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7995" windowHeight="5640" activeTab="2"/>
  </bookViews>
  <sheets>
    <sheet name="GOB. I" sheetId="1" r:id="rId1"/>
    <sheet name="GOB. II" sheetId="2" r:id="rId2"/>
    <sheet name="GOB. III" sheetId="3" r:id="rId3"/>
    <sheet name="GOB. IV" sheetId="4" r:id="rId4"/>
    <sheet name="GOB. V" sheetId="5" r:id="rId5"/>
    <sheet name="GOB. VI" sheetId="6" r:id="rId6"/>
    <sheet name="GOB. VII" sheetId="7" r:id="rId7"/>
    <sheet name="GOB. VIII" sheetId="8" r:id="rId8"/>
    <sheet name="GOB. IX" sheetId="9" r:id="rId9"/>
    <sheet name="GOB. X" sheetId="10" r:id="rId10"/>
    <sheet name="GOB. XI" sheetId="11" r:id="rId11"/>
    <sheet name="GOB. XII" sheetId="12" r:id="rId12"/>
    <sheet name="GOB. XIII" sheetId="13" r:id="rId13"/>
    <sheet name="GOB. XIV" sheetId="14" r:id="rId14"/>
    <sheet name="GOB. XV" sheetId="15" r:id="rId15"/>
    <sheet name="GOB. XVI" sheetId="16" r:id="rId16"/>
    <sheet name="GOB. XVII" sheetId="17" r:id="rId17"/>
    <sheet name="GOB. XVIII" sheetId="18" r:id="rId18"/>
    <sheet name="GOB. XIX" sheetId="19" r:id="rId19"/>
    <sheet name="GOB. XX" sheetId="20" r:id="rId20"/>
    <sheet name="GOB. XXI" sheetId="21" r:id="rId21"/>
  </sheets>
  <definedNames>
    <definedName name="_xlnm.Print_Titles" localSheetId="0">'GOB. I'!$1:$12</definedName>
    <definedName name="_xlnm.Print_Titles" localSheetId="1">'GOB. II'!$1:$12</definedName>
    <definedName name="_xlnm.Print_Titles" localSheetId="2">'GOB. III'!$1:$12</definedName>
    <definedName name="_xlnm.Print_Titles" localSheetId="3">'GOB. IV'!$1:$12</definedName>
    <definedName name="_xlnm.Print_Titles" localSheetId="8">'GOB. IX'!$1:$12</definedName>
    <definedName name="_xlnm.Print_Titles" localSheetId="4">'GOB. V'!$1:$12</definedName>
    <definedName name="_xlnm.Print_Titles" localSheetId="5">'GOB. VI'!$1:$12</definedName>
    <definedName name="_xlnm.Print_Titles" localSheetId="6">'GOB. VII'!$1:$12</definedName>
    <definedName name="_xlnm.Print_Titles" localSheetId="7">'GOB. VIII'!$1:$12</definedName>
    <definedName name="_xlnm.Print_Titles" localSheetId="9">'GOB. X'!$1:$12</definedName>
    <definedName name="_xlnm.Print_Titles" localSheetId="10">'GOB. XI'!$1:$12</definedName>
    <definedName name="_xlnm.Print_Titles" localSheetId="11">'GOB. XII'!$1:$12</definedName>
    <definedName name="_xlnm.Print_Titles" localSheetId="12">'GOB. XIII'!$1:$12</definedName>
    <definedName name="_xlnm.Print_Titles" localSheetId="13">'GOB. XIV'!$1:$12</definedName>
    <definedName name="_xlnm.Print_Titles" localSheetId="18">'GOB. XIX'!$1:$12</definedName>
    <definedName name="_xlnm.Print_Titles" localSheetId="14">'GOB. XV'!$1:$12</definedName>
    <definedName name="_xlnm.Print_Titles" localSheetId="15">'GOB. XVI'!$1:$12</definedName>
    <definedName name="_xlnm.Print_Titles" localSheetId="16">'GOB. XVII'!$1:$12</definedName>
    <definedName name="_xlnm.Print_Titles" localSheetId="17">'GOB. XVIII'!$1:$12</definedName>
    <definedName name="_xlnm.Print_Titles" localSheetId="19">'GOB. XX'!$1:$12</definedName>
    <definedName name="_xlnm.Print_Titles" localSheetId="20">'GOB. XXI'!$1:$12</definedName>
  </definedNames>
  <calcPr fullCalcOnLoad="1"/>
</workbook>
</file>

<file path=xl/sharedStrings.xml><?xml version="1.0" encoding="utf-8"?>
<sst xmlns="http://schemas.openxmlformats.org/spreadsheetml/2006/main" count="1785" uniqueCount="77">
  <si>
    <t>XIII</t>
  </si>
  <si>
    <t>XIV</t>
  </si>
  <si>
    <t>E2</t>
  </si>
  <si>
    <t>E3</t>
  </si>
  <si>
    <t>XV</t>
  </si>
  <si>
    <t>XVI</t>
  </si>
  <si>
    <t>XVII</t>
  </si>
  <si>
    <t>XVIII</t>
  </si>
  <si>
    <t>XIX</t>
  </si>
  <si>
    <t>XX</t>
  </si>
  <si>
    <t>XXI</t>
  </si>
  <si>
    <t>SECCIÓN ELECTORAL</t>
  </si>
  <si>
    <t>TIPO DE CASILLA</t>
  </si>
  <si>
    <t>I</t>
  </si>
  <si>
    <t>X</t>
  </si>
  <si>
    <t>B</t>
  </si>
  <si>
    <t>C1</t>
  </si>
  <si>
    <t>II</t>
  </si>
  <si>
    <t>III</t>
  </si>
  <si>
    <t>C2</t>
  </si>
  <si>
    <t>C3</t>
  </si>
  <si>
    <t>C4</t>
  </si>
  <si>
    <t>C5</t>
  </si>
  <si>
    <t>C6</t>
  </si>
  <si>
    <t>IV</t>
  </si>
  <si>
    <t>V</t>
  </si>
  <si>
    <t>S</t>
  </si>
  <si>
    <t>VI</t>
  </si>
  <si>
    <t>VII</t>
  </si>
  <si>
    <t>VIII</t>
  </si>
  <si>
    <t>IX</t>
  </si>
  <si>
    <t>XI</t>
  </si>
  <si>
    <t>E1</t>
  </si>
  <si>
    <t>XII</t>
  </si>
  <si>
    <t>INSTITUTO ELECTORAL DEL ESTADO DE CAMPECHE</t>
  </si>
  <si>
    <t xml:space="preserve">JUNTA GENERAL EJECUTIVA </t>
  </si>
  <si>
    <t>DIRECCIÓN EJECUTIVA DE ORGANIZACIÓN ELECTORAL</t>
  </si>
  <si>
    <t>CONSEJO ELECTORAL</t>
  </si>
  <si>
    <t>TOTALES</t>
  </si>
  <si>
    <t>%</t>
  </si>
  <si>
    <t>LISTA NOMINAL</t>
  </si>
  <si>
    <t>VOTOS NULOS</t>
  </si>
  <si>
    <t>VOTACION TOTAL EMITIDA</t>
  </si>
  <si>
    <t>VOTOS VALIDOS</t>
  </si>
  <si>
    <t>TOTAL</t>
  </si>
  <si>
    <t>RESULTADOS ESTADISTICOS DEL COMPUTO DISTRITAL DE LA ELECCIÓN DE GOBERNADOR DEL ESTADO DE CAMPECHE, A NIVEL DE CASILLA Y DISTRITO ELECTORAL</t>
  </si>
  <si>
    <t>( PROCESO ELECTORAL 2003 )</t>
  </si>
  <si>
    <t>VOTACION TOTAL EFECTIVA DE LOS PARTIDOS POLITICOS</t>
  </si>
  <si>
    <r>
      <t>%</t>
    </r>
    <r>
      <rPr>
        <b/>
        <sz val="6"/>
        <rFont val="Arial"/>
        <family val="2"/>
      </rPr>
      <t xml:space="preserve">  DE PARTIC. CIUDADANA</t>
    </r>
  </si>
  <si>
    <r>
      <t>%</t>
    </r>
    <r>
      <rPr>
        <b/>
        <sz val="6"/>
        <rFont val="Arial"/>
        <family val="2"/>
      </rPr>
      <t xml:space="preserve"> DE ABSTENCIONISMO</t>
    </r>
  </si>
  <si>
    <t>RESULTADOS ESTADISTICOS DEL COMPUTO DISTRITAL DE LA ELECCIÓN DE GOBERNADOR DEL ESTADO DE CAMPECHE, A NIVEL DE CASILLA DEL DISTRITO ELECTORAL II</t>
  </si>
  <si>
    <t>RESULTADOS ESTADISTICOS DEL COMPUTO DISTRITAL DE LA ELECCIÓN DE GOBERNADOR DEL ESTADO DE CAMPECHE, A NIVEL DE CASILLA DEL DISTRITO ELECTORAL I</t>
  </si>
  <si>
    <t>RESULTADOS ESTADISTICOS DEL COMPUTO DISTRITAL DE LA ELECCIÓN DE GOBERNADOR DEL ESTADO DE CAMPECHE, A NIVEL DE CASILLA DEL DISTRITO ELECTORAL III</t>
  </si>
  <si>
    <t>RESULTADOS ESTADISTICOS DEL COMPUTO DISTRITAL DE LA ELECCIÓN DE GOBERNADOR DEL ESTADO DE CAMPECHE, A NIVEL DE CASILLA DEL DISTRITO ELECTORAL IV</t>
  </si>
  <si>
    <t>RESULTADOS ESTADISTICOS DEL COMPUTO DISTRITAL DE LA ELECCIÓN DE GOBERNADOR DEL ESTADO DE CAMPECHE, A NIVEL DE CASILLA DEL DISTRITO ELECTORAL V</t>
  </si>
  <si>
    <t>RESULTADOS ESTADISTICOS DEL COMPUTO DISTRITAL DE LA ELECCIÓN DE GOBERNADOR DEL ESTADO DE CAMPECHE, A NIVEL DE CASILLA DEL DISTRITO ELECTORAL VI</t>
  </si>
  <si>
    <t>RESULTADOS ESTADISTICOS DEL COMPUTO DISTRITAL DE LA ELECCIÓN DE GOBERNADOR DEL ESTADO DE CAMPECHE, A NIVEL DE CASILLA DEL DISTRITO ELECTORAL VII</t>
  </si>
  <si>
    <t>RESULTADOS ESTADISTICOS DEL COMPUTO DISTRITAL DE LA ELECCIÓN DE GOBERNADOR DEL ESTADO DE CAMPECHE, A NIVEL DE CASILLA DEL DISTRITO ELECTORAL VIII</t>
  </si>
  <si>
    <t>RESULTADOS ESTADISTICOS DEL COMPUTO DISTRITAL DE LA ELECCIÓN DE GOBERNADOR DEL ESTADO DE CAMPECHE, A NIVEL DE CASILLA DEL DISTRITO ELECTORAL IX</t>
  </si>
  <si>
    <t>RESULTADOS ESTADISTICOS DEL COMPUTO DISTRITAL DE LA ELECCIÓN DE GOBERNADOR DEL ESTADO DE CAMPECHE, A NIVEL DE CASILLA DEL DISTRITO ELECTORAL X</t>
  </si>
  <si>
    <t>RESULTADOS ESTADISTICOS DEL COMPUTO DISTRITAL DE LA ELECCIÓN DE GOBERNADOR DEL ESTADO DE CAMPECHE, A NIVEL DE CASILLA DEL DISTRITO ELECTORAL XI</t>
  </si>
  <si>
    <t>RESULTADOS ESTADISTICOS DEL COMPUTO DISTRITAL DE LA ELECCIÓN DE GOBERNADOR DEL ESTADO DE CAMPECHE, A NIVEL DE CASILLA DEL DISTRITO ELECTORAL XII</t>
  </si>
  <si>
    <t>RESULTADOS ESTADISTICOS DEL COMPUTO DISTRITAL DE LA ELECCIÓN DE GOBERNADOR DEL ESTADO DE CAMPECHE, A NIVEL DE CASILLA DEL DISTRITO ELECTORAL XIII</t>
  </si>
  <si>
    <t>RESULTADOS ESTADISTICOS DEL COMPUTO DISTRITAL DE LA ELECCIÓN DE GOBERNADOR DEL ESTADO DE CAMPECHE, A NIVEL DE CASILLA DEL DISTRITO ELECTORAL XIV</t>
  </si>
  <si>
    <t>RESULTADOS ESTADISTICOS DEL COMPUTO DISTRITAL DE LA ELECCIÓN DE GOBERNADOR DEL ESTADO DE CAMPECHE, A NIVEL DE CASILLA DEL DISTRITO ELECTORAL XV</t>
  </si>
  <si>
    <t>RESULTADOS ESTADISTICOS DEL COMPUTO DISTRITAL DE LA ELECCIÓN DE GOBERNADOR DEL ESTADO DE CAMPECHE, A NIVEL DE CASILLA DEL DISTRITO ELECTORAL XVI</t>
  </si>
  <si>
    <t>RESULTADOS ESTADISTICOS DEL COMPUTO DISTRITAL DE LA ELECCIÓN DE GOBERNADOR DEL ESTADO DE CAMPECHE, A NIVEL DE CASILLA DEL DISTRITO ELECTORAL XVII</t>
  </si>
  <si>
    <t>RESULTADOS ESTADISTICOS DEL COMPUTO DISTRITAL DE LA ELECCIÓN DE GOBERNADOR DEL ESTADO DE CAMPECHE, A NIVEL DE CASILLA DEL DISTRITO ELECTORAL XVIII</t>
  </si>
  <si>
    <t>RESULTADOS ESTADISTICOS DEL COMPUTO DISTRITAL DE LA ELECCIÓN DE GOBERNADOR DEL ESTADO DE CAMPECHE, A NIVEL DE CASILLA DEL DISTRITO ELECTORAL XIX</t>
  </si>
  <si>
    <t>RESULTADOS ESTADISTICOS DEL COMPUTO DISTRITAL DE LA ELECCIÓN DE GOBERNADOR DEL ESTADO DE CAMPECHE, A NIVEL DE CASILLA DEL DISTRITO ELECTORAL XX</t>
  </si>
  <si>
    <t>%  DE PARTIC. CIUDADANA</t>
  </si>
  <si>
    <t>% DE ABSTENCIONISMO</t>
  </si>
  <si>
    <t>FUENTE: ACTAS DE ESCRUTINIO Y COMPUTO DE LAS CASILLAS ELECTORALES INSTALADAS</t>
  </si>
  <si>
    <t>VOTOS ANULADOS</t>
  </si>
  <si>
    <t>TOTAL DE VOTACION MODIFICADA</t>
  </si>
  <si>
    <t>FUENTE DE VOTOS ANULADOS:</t>
  </si>
  <si>
    <t>SALA ADMINISTRATIVA ELECTORAL DEL PODER JUDICIAL DEL H. TRIBUNAL SUPERIOR DE JUSTICIA DEL ESTADO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</si>
</sst>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#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"/>
    <numFmt numFmtId="170" formatCode="#,##0.0"/>
    <numFmt numFmtId="171" formatCode="0.000"/>
    <numFmt numFmtId="172" formatCode="[$-80A]dddd\,\ dd&quot; de &quot;mmmm&quot; de &quot;yyyy"/>
    <numFmt numFmtId="173" formatCode="0.0%"/>
  </numFmts>
  <fonts count="24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0"/>
    </font>
    <font>
      <sz val="7"/>
      <color indexed="8"/>
      <name val="Verdana"/>
      <family val="2"/>
    </font>
    <font>
      <sz val="8"/>
      <color indexed="8"/>
      <name val="Verdana"/>
      <family val="2"/>
    </font>
    <font>
      <b/>
      <sz val="6"/>
      <name val="Arial"/>
      <family val="2"/>
    </font>
    <font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0"/>
      <color indexed="10"/>
      <name val="Arial"/>
      <family val="0"/>
    </font>
    <font>
      <b/>
      <sz val="8"/>
      <name val="Verdana"/>
      <family val="2"/>
    </font>
    <font>
      <b/>
      <sz val="6"/>
      <name val="Verdana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7"/>
      <name val="Verdana"/>
      <family val="2"/>
    </font>
    <font>
      <b/>
      <sz val="7"/>
      <name val="Arial"/>
      <family val="2"/>
    </font>
    <font>
      <sz val="7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3" fontId="1" fillId="0" borderId="0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169" fontId="7" fillId="0" borderId="0" xfId="0" applyNumberFormat="1" applyFont="1" applyBorder="1" applyAlignment="1">
      <alignment horizontal="center"/>
    </xf>
    <xf numFmtId="16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69" fontId="0" fillId="0" borderId="0" xfId="0" applyNumberFormat="1" applyAlignment="1">
      <alignment horizontal="center"/>
    </xf>
    <xf numFmtId="169" fontId="2" fillId="0" borderId="0" xfId="0" applyNumberFormat="1" applyFont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169" fontId="7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169" fontId="8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9" fontId="7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169" fontId="8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9" fontId="7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/>
    </xf>
    <xf numFmtId="169" fontId="8" fillId="0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0" fillId="2" borderId="4" xfId="0" applyNumberFormat="1" applyFont="1" applyFill="1" applyBorder="1" applyAlignment="1">
      <alignment horizontal="center" vertical="center" wrapText="1"/>
    </xf>
    <xf numFmtId="169" fontId="5" fillId="2" borderId="5" xfId="0" applyNumberFormat="1" applyFont="1" applyFill="1" applyBorder="1" applyAlignment="1">
      <alignment horizontal="center" vertical="center" wrapText="1"/>
    </xf>
    <xf numFmtId="169" fontId="5" fillId="2" borderId="6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169" fontId="7" fillId="2" borderId="5" xfId="0" applyNumberFormat="1" applyFont="1" applyFill="1" applyBorder="1" applyAlignment="1">
      <alignment horizontal="center" vertical="center"/>
    </xf>
    <xf numFmtId="169" fontId="8" fillId="2" borderId="5" xfId="0" applyNumberFormat="1" applyFont="1" applyFill="1" applyBorder="1" applyAlignment="1">
      <alignment horizontal="center" vertical="center" wrapText="1"/>
    </xf>
    <xf numFmtId="169" fontId="9" fillId="2" borderId="5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3" fontId="10" fillId="2" borderId="7" xfId="0" applyNumberFormat="1" applyFont="1" applyFill="1" applyBorder="1" applyAlignment="1">
      <alignment horizontal="center" vertical="center" wrapText="1"/>
    </xf>
    <xf numFmtId="16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169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169" fontId="9" fillId="0" borderId="1" xfId="0" applyNumberFormat="1" applyFont="1" applyFill="1" applyBorder="1" applyAlignment="1">
      <alignment horizontal="center" vertical="center" wrapText="1"/>
    </xf>
    <xf numFmtId="16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169" fontId="9" fillId="0" borderId="2" xfId="0" applyNumberFormat="1" applyFont="1" applyFill="1" applyBorder="1" applyAlignment="1">
      <alignment horizontal="center" vertical="center" wrapText="1"/>
    </xf>
    <xf numFmtId="169" fontId="9" fillId="0" borderId="3" xfId="0" applyNumberFormat="1" applyFont="1" applyFill="1" applyBorder="1" applyAlignment="1">
      <alignment horizontal="center" vertical="center" wrapText="1"/>
    </xf>
    <xf numFmtId="16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11" xfId="0" applyNumberFormat="1" applyFont="1" applyFill="1" applyBorder="1" applyAlignment="1">
      <alignment horizontal="center" vertical="center" wrapText="1"/>
    </xf>
    <xf numFmtId="169" fontId="11" fillId="2" borderId="5" xfId="0" applyNumberFormat="1" applyFont="1" applyFill="1" applyBorder="1" applyAlignment="1">
      <alignment horizontal="center" vertical="center" wrapText="1"/>
    </xf>
    <xf numFmtId="169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169" fontId="11" fillId="0" borderId="1" xfId="0" applyNumberFormat="1" applyFont="1" applyFill="1" applyBorder="1" applyAlignment="1">
      <alignment horizontal="center" vertical="center"/>
    </xf>
    <xf numFmtId="169" fontId="11" fillId="0" borderId="2" xfId="0" applyNumberFormat="1" applyFont="1" applyFill="1" applyBorder="1" applyAlignment="1">
      <alignment horizontal="center" vertical="center"/>
    </xf>
    <xf numFmtId="169" fontId="11" fillId="0" borderId="3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169" fontId="11" fillId="0" borderId="2" xfId="0" applyNumberFormat="1" applyFont="1" applyFill="1" applyBorder="1" applyAlignment="1">
      <alignment horizontal="center" vertical="center" wrapText="1"/>
    </xf>
    <xf numFmtId="169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9" fontId="10" fillId="2" borderId="6" xfId="0" applyNumberFormat="1" applyFont="1" applyFill="1" applyBorder="1" applyAlignment="1">
      <alignment horizontal="center" vertical="center" wrapText="1"/>
    </xf>
    <xf numFmtId="169" fontId="11" fillId="0" borderId="0" xfId="0" applyNumberFormat="1" applyFont="1" applyAlignment="1">
      <alignment horizontal="center"/>
    </xf>
    <xf numFmtId="1" fontId="11" fillId="0" borderId="1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/>
    </xf>
    <xf numFmtId="3" fontId="16" fillId="2" borderId="5" xfId="0" applyNumberFormat="1" applyFont="1" applyFill="1" applyBorder="1" applyAlignment="1">
      <alignment horizontal="center" vertical="center" wrapText="1"/>
    </xf>
    <xf numFmtId="0" fontId="17" fillId="2" borderId="4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 horizontal="center"/>
    </xf>
    <xf numFmtId="169" fontId="11" fillId="0" borderId="0" xfId="0" applyNumberFormat="1" applyFont="1" applyBorder="1" applyAlignment="1">
      <alignment horizontal="center"/>
    </xf>
    <xf numFmtId="169" fontId="11" fillId="2" borderId="5" xfId="0" applyNumberFormat="1" applyFont="1" applyFill="1" applyBorder="1" applyAlignment="1">
      <alignment horizontal="center" vertical="center"/>
    </xf>
    <xf numFmtId="169" fontId="17" fillId="2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169" fontId="10" fillId="2" borderId="5" xfId="0" applyNumberFormat="1" applyFont="1" applyFill="1" applyBorder="1" applyAlignment="1">
      <alignment horizontal="center" vertical="center" wrapText="1"/>
    </xf>
    <xf numFmtId="169" fontId="7" fillId="2" borderId="5" xfId="0" applyNumberFormat="1" applyFont="1" applyFill="1" applyBorder="1" applyAlignment="1">
      <alignment horizontal="center" vertical="center"/>
    </xf>
    <xf numFmtId="169" fontId="19" fillId="2" borderId="5" xfId="0" applyNumberFormat="1" applyFont="1" applyFill="1" applyBorder="1" applyAlignment="1">
      <alignment horizontal="center" vertical="center" wrapText="1"/>
    </xf>
    <xf numFmtId="169" fontId="19" fillId="2" borderId="5" xfId="0" applyNumberFormat="1" applyFont="1" applyFill="1" applyBorder="1" applyAlignment="1" applyProtection="1">
      <alignment horizontal="center" vertical="center" wrapText="1"/>
      <protection locked="0"/>
    </xf>
    <xf numFmtId="169" fontId="1" fillId="2" borderId="5" xfId="0" applyNumberFormat="1" applyFont="1" applyFill="1" applyBorder="1" applyAlignment="1">
      <alignment horizontal="center" vertical="center"/>
    </xf>
    <xf numFmtId="1" fontId="17" fillId="2" borderId="4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Alignment="1">
      <alignment horizontal="center"/>
    </xf>
    <xf numFmtId="1" fontId="3" fillId="2" borderId="5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1" fontId="10" fillId="2" borderId="4" xfId="0" applyNumberFormat="1" applyFont="1" applyFill="1" applyBorder="1" applyAlignment="1">
      <alignment horizontal="center" vertical="center" wrapText="1"/>
    </xf>
    <xf numFmtId="169" fontId="10" fillId="2" borderId="4" xfId="0" applyNumberFormat="1" applyFont="1" applyFill="1" applyBorder="1" applyAlignment="1">
      <alignment horizontal="center" vertical="center" wrapText="1"/>
    </xf>
    <xf numFmtId="169" fontId="1" fillId="2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9" fontId="17" fillId="2" borderId="4" xfId="0" applyNumberFormat="1" applyFont="1" applyFill="1" applyBorder="1" applyAlignment="1">
      <alignment horizontal="center" vertical="center" wrapText="1"/>
    </xf>
    <xf numFmtId="169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17" fillId="2" borderId="7" xfId="0" applyNumberFormat="1" applyFont="1" applyFill="1" applyBorder="1" applyAlignment="1">
      <alignment horizontal="center" vertical="center" wrapText="1"/>
    </xf>
    <xf numFmtId="1" fontId="17" fillId="2" borderId="12" xfId="0" applyNumberFormat="1" applyFont="1" applyFill="1" applyBorder="1" applyAlignment="1">
      <alignment horizontal="center" vertical="center" wrapText="1"/>
    </xf>
    <xf numFmtId="1" fontId="17" fillId="2" borderId="7" xfId="0" applyNumberFormat="1" applyFont="1" applyFill="1" applyBorder="1" applyAlignment="1">
      <alignment horizontal="center" vertical="center" wrapText="1"/>
    </xf>
    <xf numFmtId="1" fontId="16" fillId="2" borderId="5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0" xfId="0" applyNumberFormat="1" applyFont="1" applyAlignment="1">
      <alignment horizontal="center"/>
    </xf>
    <xf numFmtId="169" fontId="11" fillId="0" borderId="1" xfId="0" applyNumberFormat="1" applyFont="1" applyFill="1" applyBorder="1" applyAlignment="1">
      <alignment horizontal="center" vertical="center" wrapText="1"/>
    </xf>
    <xf numFmtId="169" fontId="11" fillId="0" borderId="3" xfId="0" applyNumberFormat="1" applyFont="1" applyFill="1" applyBorder="1" applyAlignment="1">
      <alignment horizontal="center" vertical="center" wrapText="1"/>
    </xf>
    <xf numFmtId="169" fontId="1" fillId="2" borderId="5" xfId="0" applyNumberFormat="1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1" fontId="10" fillId="2" borderId="5" xfId="0" applyNumberFormat="1" applyFont="1" applyFill="1" applyBorder="1" applyAlignment="1">
      <alignment horizontal="center" vertical="center" wrapText="1"/>
    </xf>
    <xf numFmtId="169" fontId="11" fillId="2" borderId="5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9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16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69" fontId="11" fillId="0" borderId="8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9" fontId="11" fillId="0" borderId="0" xfId="0" applyNumberFormat="1" applyFont="1" applyFill="1" applyBorder="1" applyAlignment="1">
      <alignment horizontal="center" vertical="center"/>
    </xf>
    <xf numFmtId="169" fontId="11" fillId="0" borderId="0" xfId="0" applyNumberFormat="1" applyFont="1" applyFill="1" applyBorder="1" applyAlignment="1">
      <alignment horizontal="center" vertical="center" wrapText="1"/>
    </xf>
    <xf numFmtId="16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4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169" fontId="7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1" fontId="11" fillId="3" borderId="2" xfId="0" applyNumberFormat="1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169" fontId="11" fillId="3" borderId="2" xfId="0" applyNumberFormat="1" applyFont="1" applyFill="1" applyBorder="1" applyAlignment="1">
      <alignment horizontal="center" vertical="center"/>
    </xf>
    <xf numFmtId="169" fontId="9" fillId="3" borderId="2" xfId="0" applyNumberFormat="1" applyFont="1" applyFill="1" applyBorder="1" applyAlignment="1">
      <alignment horizontal="center" vertical="center" wrapText="1"/>
    </xf>
    <xf numFmtId="169" fontId="9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169" fontId="7" fillId="3" borderId="1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169" fontId="11" fillId="3" borderId="1" xfId="0" applyNumberFormat="1" applyFont="1" applyFill="1" applyBorder="1" applyAlignment="1">
      <alignment horizontal="center" vertical="center"/>
    </xf>
    <xf numFmtId="169" fontId="11" fillId="3" borderId="1" xfId="0" applyNumberFormat="1" applyFont="1" applyFill="1" applyBorder="1" applyAlignment="1">
      <alignment horizontal="center" vertical="center" wrapText="1"/>
    </xf>
    <xf numFmtId="169" fontId="11" fillId="3" borderId="9" xfId="0" applyNumberFormat="1" applyFont="1" applyFill="1" applyBorder="1" applyAlignment="1" applyProtection="1">
      <alignment horizontal="center" vertical="center" wrapText="1"/>
      <protection locked="0"/>
    </xf>
    <xf numFmtId="169" fontId="11" fillId="3" borderId="2" xfId="0" applyNumberFormat="1" applyFont="1" applyFill="1" applyBorder="1" applyAlignment="1">
      <alignment horizontal="center" vertical="center" wrapText="1"/>
    </xf>
    <xf numFmtId="169" fontId="11" fillId="3" borderId="8" xfId="0" applyNumberFormat="1" applyFont="1" applyFill="1" applyBorder="1" applyAlignment="1" applyProtection="1">
      <alignment horizontal="center" vertical="center" wrapText="1"/>
      <protection locked="0"/>
    </xf>
    <xf numFmtId="169" fontId="11" fillId="3" borderId="8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169" fontId="23" fillId="2" borderId="5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9" fontId="7" fillId="2" borderId="14" xfId="0" applyNumberFormat="1" applyFont="1" applyFill="1" applyBorder="1" applyAlignment="1">
      <alignment horizontal="center" vertical="center"/>
    </xf>
    <xf numFmtId="169" fontId="23" fillId="2" borderId="14" xfId="0" applyNumberFormat="1" applyFont="1" applyFill="1" applyBorder="1" applyAlignment="1">
      <alignment horizontal="center" vertical="center" wrapText="1"/>
    </xf>
    <xf numFmtId="169" fontId="23" fillId="2" borderId="15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5" xfId="0" applyNumberFormat="1" applyFont="1" applyFill="1" applyBorder="1" applyAlignment="1">
      <alignment horizontal="center" vertical="center"/>
    </xf>
    <xf numFmtId="3" fontId="23" fillId="2" borderId="5" xfId="0" applyNumberFormat="1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3" fontId="22" fillId="2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 horizontal="center" vertical="center"/>
    </xf>
    <xf numFmtId="169" fontId="19" fillId="0" borderId="0" xfId="0" applyNumberFormat="1" applyFont="1" applyFill="1" applyBorder="1" applyAlignment="1">
      <alignment horizontal="center" vertical="center" wrapText="1"/>
    </xf>
    <xf numFmtId="16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horizontal="center" vertical="center" wrapText="1"/>
    </xf>
    <xf numFmtId="169" fontId="1" fillId="2" borderId="14" xfId="0" applyNumberFormat="1" applyFont="1" applyFill="1" applyBorder="1" applyAlignment="1">
      <alignment horizontal="center" vertical="center"/>
    </xf>
    <xf numFmtId="169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169" fontId="7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169" fontId="7" fillId="3" borderId="2" xfId="0" applyNumberFormat="1" applyFont="1" applyFill="1" applyBorder="1" applyAlignment="1">
      <alignment horizontal="center" vertical="center"/>
    </xf>
    <xf numFmtId="169" fontId="23" fillId="3" borderId="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2" fillId="3" borderId="2" xfId="0" applyFont="1" applyFill="1" applyBorder="1" applyAlignment="1">
      <alignment horizontal="center" vertical="center"/>
    </xf>
    <xf numFmtId="3" fontId="22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69" fontId="1" fillId="3" borderId="2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1" fontId="16" fillId="3" borderId="2" xfId="0" applyNumberFormat="1" applyFont="1" applyFill="1" applyBorder="1" applyAlignment="1">
      <alignment horizontal="center" vertical="center"/>
    </xf>
    <xf numFmtId="3" fontId="16" fillId="3" borderId="2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 wrapText="1"/>
    </xf>
    <xf numFmtId="169" fontId="21" fillId="3" borderId="2" xfId="0" applyNumberFormat="1" applyFont="1" applyFill="1" applyBorder="1" applyAlignment="1">
      <alignment horizontal="center" vertical="center"/>
    </xf>
    <xf numFmtId="169" fontId="21" fillId="3" borderId="2" xfId="0" applyNumberFormat="1" applyFont="1" applyFill="1" applyBorder="1" applyAlignment="1">
      <alignment horizontal="center" vertical="center" wrapText="1"/>
    </xf>
    <xf numFmtId="169" fontId="7" fillId="2" borderId="14" xfId="0" applyNumberFormat="1" applyFont="1" applyFill="1" applyBorder="1" applyAlignment="1">
      <alignment horizontal="center" vertical="center"/>
    </xf>
    <xf numFmtId="169" fontId="11" fillId="2" borderId="14" xfId="0" applyNumberFormat="1" applyFont="1" applyFill="1" applyBorder="1" applyAlignment="1">
      <alignment horizontal="center" vertical="center"/>
    </xf>
    <xf numFmtId="169" fontId="11" fillId="2" borderId="14" xfId="0" applyNumberFormat="1" applyFont="1" applyFill="1" applyBorder="1" applyAlignment="1">
      <alignment horizontal="center" vertical="center" wrapText="1"/>
    </xf>
    <xf numFmtId="169" fontId="11" fillId="2" borderId="15" xfId="0" applyNumberFormat="1" applyFont="1" applyFill="1" applyBorder="1" applyAlignment="1" applyProtection="1">
      <alignment horizontal="center" vertical="center" wrapText="1"/>
      <protection locked="0"/>
    </xf>
    <xf numFmtId="3" fontId="16" fillId="2" borderId="1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3" fontId="22" fillId="2" borderId="5" xfId="0" applyNumberFormat="1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169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vertical="center"/>
    </xf>
    <xf numFmtId="16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3" fontId="16" fillId="3" borderId="1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9" fontId="1" fillId="2" borderId="14" xfId="0" applyNumberFormat="1" applyFont="1" applyFill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169" fontId="1" fillId="3" borderId="2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1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20" xfId="0" applyFont="1" applyBorder="1" applyAlignment="1">
      <alignment horizontal="right"/>
    </xf>
    <xf numFmtId="169" fontId="10" fillId="2" borderId="21" xfId="0" applyNumberFormat="1" applyFont="1" applyFill="1" applyBorder="1" applyAlignment="1">
      <alignment horizontal="center" vertical="center" wrapText="1"/>
    </xf>
    <xf numFmtId="169" fontId="10" fillId="2" borderId="22" xfId="0" applyNumberFormat="1" applyFont="1" applyFill="1" applyBorder="1" applyAlignment="1">
      <alignment horizontal="center" vertical="center" wrapText="1"/>
    </xf>
    <xf numFmtId="169" fontId="10" fillId="2" borderId="6" xfId="0" applyNumberFormat="1" applyFont="1" applyFill="1" applyBorder="1" applyAlignment="1">
      <alignment horizontal="center" vertical="center" wrapText="1"/>
    </xf>
    <xf numFmtId="0" fontId="10" fillId="2" borderId="23" xfId="0" applyFont="1" applyFill="1" applyBorder="1" applyAlignment="1" applyProtection="1">
      <alignment horizontal="center" vertical="center" wrapText="1"/>
      <protection locked="0"/>
    </xf>
    <xf numFmtId="0" fontId="10" fillId="2" borderId="24" xfId="0" applyFont="1" applyFill="1" applyBorder="1" applyAlignment="1" applyProtection="1">
      <alignment horizontal="center" vertical="center" wrapText="1"/>
      <protection locked="0"/>
    </xf>
    <xf numFmtId="0" fontId="10" fillId="2" borderId="25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1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0" fontId="10" fillId="2" borderId="26" xfId="0" applyNumberFormat="1" applyFont="1" applyFill="1" applyBorder="1" applyAlignment="1">
      <alignment horizontal="center" vertical="center" wrapText="1"/>
    </xf>
    <xf numFmtId="0" fontId="10" fillId="2" borderId="27" xfId="0" applyNumberFormat="1" applyFon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0" fontId="10" fillId="2" borderId="28" xfId="0" applyNumberFormat="1" applyFont="1" applyFill="1" applyBorder="1" applyAlignment="1">
      <alignment horizontal="center" vertical="center" wrapText="1"/>
    </xf>
    <xf numFmtId="3" fontId="10" fillId="2" borderId="12" xfId="0" applyNumberFormat="1" applyFont="1" applyFill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center" vertical="center"/>
    </xf>
    <xf numFmtId="3" fontId="10" fillId="2" borderId="11" xfId="0" applyNumberFormat="1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 wrapText="1"/>
    </xf>
    <xf numFmtId="3" fontId="10" fillId="2" borderId="7" xfId="0" applyNumberFormat="1" applyFont="1" applyFill="1" applyBorder="1" applyAlignment="1">
      <alignment horizontal="center" vertical="center" wrapText="1"/>
    </xf>
    <xf numFmtId="0" fontId="17" fillId="2" borderId="23" xfId="0" applyFont="1" applyFill="1" applyBorder="1" applyAlignment="1" applyProtection="1">
      <alignment horizontal="center" vertical="center" wrapText="1"/>
      <protection locked="0"/>
    </xf>
    <xf numFmtId="0" fontId="17" fillId="2" borderId="24" xfId="0" applyFont="1" applyFill="1" applyBorder="1" applyAlignment="1" applyProtection="1">
      <alignment horizontal="center" vertical="center" wrapText="1"/>
      <protection locked="0"/>
    </xf>
    <xf numFmtId="0" fontId="17" fillId="2" borderId="25" xfId="0" applyFont="1" applyFill="1" applyBorder="1" applyAlignment="1" applyProtection="1">
      <alignment horizontal="center" vertical="center" wrapText="1"/>
      <protection locked="0"/>
    </xf>
    <xf numFmtId="3" fontId="17" fillId="2" borderId="5" xfId="0" applyNumberFormat="1" applyFont="1" applyFill="1" applyBorder="1" applyAlignment="1">
      <alignment horizontal="center" vertical="center" wrapText="1"/>
    </xf>
    <xf numFmtId="169" fontId="17" fillId="2" borderId="21" xfId="0" applyNumberFormat="1" applyFont="1" applyFill="1" applyBorder="1" applyAlignment="1">
      <alignment horizontal="center" vertical="center" wrapText="1"/>
    </xf>
    <xf numFmtId="169" fontId="17" fillId="2" borderId="22" xfId="0" applyNumberFormat="1" applyFont="1" applyFill="1" applyBorder="1" applyAlignment="1">
      <alignment horizontal="center" vertical="center" wrapText="1"/>
    </xf>
    <xf numFmtId="169" fontId="17" fillId="2" borderId="6" xfId="0" applyNumberFormat="1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7" fillId="2" borderId="26" xfId="0" applyNumberFormat="1" applyFont="1" applyFill="1" applyBorder="1" applyAlignment="1">
      <alignment horizontal="center" vertical="center" wrapText="1"/>
    </xf>
    <xf numFmtId="0" fontId="17" fillId="2" borderId="27" xfId="0" applyNumberFormat="1" applyFont="1" applyFill="1" applyBorder="1" applyAlignment="1">
      <alignment horizontal="center" vertical="center" wrapText="1"/>
    </xf>
    <xf numFmtId="0" fontId="17" fillId="2" borderId="4" xfId="0" applyNumberFormat="1" applyFont="1" applyFill="1" applyBorder="1" applyAlignment="1">
      <alignment horizontal="center" vertical="center" wrapText="1"/>
    </xf>
    <xf numFmtId="0" fontId="17" fillId="2" borderId="28" xfId="0" applyNumberFormat="1" applyFont="1" applyFill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22" fillId="3" borderId="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4" fillId="0" borderId="31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169" fontId="10" fillId="2" borderId="5" xfId="0" applyNumberFormat="1" applyFont="1" applyFill="1" applyBorder="1" applyAlignment="1">
      <alignment horizontal="center" vertical="center" wrapText="1"/>
    </xf>
    <xf numFmtId="169" fontId="1" fillId="0" borderId="0" xfId="0" applyNumberFormat="1" applyFont="1" applyAlignment="1">
      <alignment horizontal="center"/>
    </xf>
    <xf numFmtId="169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169" fontId="11" fillId="0" borderId="5" xfId="0" applyNumberFormat="1" applyFont="1" applyBorder="1" applyAlignment="1">
      <alignment horizontal="center"/>
    </xf>
    <xf numFmtId="169" fontId="18" fillId="0" borderId="0" xfId="0" applyNumberFormat="1" applyFont="1" applyAlignment="1">
      <alignment horizontal="center" vertical="center" wrapText="1"/>
    </xf>
    <xf numFmtId="169" fontId="6" fillId="0" borderId="0" xfId="0" applyNumberFormat="1" applyFont="1" applyAlignment="1">
      <alignment horizontal="center" wrapText="1"/>
    </xf>
    <xf numFmtId="169" fontId="4" fillId="0" borderId="0" xfId="0" applyNumberFormat="1" applyFont="1" applyAlignment="1">
      <alignment horizontal="center"/>
    </xf>
    <xf numFmtId="3" fontId="10" fillId="2" borderId="5" xfId="0" applyNumberFormat="1" applyFont="1" applyFill="1" applyBorder="1" applyAlignment="1">
      <alignment horizontal="center" vertical="center"/>
    </xf>
    <xf numFmtId="169" fontId="5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  <xf numFmtId="169" fontId="3" fillId="2" borderId="21" xfId="0" applyNumberFormat="1" applyFont="1" applyFill="1" applyBorder="1" applyAlignment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 wrapText="1"/>
      <protection locked="0"/>
    </xf>
    <xf numFmtId="3" fontId="3" fillId="2" borderId="12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2.jpeg" /><Relationship Id="rId5" Type="http://schemas.openxmlformats.org/officeDocument/2006/relationships/image" Target="../media/image8.jpeg" /><Relationship Id="rId6" Type="http://schemas.openxmlformats.org/officeDocument/2006/relationships/image" Target="../media/image3.jpeg" /><Relationship Id="rId7" Type="http://schemas.openxmlformats.org/officeDocument/2006/relationships/image" Target="../media/image4.jpeg" /><Relationship Id="rId8" Type="http://schemas.openxmlformats.org/officeDocument/2006/relationships/image" Target="../media/image5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2.jpeg" /><Relationship Id="rId5" Type="http://schemas.openxmlformats.org/officeDocument/2006/relationships/image" Target="../media/image8.jpeg" /><Relationship Id="rId6" Type="http://schemas.openxmlformats.org/officeDocument/2006/relationships/image" Target="../media/image3.jpeg" /><Relationship Id="rId7" Type="http://schemas.openxmlformats.org/officeDocument/2006/relationships/image" Target="../media/image4.jpeg" /><Relationship Id="rId8" Type="http://schemas.openxmlformats.org/officeDocument/2006/relationships/image" Target="../media/image5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2.jpeg" /><Relationship Id="rId5" Type="http://schemas.openxmlformats.org/officeDocument/2006/relationships/image" Target="../media/image8.jpeg" /><Relationship Id="rId6" Type="http://schemas.openxmlformats.org/officeDocument/2006/relationships/image" Target="../media/image3.jpeg" /><Relationship Id="rId7" Type="http://schemas.openxmlformats.org/officeDocument/2006/relationships/image" Target="../media/image4.jpeg" /><Relationship Id="rId8" Type="http://schemas.openxmlformats.org/officeDocument/2006/relationships/image" Target="../media/image5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2.jpeg" /><Relationship Id="rId5" Type="http://schemas.openxmlformats.org/officeDocument/2006/relationships/image" Target="../media/image8.jpeg" /><Relationship Id="rId6" Type="http://schemas.openxmlformats.org/officeDocument/2006/relationships/image" Target="../media/image3.jpeg" /><Relationship Id="rId7" Type="http://schemas.openxmlformats.org/officeDocument/2006/relationships/image" Target="../media/image4.jpeg" /><Relationship Id="rId8" Type="http://schemas.openxmlformats.org/officeDocument/2006/relationships/image" Target="../media/image5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2.jpeg" /><Relationship Id="rId5" Type="http://schemas.openxmlformats.org/officeDocument/2006/relationships/image" Target="../media/image8.jpeg" /><Relationship Id="rId6" Type="http://schemas.openxmlformats.org/officeDocument/2006/relationships/image" Target="../media/image3.jpeg" /><Relationship Id="rId7" Type="http://schemas.openxmlformats.org/officeDocument/2006/relationships/image" Target="../media/image4.jpeg" /><Relationship Id="rId8" Type="http://schemas.openxmlformats.org/officeDocument/2006/relationships/image" Target="../media/image5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2.jpeg" /><Relationship Id="rId5" Type="http://schemas.openxmlformats.org/officeDocument/2006/relationships/image" Target="../media/image8.jpeg" /><Relationship Id="rId6" Type="http://schemas.openxmlformats.org/officeDocument/2006/relationships/image" Target="../media/image3.jpeg" /><Relationship Id="rId7" Type="http://schemas.openxmlformats.org/officeDocument/2006/relationships/image" Target="../media/image4.jpeg" /><Relationship Id="rId8" Type="http://schemas.openxmlformats.org/officeDocument/2006/relationships/image" Target="../media/image5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2.jpeg" /><Relationship Id="rId5" Type="http://schemas.openxmlformats.org/officeDocument/2006/relationships/image" Target="../media/image8.jpeg" /><Relationship Id="rId6" Type="http://schemas.openxmlformats.org/officeDocument/2006/relationships/image" Target="../media/image3.jpeg" /><Relationship Id="rId7" Type="http://schemas.openxmlformats.org/officeDocument/2006/relationships/image" Target="../media/image4.jpeg" /><Relationship Id="rId8" Type="http://schemas.openxmlformats.org/officeDocument/2006/relationships/image" Target="../media/image5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2.jpeg" /><Relationship Id="rId5" Type="http://schemas.openxmlformats.org/officeDocument/2006/relationships/image" Target="../media/image8.jpeg" /><Relationship Id="rId6" Type="http://schemas.openxmlformats.org/officeDocument/2006/relationships/image" Target="../media/image3.jpeg" /><Relationship Id="rId7" Type="http://schemas.openxmlformats.org/officeDocument/2006/relationships/image" Target="../media/image4.jpeg" /><Relationship Id="rId8" Type="http://schemas.openxmlformats.org/officeDocument/2006/relationships/image" Target="../media/image5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2.jpeg" /><Relationship Id="rId5" Type="http://schemas.openxmlformats.org/officeDocument/2006/relationships/image" Target="../media/image8.jpeg" /><Relationship Id="rId6" Type="http://schemas.openxmlformats.org/officeDocument/2006/relationships/image" Target="../media/image3.jpeg" /><Relationship Id="rId7" Type="http://schemas.openxmlformats.org/officeDocument/2006/relationships/image" Target="../media/image4.jpeg" /><Relationship Id="rId8" Type="http://schemas.openxmlformats.org/officeDocument/2006/relationships/image" Target="../media/image5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2.jpeg" /><Relationship Id="rId5" Type="http://schemas.openxmlformats.org/officeDocument/2006/relationships/image" Target="../media/image8.jpeg" /><Relationship Id="rId6" Type="http://schemas.openxmlformats.org/officeDocument/2006/relationships/image" Target="../media/image3.jpeg" /><Relationship Id="rId7" Type="http://schemas.openxmlformats.org/officeDocument/2006/relationships/image" Target="../media/image4.jpeg" /><Relationship Id="rId8" Type="http://schemas.openxmlformats.org/officeDocument/2006/relationships/image" Target="../media/image5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2.jpeg" /><Relationship Id="rId5" Type="http://schemas.openxmlformats.org/officeDocument/2006/relationships/image" Target="../media/image8.jpeg" /><Relationship Id="rId6" Type="http://schemas.openxmlformats.org/officeDocument/2006/relationships/image" Target="../media/image3.jpeg" /><Relationship Id="rId7" Type="http://schemas.openxmlformats.org/officeDocument/2006/relationships/image" Target="../media/image4.jpeg" /><Relationship Id="rId8" Type="http://schemas.openxmlformats.org/officeDocument/2006/relationships/image" Target="../media/image5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2.jpeg" /><Relationship Id="rId5" Type="http://schemas.openxmlformats.org/officeDocument/2006/relationships/image" Target="../media/image8.jpeg" /><Relationship Id="rId6" Type="http://schemas.openxmlformats.org/officeDocument/2006/relationships/image" Target="../media/image3.jpeg" /><Relationship Id="rId7" Type="http://schemas.openxmlformats.org/officeDocument/2006/relationships/image" Target="../media/image4.jpeg" /><Relationship Id="rId8" Type="http://schemas.openxmlformats.org/officeDocument/2006/relationships/image" Target="../media/image5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2.jpeg" /><Relationship Id="rId5" Type="http://schemas.openxmlformats.org/officeDocument/2006/relationships/image" Target="../media/image8.jpeg" /><Relationship Id="rId6" Type="http://schemas.openxmlformats.org/officeDocument/2006/relationships/image" Target="../media/image3.jpeg" /><Relationship Id="rId7" Type="http://schemas.openxmlformats.org/officeDocument/2006/relationships/image" Target="../media/image4.jpeg" /><Relationship Id="rId8" Type="http://schemas.openxmlformats.org/officeDocument/2006/relationships/image" Target="../media/image5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2.jpeg" /><Relationship Id="rId5" Type="http://schemas.openxmlformats.org/officeDocument/2006/relationships/image" Target="../media/image8.jpeg" /><Relationship Id="rId6" Type="http://schemas.openxmlformats.org/officeDocument/2006/relationships/image" Target="../media/image3.jpeg" /><Relationship Id="rId7" Type="http://schemas.openxmlformats.org/officeDocument/2006/relationships/image" Target="../media/image4.jpeg" /><Relationship Id="rId8" Type="http://schemas.openxmlformats.org/officeDocument/2006/relationships/image" Target="../media/image5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2.jpeg" /><Relationship Id="rId5" Type="http://schemas.openxmlformats.org/officeDocument/2006/relationships/image" Target="../media/image8.jpeg" /><Relationship Id="rId6" Type="http://schemas.openxmlformats.org/officeDocument/2006/relationships/image" Target="../media/image3.jpeg" /><Relationship Id="rId7" Type="http://schemas.openxmlformats.org/officeDocument/2006/relationships/image" Target="../media/image4.jpeg" /><Relationship Id="rId8" Type="http://schemas.openxmlformats.org/officeDocument/2006/relationships/image" Target="../media/image5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2.jpeg" /><Relationship Id="rId5" Type="http://schemas.openxmlformats.org/officeDocument/2006/relationships/image" Target="../media/image8.jpeg" /><Relationship Id="rId6" Type="http://schemas.openxmlformats.org/officeDocument/2006/relationships/image" Target="../media/image3.jpeg" /><Relationship Id="rId7" Type="http://schemas.openxmlformats.org/officeDocument/2006/relationships/image" Target="../media/image4.jpeg" /><Relationship Id="rId8" Type="http://schemas.openxmlformats.org/officeDocument/2006/relationships/image" Target="../media/image5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2.jpeg" /><Relationship Id="rId5" Type="http://schemas.openxmlformats.org/officeDocument/2006/relationships/image" Target="../media/image8.jpeg" /><Relationship Id="rId6" Type="http://schemas.openxmlformats.org/officeDocument/2006/relationships/image" Target="../media/image3.jpeg" /><Relationship Id="rId7" Type="http://schemas.openxmlformats.org/officeDocument/2006/relationships/image" Target="../media/image4.jpeg" /><Relationship Id="rId8" Type="http://schemas.openxmlformats.org/officeDocument/2006/relationships/image" Target="../media/image5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2.jpeg" /><Relationship Id="rId5" Type="http://schemas.openxmlformats.org/officeDocument/2006/relationships/image" Target="../media/image8.jpeg" /><Relationship Id="rId6" Type="http://schemas.openxmlformats.org/officeDocument/2006/relationships/image" Target="../media/image3.jpeg" /><Relationship Id="rId7" Type="http://schemas.openxmlformats.org/officeDocument/2006/relationships/image" Target="../media/image4.jpeg" /><Relationship Id="rId8" Type="http://schemas.openxmlformats.org/officeDocument/2006/relationships/image" Target="../media/image5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2.jpeg" /><Relationship Id="rId5" Type="http://schemas.openxmlformats.org/officeDocument/2006/relationships/image" Target="../media/image8.jpeg" /><Relationship Id="rId6" Type="http://schemas.openxmlformats.org/officeDocument/2006/relationships/image" Target="../media/image3.jpeg" /><Relationship Id="rId7" Type="http://schemas.openxmlformats.org/officeDocument/2006/relationships/image" Target="../media/image4.jpeg" /><Relationship Id="rId8" Type="http://schemas.openxmlformats.org/officeDocument/2006/relationships/image" Target="../media/image5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2.jpeg" /><Relationship Id="rId5" Type="http://schemas.openxmlformats.org/officeDocument/2006/relationships/image" Target="../media/image8.jpeg" /><Relationship Id="rId6" Type="http://schemas.openxmlformats.org/officeDocument/2006/relationships/image" Target="../media/image3.jpeg" /><Relationship Id="rId7" Type="http://schemas.openxmlformats.org/officeDocument/2006/relationships/image" Target="../media/image4.jpeg" /><Relationship Id="rId8" Type="http://schemas.openxmlformats.org/officeDocument/2006/relationships/image" Target="../media/image5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2.jpeg" /><Relationship Id="rId5" Type="http://schemas.openxmlformats.org/officeDocument/2006/relationships/image" Target="../media/image8.jpeg" /><Relationship Id="rId6" Type="http://schemas.openxmlformats.org/officeDocument/2006/relationships/image" Target="../media/image3.jpeg" /><Relationship Id="rId7" Type="http://schemas.openxmlformats.org/officeDocument/2006/relationships/image" Target="../media/image4.jpeg" /><Relationship Id="rId8" Type="http://schemas.openxmlformats.org/officeDocument/2006/relationships/image" Target="../media/image5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228600</xdr:colOff>
      <xdr:row>0</xdr:row>
      <xdr:rowOff>0</xdr:rowOff>
    </xdr:from>
    <xdr:to>
      <xdr:col>16</xdr:col>
      <xdr:colOff>95250</xdr:colOff>
      <xdr:row>0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66675</xdr:colOff>
      <xdr:row>9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76200</xdr:colOff>
      <xdr:row>9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66675</xdr:colOff>
      <xdr:row>9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76625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52900" y="2124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66675</xdr:colOff>
      <xdr:row>9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48225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85725</xdr:colOff>
      <xdr:row>9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76875" y="21240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276225</xdr:colOff>
      <xdr:row>9</xdr:row>
      <xdr:rowOff>38100</xdr:rowOff>
    </xdr:from>
    <xdr:to>
      <xdr:col>23</xdr:col>
      <xdr:colOff>66675</xdr:colOff>
      <xdr:row>9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86750" y="21240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276225</xdr:colOff>
      <xdr:row>9</xdr:row>
      <xdr:rowOff>28575</xdr:rowOff>
    </xdr:from>
    <xdr:to>
      <xdr:col>19</xdr:col>
      <xdr:colOff>76200</xdr:colOff>
      <xdr:row>9</xdr:row>
      <xdr:rowOff>209550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915150" y="21145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9</xdr:row>
      <xdr:rowOff>28575</xdr:rowOff>
    </xdr:from>
    <xdr:to>
      <xdr:col>21</xdr:col>
      <xdr:colOff>85725</xdr:colOff>
      <xdr:row>9</xdr:row>
      <xdr:rowOff>209550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53325" y="2114550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257175</xdr:colOff>
      <xdr:row>9</xdr:row>
      <xdr:rowOff>38100</xdr:rowOff>
    </xdr:from>
    <xdr:to>
      <xdr:col>17</xdr:col>
      <xdr:colOff>57150</xdr:colOff>
      <xdr:row>9</xdr:row>
      <xdr:rowOff>219075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210300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304800</xdr:colOff>
      <xdr:row>0</xdr:row>
      <xdr:rowOff>9525</xdr:rowOff>
    </xdr:from>
    <xdr:to>
      <xdr:col>16</xdr:col>
      <xdr:colOff>171450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9525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66675</xdr:colOff>
      <xdr:row>9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76200</xdr:colOff>
      <xdr:row>9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33675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66675</xdr:colOff>
      <xdr:row>9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0425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76700" y="20478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66675</xdr:colOff>
      <xdr:row>9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72025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85725</xdr:colOff>
      <xdr:row>9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00675" y="20478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276225</xdr:colOff>
      <xdr:row>9</xdr:row>
      <xdr:rowOff>38100</xdr:rowOff>
    </xdr:from>
    <xdr:to>
      <xdr:col>23</xdr:col>
      <xdr:colOff>66675</xdr:colOff>
      <xdr:row>9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10550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295275</xdr:colOff>
      <xdr:row>9</xdr:row>
      <xdr:rowOff>38100</xdr:rowOff>
    </xdr:from>
    <xdr:to>
      <xdr:col>19</xdr:col>
      <xdr:colOff>95250</xdr:colOff>
      <xdr:row>9</xdr:row>
      <xdr:rowOff>219075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58000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9</xdr:row>
      <xdr:rowOff>38100</xdr:rowOff>
    </xdr:from>
    <xdr:to>
      <xdr:col>21</xdr:col>
      <xdr:colOff>85725</xdr:colOff>
      <xdr:row>9</xdr:row>
      <xdr:rowOff>219075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477125" y="2047875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247650</xdr:colOff>
      <xdr:row>9</xdr:row>
      <xdr:rowOff>38100</xdr:rowOff>
    </xdr:from>
    <xdr:to>
      <xdr:col>17</xdr:col>
      <xdr:colOff>47625</xdr:colOff>
      <xdr:row>9</xdr:row>
      <xdr:rowOff>219075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24575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180975</xdr:colOff>
      <xdr:row>0</xdr:row>
      <xdr:rowOff>9525</xdr:rowOff>
    </xdr:from>
    <xdr:to>
      <xdr:col>16</xdr:col>
      <xdr:colOff>47625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9525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66675</xdr:colOff>
      <xdr:row>9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204787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76200</xdr:colOff>
      <xdr:row>9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204787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66675</xdr:colOff>
      <xdr:row>9</xdr:row>
      <xdr:rowOff>228600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76625" y="204787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52900" y="204787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66675</xdr:colOff>
      <xdr:row>9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48225" y="204787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85725</xdr:colOff>
      <xdr:row>9</xdr:row>
      <xdr:rowOff>228600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76875" y="2047875"/>
          <a:ext cx="2571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276225</xdr:colOff>
      <xdr:row>9</xdr:row>
      <xdr:rowOff>38100</xdr:rowOff>
    </xdr:from>
    <xdr:to>
      <xdr:col>23</xdr:col>
      <xdr:colOff>66675</xdr:colOff>
      <xdr:row>9</xdr:row>
      <xdr:rowOff>228600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86750" y="2047875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266700</xdr:colOff>
      <xdr:row>9</xdr:row>
      <xdr:rowOff>38100</xdr:rowOff>
    </xdr:from>
    <xdr:to>
      <xdr:col>19</xdr:col>
      <xdr:colOff>66675</xdr:colOff>
      <xdr:row>9</xdr:row>
      <xdr:rowOff>228600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905625" y="204787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9</xdr:row>
      <xdr:rowOff>38100</xdr:rowOff>
    </xdr:from>
    <xdr:to>
      <xdr:col>21</xdr:col>
      <xdr:colOff>57150</xdr:colOff>
      <xdr:row>9</xdr:row>
      <xdr:rowOff>228600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24750" y="2047875"/>
          <a:ext cx="238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257175</xdr:colOff>
      <xdr:row>9</xdr:row>
      <xdr:rowOff>38100</xdr:rowOff>
    </xdr:from>
    <xdr:to>
      <xdr:col>17</xdr:col>
      <xdr:colOff>57150</xdr:colOff>
      <xdr:row>9</xdr:row>
      <xdr:rowOff>228600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210300" y="204787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19050</xdr:rowOff>
    </xdr:from>
    <xdr:to>
      <xdr:col>16</xdr:col>
      <xdr:colOff>247650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190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66675</xdr:colOff>
      <xdr:row>9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76200</xdr:colOff>
      <xdr:row>9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66675</xdr:colOff>
      <xdr:row>9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52800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29075" y="2124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66675</xdr:colOff>
      <xdr:row>9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24400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85725</xdr:colOff>
      <xdr:row>9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53050" y="21240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276225</xdr:colOff>
      <xdr:row>9</xdr:row>
      <xdr:rowOff>38100</xdr:rowOff>
    </xdr:from>
    <xdr:to>
      <xdr:col>23</xdr:col>
      <xdr:colOff>85725</xdr:colOff>
      <xdr:row>9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72450" y="21240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209550</xdr:colOff>
      <xdr:row>9</xdr:row>
      <xdr:rowOff>28575</xdr:rowOff>
    </xdr:from>
    <xdr:to>
      <xdr:col>18</xdr:col>
      <xdr:colOff>390525</xdr:colOff>
      <xdr:row>9</xdr:row>
      <xdr:rowOff>209550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724650" y="21145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190500</xdr:colOff>
      <xdr:row>9</xdr:row>
      <xdr:rowOff>28575</xdr:rowOff>
    </xdr:from>
    <xdr:to>
      <xdr:col>21</xdr:col>
      <xdr:colOff>47625</xdr:colOff>
      <xdr:row>9</xdr:row>
      <xdr:rowOff>209550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400925" y="2114550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257175</xdr:colOff>
      <xdr:row>9</xdr:row>
      <xdr:rowOff>28575</xdr:rowOff>
    </xdr:from>
    <xdr:to>
      <xdr:col>17</xdr:col>
      <xdr:colOff>57150</xdr:colOff>
      <xdr:row>9</xdr:row>
      <xdr:rowOff>209550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86475" y="21145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200025</xdr:colOff>
      <xdr:row>0</xdr:row>
      <xdr:rowOff>9525</xdr:rowOff>
    </xdr:from>
    <xdr:to>
      <xdr:col>16</xdr:col>
      <xdr:colOff>66675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9525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66675</xdr:colOff>
      <xdr:row>9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52650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76200</xdr:colOff>
      <xdr:row>9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47975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66675</xdr:colOff>
      <xdr:row>9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14725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28575</xdr:colOff>
      <xdr:row>9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0" y="212407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66675</xdr:colOff>
      <xdr:row>9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86325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76200</xdr:colOff>
      <xdr:row>9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14975" y="21240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276225</xdr:colOff>
      <xdr:row>9</xdr:row>
      <xdr:rowOff>38100</xdr:rowOff>
    </xdr:from>
    <xdr:to>
      <xdr:col>23</xdr:col>
      <xdr:colOff>66675</xdr:colOff>
      <xdr:row>9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24850" y="21240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1601450" y="14249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18</xdr:col>
      <xdr:colOff>209550</xdr:colOff>
      <xdr:row>9</xdr:row>
      <xdr:rowOff>28575</xdr:rowOff>
    </xdr:from>
    <xdr:to>
      <xdr:col>19</xdr:col>
      <xdr:colOff>19050</xdr:colOff>
      <xdr:row>9</xdr:row>
      <xdr:rowOff>209550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86575" y="211455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9</xdr:row>
      <xdr:rowOff>28575</xdr:rowOff>
    </xdr:from>
    <xdr:to>
      <xdr:col>21</xdr:col>
      <xdr:colOff>66675</xdr:colOff>
      <xdr:row>9</xdr:row>
      <xdr:rowOff>209550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62850" y="21145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9</xdr:row>
      <xdr:rowOff>47625</xdr:rowOff>
    </xdr:from>
    <xdr:to>
      <xdr:col>17</xdr:col>
      <xdr:colOff>76200</xdr:colOff>
      <xdr:row>9</xdr:row>
      <xdr:rowOff>219075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267450" y="213360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85725</xdr:colOff>
      <xdr:row>0</xdr:row>
      <xdr:rowOff>9525</xdr:rowOff>
    </xdr:from>
    <xdr:to>
      <xdr:col>15</xdr:col>
      <xdr:colOff>257175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9525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66675</xdr:colOff>
      <xdr:row>9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76200</xdr:colOff>
      <xdr:row>9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28925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66675</xdr:colOff>
      <xdr:row>9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95675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71950" y="2124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66675</xdr:colOff>
      <xdr:row>9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67275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85725</xdr:colOff>
      <xdr:row>9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95925" y="21240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276225</xdr:colOff>
      <xdr:row>9</xdr:row>
      <xdr:rowOff>38100</xdr:rowOff>
    </xdr:from>
    <xdr:to>
      <xdr:col>23</xdr:col>
      <xdr:colOff>66675</xdr:colOff>
      <xdr:row>9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05800" y="21240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238125</xdr:colOff>
      <xdr:row>9</xdr:row>
      <xdr:rowOff>28575</xdr:rowOff>
    </xdr:from>
    <xdr:to>
      <xdr:col>19</xdr:col>
      <xdr:colOff>38100</xdr:colOff>
      <xdr:row>9</xdr:row>
      <xdr:rowOff>209550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96100" y="21145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9</xdr:row>
      <xdr:rowOff>28575</xdr:rowOff>
    </xdr:from>
    <xdr:to>
      <xdr:col>21</xdr:col>
      <xdr:colOff>85725</xdr:colOff>
      <xdr:row>9</xdr:row>
      <xdr:rowOff>209550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72375" y="2114550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257175</xdr:colOff>
      <xdr:row>9</xdr:row>
      <xdr:rowOff>38100</xdr:rowOff>
    </xdr:from>
    <xdr:to>
      <xdr:col>17</xdr:col>
      <xdr:colOff>57150</xdr:colOff>
      <xdr:row>9</xdr:row>
      <xdr:rowOff>219075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229350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161925</xdr:colOff>
      <xdr:row>0</xdr:row>
      <xdr:rowOff>0</xdr:rowOff>
    </xdr:from>
    <xdr:to>
      <xdr:col>15</xdr:col>
      <xdr:colOff>28575</xdr:colOff>
      <xdr:row>0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66675</xdr:colOff>
      <xdr:row>9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76200</xdr:colOff>
      <xdr:row>9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66675</xdr:colOff>
      <xdr:row>9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76625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52900" y="2124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66675</xdr:colOff>
      <xdr:row>9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48225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85725</xdr:colOff>
      <xdr:row>9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76875" y="21240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276225</xdr:colOff>
      <xdr:row>9</xdr:row>
      <xdr:rowOff>38100</xdr:rowOff>
    </xdr:from>
    <xdr:to>
      <xdr:col>23</xdr:col>
      <xdr:colOff>66675</xdr:colOff>
      <xdr:row>9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86750" y="21240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238125</xdr:colOff>
      <xdr:row>9</xdr:row>
      <xdr:rowOff>28575</xdr:rowOff>
    </xdr:from>
    <xdr:to>
      <xdr:col>19</xdr:col>
      <xdr:colOff>38100</xdr:colOff>
      <xdr:row>9</xdr:row>
      <xdr:rowOff>209550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77050" y="21145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9</xdr:row>
      <xdr:rowOff>28575</xdr:rowOff>
    </xdr:from>
    <xdr:to>
      <xdr:col>21</xdr:col>
      <xdr:colOff>85725</xdr:colOff>
      <xdr:row>9</xdr:row>
      <xdr:rowOff>209550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53325" y="2114550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247650</xdr:colOff>
      <xdr:row>9</xdr:row>
      <xdr:rowOff>38100</xdr:rowOff>
    </xdr:from>
    <xdr:to>
      <xdr:col>17</xdr:col>
      <xdr:colOff>47625</xdr:colOff>
      <xdr:row>9</xdr:row>
      <xdr:rowOff>219075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200775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180975</xdr:colOff>
      <xdr:row>0</xdr:row>
      <xdr:rowOff>9525</xdr:rowOff>
    </xdr:from>
    <xdr:to>
      <xdr:col>16</xdr:col>
      <xdr:colOff>47625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9525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66675</xdr:colOff>
      <xdr:row>9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76200</xdr:colOff>
      <xdr:row>9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66675</xdr:colOff>
      <xdr:row>9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76625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52900" y="2124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66675</xdr:colOff>
      <xdr:row>9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48225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85725</xdr:colOff>
      <xdr:row>9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76875" y="21240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276225</xdr:colOff>
      <xdr:row>9</xdr:row>
      <xdr:rowOff>38100</xdr:rowOff>
    </xdr:from>
    <xdr:to>
      <xdr:col>23</xdr:col>
      <xdr:colOff>66675</xdr:colOff>
      <xdr:row>9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86750" y="21240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257175</xdr:colOff>
      <xdr:row>9</xdr:row>
      <xdr:rowOff>28575</xdr:rowOff>
    </xdr:from>
    <xdr:to>
      <xdr:col>19</xdr:col>
      <xdr:colOff>57150</xdr:colOff>
      <xdr:row>9</xdr:row>
      <xdr:rowOff>209550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96100" y="21145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247650</xdr:colOff>
      <xdr:row>9</xdr:row>
      <xdr:rowOff>28575</xdr:rowOff>
    </xdr:from>
    <xdr:to>
      <xdr:col>21</xdr:col>
      <xdr:colOff>104775</xdr:colOff>
      <xdr:row>9</xdr:row>
      <xdr:rowOff>209550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72375" y="2114550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247650</xdr:colOff>
      <xdr:row>9</xdr:row>
      <xdr:rowOff>38100</xdr:rowOff>
    </xdr:from>
    <xdr:to>
      <xdr:col>17</xdr:col>
      <xdr:colOff>47625</xdr:colOff>
      <xdr:row>9</xdr:row>
      <xdr:rowOff>219075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200775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200025</xdr:colOff>
      <xdr:row>0</xdr:row>
      <xdr:rowOff>9525</xdr:rowOff>
    </xdr:from>
    <xdr:to>
      <xdr:col>16</xdr:col>
      <xdr:colOff>66675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9525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66675</xdr:colOff>
      <xdr:row>9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76200</xdr:colOff>
      <xdr:row>9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66675</xdr:colOff>
      <xdr:row>9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71850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48125" y="2124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66675</xdr:colOff>
      <xdr:row>9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43450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85725</xdr:colOff>
      <xdr:row>9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72100" y="21240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276225</xdr:colOff>
      <xdr:row>9</xdr:row>
      <xdr:rowOff>38100</xdr:rowOff>
    </xdr:from>
    <xdr:to>
      <xdr:col>23</xdr:col>
      <xdr:colOff>66675</xdr:colOff>
      <xdr:row>9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81975" y="21240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257175</xdr:colOff>
      <xdr:row>9</xdr:row>
      <xdr:rowOff>28575</xdr:rowOff>
    </xdr:from>
    <xdr:to>
      <xdr:col>19</xdr:col>
      <xdr:colOff>57150</xdr:colOff>
      <xdr:row>9</xdr:row>
      <xdr:rowOff>209550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791325" y="21145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247650</xdr:colOff>
      <xdr:row>9</xdr:row>
      <xdr:rowOff>28575</xdr:rowOff>
    </xdr:from>
    <xdr:to>
      <xdr:col>21</xdr:col>
      <xdr:colOff>104775</xdr:colOff>
      <xdr:row>9</xdr:row>
      <xdr:rowOff>209550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467600" y="2114550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247650</xdr:colOff>
      <xdr:row>9</xdr:row>
      <xdr:rowOff>38100</xdr:rowOff>
    </xdr:from>
    <xdr:to>
      <xdr:col>17</xdr:col>
      <xdr:colOff>47625</xdr:colOff>
      <xdr:row>9</xdr:row>
      <xdr:rowOff>219075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96000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200025</xdr:colOff>
      <xdr:row>0</xdr:row>
      <xdr:rowOff>19050</xdr:rowOff>
    </xdr:from>
    <xdr:to>
      <xdr:col>16</xdr:col>
      <xdr:colOff>66675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190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66675</xdr:colOff>
      <xdr:row>9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212407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76200</xdr:colOff>
      <xdr:row>9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212407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66675</xdr:colOff>
      <xdr:row>9</xdr:row>
      <xdr:rowOff>228600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05200" y="212407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81475" y="212407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66675</xdr:colOff>
      <xdr:row>9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76800" y="212407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85725</xdr:colOff>
      <xdr:row>9</xdr:row>
      <xdr:rowOff>228600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05450" y="2124075"/>
          <a:ext cx="2571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276225</xdr:colOff>
      <xdr:row>9</xdr:row>
      <xdr:rowOff>38100</xdr:rowOff>
    </xdr:from>
    <xdr:to>
      <xdr:col>23</xdr:col>
      <xdr:colOff>66675</xdr:colOff>
      <xdr:row>9</xdr:row>
      <xdr:rowOff>228600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15325" y="2124075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276225</xdr:colOff>
      <xdr:row>9</xdr:row>
      <xdr:rowOff>28575</xdr:rowOff>
    </xdr:from>
    <xdr:to>
      <xdr:col>19</xdr:col>
      <xdr:colOff>76200</xdr:colOff>
      <xdr:row>9</xdr:row>
      <xdr:rowOff>209550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943725" y="21145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257175</xdr:colOff>
      <xdr:row>9</xdr:row>
      <xdr:rowOff>28575</xdr:rowOff>
    </xdr:from>
    <xdr:to>
      <xdr:col>21</xdr:col>
      <xdr:colOff>114300</xdr:colOff>
      <xdr:row>9</xdr:row>
      <xdr:rowOff>209550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10475" y="2114550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257175</xdr:colOff>
      <xdr:row>9</xdr:row>
      <xdr:rowOff>38100</xdr:rowOff>
    </xdr:from>
    <xdr:to>
      <xdr:col>17</xdr:col>
      <xdr:colOff>57150</xdr:colOff>
      <xdr:row>9</xdr:row>
      <xdr:rowOff>228600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238875" y="212407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0</xdr:row>
      <xdr:rowOff>0</xdr:rowOff>
    </xdr:from>
    <xdr:to>
      <xdr:col>15</xdr:col>
      <xdr:colOff>180975</xdr:colOff>
      <xdr:row>0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66675</xdr:colOff>
      <xdr:row>9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76200</xdr:colOff>
      <xdr:row>9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66675</xdr:colOff>
      <xdr:row>9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76625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52900" y="2124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66675</xdr:colOff>
      <xdr:row>9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48225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85725</xdr:colOff>
      <xdr:row>9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76875" y="21240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276225</xdr:colOff>
      <xdr:row>9</xdr:row>
      <xdr:rowOff>38100</xdr:rowOff>
    </xdr:from>
    <xdr:to>
      <xdr:col>23</xdr:col>
      <xdr:colOff>66675</xdr:colOff>
      <xdr:row>9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86750" y="21240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257175</xdr:colOff>
      <xdr:row>9</xdr:row>
      <xdr:rowOff>28575</xdr:rowOff>
    </xdr:from>
    <xdr:to>
      <xdr:col>19</xdr:col>
      <xdr:colOff>57150</xdr:colOff>
      <xdr:row>9</xdr:row>
      <xdr:rowOff>209550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96100" y="21145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238125</xdr:colOff>
      <xdr:row>9</xdr:row>
      <xdr:rowOff>28575</xdr:rowOff>
    </xdr:from>
    <xdr:to>
      <xdr:col>21</xdr:col>
      <xdr:colOff>95250</xdr:colOff>
      <xdr:row>9</xdr:row>
      <xdr:rowOff>209550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62850" y="2114550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257175</xdr:colOff>
      <xdr:row>9</xdr:row>
      <xdr:rowOff>38100</xdr:rowOff>
    </xdr:from>
    <xdr:to>
      <xdr:col>17</xdr:col>
      <xdr:colOff>57150</xdr:colOff>
      <xdr:row>9</xdr:row>
      <xdr:rowOff>219075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210300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323850</xdr:colOff>
      <xdr:row>0</xdr:row>
      <xdr:rowOff>19050</xdr:rowOff>
    </xdr:from>
    <xdr:to>
      <xdr:col>16</xdr:col>
      <xdr:colOff>190500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90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66675</xdr:colOff>
      <xdr:row>9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76200</xdr:colOff>
      <xdr:row>9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52725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66675</xdr:colOff>
      <xdr:row>9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19475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0" y="2124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66675</xdr:colOff>
      <xdr:row>9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91075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85725</xdr:colOff>
      <xdr:row>9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19725" y="21240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276225</xdr:colOff>
      <xdr:row>9</xdr:row>
      <xdr:rowOff>38100</xdr:rowOff>
    </xdr:from>
    <xdr:to>
      <xdr:col>23</xdr:col>
      <xdr:colOff>66675</xdr:colOff>
      <xdr:row>9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29600" y="21240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276225</xdr:colOff>
      <xdr:row>9</xdr:row>
      <xdr:rowOff>28575</xdr:rowOff>
    </xdr:from>
    <xdr:to>
      <xdr:col>19</xdr:col>
      <xdr:colOff>76200</xdr:colOff>
      <xdr:row>9</xdr:row>
      <xdr:rowOff>209550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58000" y="21145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9</xdr:row>
      <xdr:rowOff>28575</xdr:rowOff>
    </xdr:from>
    <xdr:to>
      <xdr:col>21</xdr:col>
      <xdr:colOff>85725</xdr:colOff>
      <xdr:row>9</xdr:row>
      <xdr:rowOff>209550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496175" y="2114550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257175</xdr:colOff>
      <xdr:row>9</xdr:row>
      <xdr:rowOff>38100</xdr:rowOff>
    </xdr:from>
    <xdr:to>
      <xdr:col>17</xdr:col>
      <xdr:colOff>57150</xdr:colOff>
      <xdr:row>9</xdr:row>
      <xdr:rowOff>219075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53150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238125</xdr:colOff>
      <xdr:row>0</xdr:row>
      <xdr:rowOff>28575</xdr:rowOff>
    </xdr:from>
    <xdr:to>
      <xdr:col>15</xdr:col>
      <xdr:colOff>104775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575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66675</xdr:colOff>
      <xdr:row>9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76200</xdr:colOff>
      <xdr:row>9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28925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66675</xdr:colOff>
      <xdr:row>9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95675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71950" y="2124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66675</xdr:colOff>
      <xdr:row>9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67275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85725</xdr:colOff>
      <xdr:row>9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95925" y="21240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276225</xdr:colOff>
      <xdr:row>9</xdr:row>
      <xdr:rowOff>38100</xdr:rowOff>
    </xdr:from>
    <xdr:to>
      <xdr:col>23</xdr:col>
      <xdr:colOff>66675</xdr:colOff>
      <xdr:row>9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15325" y="21240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257175</xdr:colOff>
      <xdr:row>9</xdr:row>
      <xdr:rowOff>28575</xdr:rowOff>
    </xdr:from>
    <xdr:to>
      <xdr:col>19</xdr:col>
      <xdr:colOff>57150</xdr:colOff>
      <xdr:row>9</xdr:row>
      <xdr:rowOff>209550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924675" y="21145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238125</xdr:colOff>
      <xdr:row>9</xdr:row>
      <xdr:rowOff>28575</xdr:rowOff>
    </xdr:from>
    <xdr:to>
      <xdr:col>21</xdr:col>
      <xdr:colOff>95250</xdr:colOff>
      <xdr:row>9</xdr:row>
      <xdr:rowOff>209550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91425" y="2114550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257175</xdr:colOff>
      <xdr:row>9</xdr:row>
      <xdr:rowOff>38100</xdr:rowOff>
    </xdr:from>
    <xdr:to>
      <xdr:col>17</xdr:col>
      <xdr:colOff>47625</xdr:colOff>
      <xdr:row>9</xdr:row>
      <xdr:rowOff>219075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229350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238125</xdr:colOff>
      <xdr:row>0</xdr:row>
      <xdr:rowOff>9525</xdr:rowOff>
    </xdr:from>
    <xdr:to>
      <xdr:col>15</xdr:col>
      <xdr:colOff>104775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9525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66675</xdr:colOff>
      <xdr:row>9</xdr:row>
      <xdr:rowOff>219075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76200</xdr:colOff>
      <xdr:row>9</xdr:row>
      <xdr:rowOff>219075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66675</xdr:colOff>
      <xdr:row>9</xdr:row>
      <xdr:rowOff>219075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71850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219075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48125" y="20478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66675</xdr:colOff>
      <xdr:row>9</xdr:row>
      <xdr:rowOff>219075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43450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85725</xdr:colOff>
      <xdr:row>9</xdr:row>
      <xdr:rowOff>219075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72100" y="20478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276225</xdr:colOff>
      <xdr:row>9</xdr:row>
      <xdr:rowOff>38100</xdr:rowOff>
    </xdr:from>
    <xdr:to>
      <xdr:col>23</xdr:col>
      <xdr:colOff>66675</xdr:colOff>
      <xdr:row>9</xdr:row>
      <xdr:rowOff>219075</xdr:rowOff>
    </xdr:to>
    <xdr:pic>
      <xdr:nvPicPr>
        <xdr:cNvPr id="8" name="Picture 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81975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257175</xdr:colOff>
      <xdr:row>9</xdr:row>
      <xdr:rowOff>28575</xdr:rowOff>
    </xdr:from>
    <xdr:to>
      <xdr:col>19</xdr:col>
      <xdr:colOff>57150</xdr:colOff>
      <xdr:row>9</xdr:row>
      <xdr:rowOff>209550</xdr:rowOff>
    </xdr:to>
    <xdr:pic>
      <xdr:nvPicPr>
        <xdr:cNvPr id="9" name="Picture 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791325" y="20383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238125</xdr:colOff>
      <xdr:row>9</xdr:row>
      <xdr:rowOff>28575</xdr:rowOff>
    </xdr:from>
    <xdr:to>
      <xdr:col>21</xdr:col>
      <xdr:colOff>95250</xdr:colOff>
      <xdr:row>9</xdr:row>
      <xdr:rowOff>209550</xdr:rowOff>
    </xdr:to>
    <xdr:pic>
      <xdr:nvPicPr>
        <xdr:cNvPr id="10" name="Picture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458075" y="2038350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257175</xdr:colOff>
      <xdr:row>9</xdr:row>
      <xdr:rowOff>47625</xdr:rowOff>
    </xdr:from>
    <xdr:to>
      <xdr:col>17</xdr:col>
      <xdr:colOff>57150</xdr:colOff>
      <xdr:row>9</xdr:row>
      <xdr:rowOff>228600</xdr:rowOff>
    </xdr:to>
    <xdr:pic>
      <xdr:nvPicPr>
        <xdr:cNvPr id="11" name="Picture 2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05525" y="20574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238125</xdr:colOff>
      <xdr:row>0</xdr:row>
      <xdr:rowOff>9525</xdr:rowOff>
    </xdr:from>
    <xdr:to>
      <xdr:col>16</xdr:col>
      <xdr:colOff>104775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9525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66675</xdr:colOff>
      <xdr:row>9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76200</xdr:colOff>
      <xdr:row>9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67025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66675</xdr:colOff>
      <xdr:row>9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33775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10050" y="2124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66675</xdr:colOff>
      <xdr:row>9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05375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85725</xdr:colOff>
      <xdr:row>9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34025" y="21240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276225</xdr:colOff>
      <xdr:row>9</xdr:row>
      <xdr:rowOff>38100</xdr:rowOff>
    </xdr:from>
    <xdr:to>
      <xdr:col>23</xdr:col>
      <xdr:colOff>66675</xdr:colOff>
      <xdr:row>9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43900" y="21240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238125</xdr:colOff>
      <xdr:row>9</xdr:row>
      <xdr:rowOff>28575</xdr:rowOff>
    </xdr:from>
    <xdr:to>
      <xdr:col>19</xdr:col>
      <xdr:colOff>38100</xdr:colOff>
      <xdr:row>9</xdr:row>
      <xdr:rowOff>209550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934200" y="21145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238125</xdr:colOff>
      <xdr:row>9</xdr:row>
      <xdr:rowOff>28575</xdr:rowOff>
    </xdr:from>
    <xdr:to>
      <xdr:col>21</xdr:col>
      <xdr:colOff>95250</xdr:colOff>
      <xdr:row>9</xdr:row>
      <xdr:rowOff>209550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0000" y="2114550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247650</xdr:colOff>
      <xdr:row>9</xdr:row>
      <xdr:rowOff>28575</xdr:rowOff>
    </xdr:from>
    <xdr:to>
      <xdr:col>17</xdr:col>
      <xdr:colOff>47625</xdr:colOff>
      <xdr:row>9</xdr:row>
      <xdr:rowOff>209550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257925" y="21145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209550</xdr:colOff>
      <xdr:row>0</xdr:row>
      <xdr:rowOff>9525</xdr:rowOff>
    </xdr:from>
    <xdr:to>
      <xdr:col>16</xdr:col>
      <xdr:colOff>76200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9525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66675</xdr:colOff>
      <xdr:row>9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76200</xdr:colOff>
      <xdr:row>9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66675</xdr:colOff>
      <xdr:row>9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86150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62425" y="2124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66675</xdr:colOff>
      <xdr:row>9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85725</xdr:colOff>
      <xdr:row>9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86400" y="21240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276225</xdr:colOff>
      <xdr:row>9</xdr:row>
      <xdr:rowOff>38100</xdr:rowOff>
    </xdr:from>
    <xdr:to>
      <xdr:col>23</xdr:col>
      <xdr:colOff>66675</xdr:colOff>
      <xdr:row>9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96275" y="21240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257175</xdr:colOff>
      <xdr:row>9</xdr:row>
      <xdr:rowOff>28575</xdr:rowOff>
    </xdr:from>
    <xdr:to>
      <xdr:col>19</xdr:col>
      <xdr:colOff>57150</xdr:colOff>
      <xdr:row>9</xdr:row>
      <xdr:rowOff>209550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905625" y="21145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9</xdr:row>
      <xdr:rowOff>28575</xdr:rowOff>
    </xdr:from>
    <xdr:to>
      <xdr:col>21</xdr:col>
      <xdr:colOff>85725</xdr:colOff>
      <xdr:row>9</xdr:row>
      <xdr:rowOff>209550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62850" y="2114550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238125</xdr:colOff>
      <xdr:row>9</xdr:row>
      <xdr:rowOff>38100</xdr:rowOff>
    </xdr:from>
    <xdr:to>
      <xdr:col>17</xdr:col>
      <xdr:colOff>38100</xdr:colOff>
      <xdr:row>9</xdr:row>
      <xdr:rowOff>219075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200775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266700</xdr:colOff>
      <xdr:row>0</xdr:row>
      <xdr:rowOff>19050</xdr:rowOff>
    </xdr:from>
    <xdr:to>
      <xdr:col>16</xdr:col>
      <xdr:colOff>133350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190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66675</xdr:colOff>
      <xdr:row>9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6450" y="212407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76200</xdr:colOff>
      <xdr:row>9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212407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66675</xdr:colOff>
      <xdr:row>9</xdr:row>
      <xdr:rowOff>228600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38525" y="212407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14800" y="212407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66675</xdr:colOff>
      <xdr:row>9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10125" y="212407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85725</xdr:colOff>
      <xdr:row>9</xdr:row>
      <xdr:rowOff>228600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38775" y="2124075"/>
          <a:ext cx="2571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276225</xdr:colOff>
      <xdr:row>9</xdr:row>
      <xdr:rowOff>38100</xdr:rowOff>
    </xdr:from>
    <xdr:to>
      <xdr:col>23</xdr:col>
      <xdr:colOff>66675</xdr:colOff>
      <xdr:row>9</xdr:row>
      <xdr:rowOff>228600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48650" y="2124075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257175</xdr:colOff>
      <xdr:row>9</xdr:row>
      <xdr:rowOff>28575</xdr:rowOff>
    </xdr:from>
    <xdr:to>
      <xdr:col>19</xdr:col>
      <xdr:colOff>57150</xdr:colOff>
      <xdr:row>9</xdr:row>
      <xdr:rowOff>209550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58000" y="21145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9</xdr:row>
      <xdr:rowOff>28575</xdr:rowOff>
    </xdr:from>
    <xdr:to>
      <xdr:col>21</xdr:col>
      <xdr:colOff>85725</xdr:colOff>
      <xdr:row>9</xdr:row>
      <xdr:rowOff>209550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15225" y="2114550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257175</xdr:colOff>
      <xdr:row>9</xdr:row>
      <xdr:rowOff>38100</xdr:rowOff>
    </xdr:from>
    <xdr:to>
      <xdr:col>17</xdr:col>
      <xdr:colOff>57150</xdr:colOff>
      <xdr:row>9</xdr:row>
      <xdr:rowOff>228600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72200" y="212407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266700</xdr:colOff>
      <xdr:row>0</xdr:row>
      <xdr:rowOff>19050</xdr:rowOff>
    </xdr:from>
    <xdr:to>
      <xdr:col>16</xdr:col>
      <xdr:colOff>133350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190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66675</xdr:colOff>
      <xdr:row>9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76200</xdr:colOff>
      <xdr:row>9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0350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66675</xdr:colOff>
      <xdr:row>9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67100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43375" y="20478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66675</xdr:colOff>
      <xdr:row>9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85725</xdr:colOff>
      <xdr:row>9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67350" y="20478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276225</xdr:colOff>
      <xdr:row>9</xdr:row>
      <xdr:rowOff>38100</xdr:rowOff>
    </xdr:from>
    <xdr:to>
      <xdr:col>23</xdr:col>
      <xdr:colOff>66675</xdr:colOff>
      <xdr:row>9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77225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200025</xdr:colOff>
      <xdr:row>9</xdr:row>
      <xdr:rowOff>28575</xdr:rowOff>
    </xdr:from>
    <xdr:to>
      <xdr:col>18</xdr:col>
      <xdr:colOff>381000</xdr:colOff>
      <xdr:row>9</xdr:row>
      <xdr:rowOff>209550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29425" y="20383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247650</xdr:colOff>
      <xdr:row>9</xdr:row>
      <xdr:rowOff>28575</xdr:rowOff>
    </xdr:from>
    <xdr:to>
      <xdr:col>21</xdr:col>
      <xdr:colOff>104775</xdr:colOff>
      <xdr:row>9</xdr:row>
      <xdr:rowOff>209550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62850" y="2038350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209550</xdr:colOff>
      <xdr:row>9</xdr:row>
      <xdr:rowOff>38100</xdr:rowOff>
    </xdr:from>
    <xdr:to>
      <xdr:col>17</xdr:col>
      <xdr:colOff>9525</xdr:colOff>
      <xdr:row>9</xdr:row>
      <xdr:rowOff>219075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53150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295275</xdr:colOff>
      <xdr:row>0</xdr:row>
      <xdr:rowOff>9525</xdr:rowOff>
    </xdr:from>
    <xdr:to>
      <xdr:col>16</xdr:col>
      <xdr:colOff>161925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9525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66675</xdr:colOff>
      <xdr:row>9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76200</xdr:colOff>
      <xdr:row>9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52725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66675</xdr:colOff>
      <xdr:row>9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19475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0" y="2124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66675</xdr:colOff>
      <xdr:row>9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91075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85725</xdr:colOff>
      <xdr:row>9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19725" y="21240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276225</xdr:colOff>
      <xdr:row>9</xdr:row>
      <xdr:rowOff>38100</xdr:rowOff>
    </xdr:from>
    <xdr:to>
      <xdr:col>23</xdr:col>
      <xdr:colOff>66675</xdr:colOff>
      <xdr:row>9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29600" y="21240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209550</xdr:colOff>
      <xdr:row>9</xdr:row>
      <xdr:rowOff>38100</xdr:rowOff>
    </xdr:from>
    <xdr:to>
      <xdr:col>19</xdr:col>
      <xdr:colOff>9525</xdr:colOff>
      <xdr:row>9</xdr:row>
      <xdr:rowOff>219075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791325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161925</xdr:colOff>
      <xdr:row>9</xdr:row>
      <xdr:rowOff>38100</xdr:rowOff>
    </xdr:from>
    <xdr:to>
      <xdr:col>21</xdr:col>
      <xdr:colOff>19050</xdr:colOff>
      <xdr:row>9</xdr:row>
      <xdr:rowOff>219075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429500" y="2124075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247650</xdr:colOff>
      <xdr:row>9</xdr:row>
      <xdr:rowOff>38100</xdr:rowOff>
    </xdr:from>
    <xdr:to>
      <xdr:col>17</xdr:col>
      <xdr:colOff>47625</xdr:colOff>
      <xdr:row>9</xdr:row>
      <xdr:rowOff>219075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43625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219075</xdr:colOff>
      <xdr:row>0</xdr:row>
      <xdr:rowOff>19050</xdr:rowOff>
    </xdr:from>
    <xdr:to>
      <xdr:col>16</xdr:col>
      <xdr:colOff>85725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190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66675</xdr:colOff>
      <xdr:row>9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76200</xdr:colOff>
      <xdr:row>9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66675</xdr:colOff>
      <xdr:row>9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86150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62425" y="20478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66675</xdr:colOff>
      <xdr:row>9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85725</xdr:colOff>
      <xdr:row>9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86400" y="20478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276225</xdr:colOff>
      <xdr:row>9</xdr:row>
      <xdr:rowOff>38100</xdr:rowOff>
    </xdr:from>
    <xdr:to>
      <xdr:col>23</xdr:col>
      <xdr:colOff>66675</xdr:colOff>
      <xdr:row>9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96275" y="2047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219075</xdr:colOff>
      <xdr:row>9</xdr:row>
      <xdr:rowOff>38100</xdr:rowOff>
    </xdr:from>
    <xdr:to>
      <xdr:col>19</xdr:col>
      <xdr:colOff>19050</xdr:colOff>
      <xdr:row>9</xdr:row>
      <xdr:rowOff>219075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67525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247650</xdr:colOff>
      <xdr:row>9</xdr:row>
      <xdr:rowOff>38100</xdr:rowOff>
    </xdr:from>
    <xdr:to>
      <xdr:col>21</xdr:col>
      <xdr:colOff>104775</xdr:colOff>
      <xdr:row>9</xdr:row>
      <xdr:rowOff>219075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81900" y="2047875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257175</xdr:colOff>
      <xdr:row>9</xdr:row>
      <xdr:rowOff>38100</xdr:rowOff>
    </xdr:from>
    <xdr:to>
      <xdr:col>17</xdr:col>
      <xdr:colOff>57150</xdr:colOff>
      <xdr:row>9</xdr:row>
      <xdr:rowOff>219075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219825" y="2047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304800</xdr:colOff>
      <xdr:row>0</xdr:row>
      <xdr:rowOff>9525</xdr:rowOff>
    </xdr:from>
    <xdr:to>
      <xdr:col>16</xdr:col>
      <xdr:colOff>171450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9525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66675</xdr:colOff>
      <xdr:row>9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20669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76200</xdr:colOff>
      <xdr:row>9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28925" y="20669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66675</xdr:colOff>
      <xdr:row>9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95675" y="20669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71950" y="20669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66675</xdr:colOff>
      <xdr:row>9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67275" y="20669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85725</xdr:colOff>
      <xdr:row>9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95925" y="206692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276225</xdr:colOff>
      <xdr:row>9</xdr:row>
      <xdr:rowOff>38100</xdr:rowOff>
    </xdr:from>
    <xdr:to>
      <xdr:col>23</xdr:col>
      <xdr:colOff>66675</xdr:colOff>
      <xdr:row>9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96275" y="20669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219075</xdr:colOff>
      <xdr:row>9</xdr:row>
      <xdr:rowOff>38100</xdr:rowOff>
    </xdr:from>
    <xdr:to>
      <xdr:col>19</xdr:col>
      <xdr:colOff>28575</xdr:colOff>
      <xdr:row>9</xdr:row>
      <xdr:rowOff>219075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77050" y="20669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257175</xdr:colOff>
      <xdr:row>9</xdr:row>
      <xdr:rowOff>38100</xdr:rowOff>
    </xdr:from>
    <xdr:to>
      <xdr:col>21</xdr:col>
      <xdr:colOff>114300</xdr:colOff>
      <xdr:row>9</xdr:row>
      <xdr:rowOff>219075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91425" y="2066925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247650</xdr:colOff>
      <xdr:row>9</xdr:row>
      <xdr:rowOff>38100</xdr:rowOff>
    </xdr:from>
    <xdr:to>
      <xdr:col>17</xdr:col>
      <xdr:colOff>47625</xdr:colOff>
      <xdr:row>9</xdr:row>
      <xdr:rowOff>219075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219825" y="20669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2"/>
  <sheetViews>
    <sheetView workbookViewId="0" topLeftCell="A2">
      <selection activeCell="D36" sqref="D36"/>
    </sheetView>
  </sheetViews>
  <sheetFormatPr defaultColWidth="11.421875" defaultRowHeight="12.75"/>
  <cols>
    <col min="1" max="1" width="7.421875" style="59" customWidth="1"/>
    <col min="2" max="2" width="7.57421875" style="44" customWidth="1"/>
    <col min="3" max="3" width="5.8515625" style="45" customWidth="1"/>
    <col min="4" max="4" width="6.8515625" style="46" customWidth="1"/>
    <col min="5" max="5" width="5.7109375" style="3" customWidth="1"/>
    <col min="6" max="6" width="4.57421875" style="15" customWidth="1"/>
    <col min="7" max="7" width="5.7109375" style="3" customWidth="1"/>
    <col min="8" max="8" width="4.421875" style="15" customWidth="1"/>
    <col min="9" max="9" width="5.7109375" style="3" customWidth="1"/>
    <col min="10" max="10" width="4.57421875" style="15" customWidth="1"/>
    <col min="11" max="11" width="5.7109375" style="3" customWidth="1"/>
    <col min="12" max="12" width="4.57421875" style="15" customWidth="1"/>
    <col min="13" max="13" width="5.7109375" style="3" customWidth="1"/>
    <col min="14" max="14" width="4.57421875" style="15" customWidth="1"/>
    <col min="15" max="15" width="5.7109375" style="3" customWidth="1"/>
    <col min="16" max="16" width="4.57421875" style="15" customWidth="1"/>
    <col min="17" max="17" width="5.7109375" style="85" customWidth="1"/>
    <col min="18" max="18" width="4.57421875" style="15" customWidth="1"/>
    <col min="19" max="19" width="5.7109375" style="91" customWidth="1"/>
    <col min="20" max="20" width="4.57421875" style="15" customWidth="1"/>
    <col min="21" max="21" width="5.7109375" style="91" customWidth="1"/>
    <col min="22" max="22" width="4.57421875" style="15" customWidth="1"/>
    <col min="23" max="23" width="5.7109375" style="3" customWidth="1"/>
    <col min="24" max="24" width="4.57421875" style="15" customWidth="1"/>
    <col min="25" max="25" width="7.00390625" style="91" customWidth="1"/>
    <col min="26" max="26" width="6.00390625" style="91" customWidth="1"/>
    <col min="27" max="27" width="5.140625" style="91" customWidth="1"/>
    <col min="28" max="28" width="4.57421875" style="85" customWidth="1"/>
    <col min="29" max="29" width="7.00390625" style="91" customWidth="1"/>
    <col min="30" max="30" width="7.421875" style="85" customWidth="1"/>
    <col min="31" max="31" width="7.421875" style="96" customWidth="1"/>
    <col min="33" max="39" width="11.421875" style="11" customWidth="1"/>
  </cols>
  <sheetData>
    <row r="1" spans="1:31" ht="39.75" customHeight="1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</row>
    <row r="2" spans="1:31" ht="18">
      <c r="A2" s="250" t="s">
        <v>34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</row>
    <row r="3" spans="1:31" ht="12.75">
      <c r="A3" s="251" t="s">
        <v>35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</row>
    <row r="4" spans="1:31" ht="12.75">
      <c r="A4" s="252" t="s">
        <v>36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</row>
    <row r="5" spans="1:31" ht="12.75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</row>
    <row r="6" spans="1:31" ht="31.5" customHeight="1">
      <c r="A6" s="240" t="s">
        <v>51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</row>
    <row r="7" spans="1:31" ht="11.25" customHeight="1">
      <c r="A7" s="241" t="s">
        <v>46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</row>
    <row r="8" spans="1:31" ht="13.5" thickBot="1">
      <c r="A8" s="242" t="s">
        <v>72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</row>
    <row r="9" spans="1:39" s="98" customFormat="1" ht="12" customHeight="1" thickBot="1" thickTop="1">
      <c r="A9" s="256" t="s">
        <v>37</v>
      </c>
      <c r="B9" s="268" t="s">
        <v>11</v>
      </c>
      <c r="C9" s="255" t="s">
        <v>12</v>
      </c>
      <c r="D9" s="260" t="s">
        <v>40</v>
      </c>
      <c r="E9" s="265" t="s">
        <v>47</v>
      </c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7"/>
      <c r="Y9" s="261" t="s">
        <v>43</v>
      </c>
      <c r="Z9" s="262"/>
      <c r="AA9" s="261" t="s">
        <v>41</v>
      </c>
      <c r="AB9" s="262"/>
      <c r="AC9" s="260" t="s">
        <v>42</v>
      </c>
      <c r="AD9" s="243" t="s">
        <v>70</v>
      </c>
      <c r="AE9" s="246" t="s">
        <v>71</v>
      </c>
      <c r="AG9" s="18"/>
      <c r="AH9" s="18"/>
      <c r="AI9" s="18"/>
      <c r="AJ9" s="18"/>
      <c r="AK9" s="18"/>
      <c r="AL9" s="18"/>
      <c r="AM9" s="18"/>
    </row>
    <row r="10" spans="1:31" s="18" customFormat="1" ht="18.75" customHeight="1" thickBot="1" thickTop="1">
      <c r="A10" s="257"/>
      <c r="B10" s="268"/>
      <c r="C10" s="255"/>
      <c r="D10" s="260"/>
      <c r="E10" s="253"/>
      <c r="F10" s="254"/>
      <c r="G10" s="253"/>
      <c r="H10" s="254"/>
      <c r="I10" s="253"/>
      <c r="J10" s="254"/>
      <c r="K10" s="253"/>
      <c r="L10" s="254"/>
      <c r="M10" s="253"/>
      <c r="N10" s="254"/>
      <c r="O10" s="253"/>
      <c r="P10" s="254"/>
      <c r="Q10" s="253"/>
      <c r="R10" s="254"/>
      <c r="S10" s="253"/>
      <c r="T10" s="254"/>
      <c r="U10" s="269"/>
      <c r="V10" s="254"/>
      <c r="W10" s="253"/>
      <c r="X10" s="254"/>
      <c r="Y10" s="263"/>
      <c r="Z10" s="264"/>
      <c r="AA10" s="263"/>
      <c r="AB10" s="264"/>
      <c r="AC10" s="260"/>
      <c r="AD10" s="244"/>
      <c r="AE10" s="247"/>
    </row>
    <row r="11" spans="1:31" s="18" customFormat="1" ht="12.75" customHeight="1" thickBot="1" thickTop="1">
      <c r="A11" s="258"/>
      <c r="B11" s="268"/>
      <c r="C11" s="255"/>
      <c r="D11" s="260"/>
      <c r="E11" s="48" t="s">
        <v>44</v>
      </c>
      <c r="F11" s="99" t="s">
        <v>39</v>
      </c>
      <c r="G11" s="48" t="s">
        <v>44</v>
      </c>
      <c r="H11" s="99" t="s">
        <v>39</v>
      </c>
      <c r="I11" s="48" t="s">
        <v>44</v>
      </c>
      <c r="J11" s="99" t="s">
        <v>39</v>
      </c>
      <c r="K11" s="48" t="s">
        <v>44</v>
      </c>
      <c r="L11" s="99" t="s">
        <v>39</v>
      </c>
      <c r="M11" s="48" t="s">
        <v>44</v>
      </c>
      <c r="N11" s="99" t="s">
        <v>39</v>
      </c>
      <c r="O11" s="48" t="s">
        <v>44</v>
      </c>
      <c r="P11" s="99" t="s">
        <v>39</v>
      </c>
      <c r="Q11" s="48" t="s">
        <v>44</v>
      </c>
      <c r="R11" s="99" t="s">
        <v>39</v>
      </c>
      <c r="S11" s="48" t="s">
        <v>44</v>
      </c>
      <c r="T11" s="99" t="s">
        <v>39</v>
      </c>
      <c r="U11" s="48" t="s">
        <v>44</v>
      </c>
      <c r="V11" s="99" t="s">
        <v>39</v>
      </c>
      <c r="W11" s="48" t="s">
        <v>44</v>
      </c>
      <c r="X11" s="99" t="s">
        <v>39</v>
      </c>
      <c r="Y11" s="48" t="s">
        <v>44</v>
      </c>
      <c r="Z11" s="84" t="s">
        <v>39</v>
      </c>
      <c r="AA11" s="48" t="s">
        <v>44</v>
      </c>
      <c r="AB11" s="84" t="s">
        <v>39</v>
      </c>
      <c r="AC11" s="260"/>
      <c r="AD11" s="245"/>
      <c r="AE11" s="248"/>
    </row>
    <row r="12" spans="1:39" s="1" customFormat="1" ht="7.5" customHeight="1" thickBot="1" thickTop="1">
      <c r="A12" s="59"/>
      <c r="B12" s="44"/>
      <c r="C12" s="45"/>
      <c r="D12" s="46"/>
      <c r="E12" s="3"/>
      <c r="F12" s="15"/>
      <c r="G12" s="3"/>
      <c r="H12" s="15"/>
      <c r="I12" s="3"/>
      <c r="J12" s="15"/>
      <c r="K12" s="3"/>
      <c r="L12" s="15"/>
      <c r="M12" s="3"/>
      <c r="N12" s="15"/>
      <c r="O12" s="3"/>
      <c r="P12" s="15"/>
      <c r="Q12" s="85"/>
      <c r="R12" s="15"/>
      <c r="S12" s="91"/>
      <c r="T12" s="15"/>
      <c r="U12" s="91"/>
      <c r="V12" s="15"/>
      <c r="W12" s="3"/>
      <c r="X12" s="15"/>
      <c r="Y12" s="91"/>
      <c r="Z12" s="91"/>
      <c r="AA12" s="91"/>
      <c r="AB12" s="85"/>
      <c r="AC12" s="91"/>
      <c r="AD12" s="85"/>
      <c r="AE12" s="96"/>
      <c r="AG12" s="8"/>
      <c r="AH12" s="8"/>
      <c r="AI12" s="8"/>
      <c r="AJ12" s="8"/>
      <c r="AK12" s="8"/>
      <c r="AL12" s="8"/>
      <c r="AM12" s="8"/>
    </row>
    <row r="13" spans="1:39" ht="12.75" customHeight="1" thickTop="1">
      <c r="A13" s="237" t="s">
        <v>13</v>
      </c>
      <c r="B13" s="36">
        <v>27</v>
      </c>
      <c r="C13" s="37" t="s">
        <v>15</v>
      </c>
      <c r="D13" s="51">
        <v>615</v>
      </c>
      <c r="E13" s="21">
        <v>132</v>
      </c>
      <c r="F13" s="22">
        <f>E13/AC13*100</f>
        <v>28.509719222462206</v>
      </c>
      <c r="G13" s="23">
        <v>214</v>
      </c>
      <c r="H13" s="22">
        <f>G13/AC13*100</f>
        <v>46.220302375809936</v>
      </c>
      <c r="I13" s="21">
        <v>8</v>
      </c>
      <c r="J13" s="22">
        <f>I13/AC13*100</f>
        <v>1.7278617710583155</v>
      </c>
      <c r="K13" s="21">
        <v>0</v>
      </c>
      <c r="L13" s="22">
        <f>K13/AC13*100</f>
        <v>0</v>
      </c>
      <c r="M13" s="21">
        <v>1</v>
      </c>
      <c r="N13" s="22">
        <f>M13/AC13*100</f>
        <v>0.21598272138228944</v>
      </c>
      <c r="O13" s="21">
        <v>105</v>
      </c>
      <c r="P13" s="22">
        <f aca="true" t="shared" si="0" ref="P13:P32">O13/AC13*100</f>
        <v>22.67818574514039</v>
      </c>
      <c r="Q13" s="75">
        <v>0</v>
      </c>
      <c r="R13" s="22">
        <f>Q13/AC13*100</f>
        <v>0</v>
      </c>
      <c r="S13" s="75">
        <v>0</v>
      </c>
      <c r="T13" s="22">
        <f>S13/AC13*100</f>
        <v>0</v>
      </c>
      <c r="U13" s="75">
        <v>0</v>
      </c>
      <c r="V13" s="22">
        <f>U13/AC13*100</f>
        <v>0</v>
      </c>
      <c r="W13" s="21">
        <v>0</v>
      </c>
      <c r="X13" s="22">
        <f>W13/AC13*100</f>
        <v>0</v>
      </c>
      <c r="Y13" s="75">
        <f>SUM(E13+G13+I13+K13+M13+O13+Q13+S13+U13+W13)</f>
        <v>460</v>
      </c>
      <c r="Z13" s="72">
        <f>Y13/AC13*100</f>
        <v>99.35205183585313</v>
      </c>
      <c r="AA13" s="21">
        <v>3</v>
      </c>
      <c r="AB13" s="64">
        <f>AA13/AC13*100</f>
        <v>0.6479481641468683</v>
      </c>
      <c r="AC13" s="75">
        <f>Y13+AA13</f>
        <v>463</v>
      </c>
      <c r="AD13" s="64">
        <f>AC13/D13*100</f>
        <v>75.28455284552845</v>
      </c>
      <c r="AE13" s="65">
        <f aca="true" t="shared" si="1" ref="AE13:AE30">AD13-100</f>
        <v>-24.715447154471548</v>
      </c>
      <c r="AM13" s="10"/>
    </row>
    <row r="14" spans="1:39" ht="12.75">
      <c r="A14" s="238"/>
      <c r="B14" s="38">
        <v>27</v>
      </c>
      <c r="C14" s="39" t="s">
        <v>16</v>
      </c>
      <c r="D14" s="52">
        <v>616</v>
      </c>
      <c r="E14" s="26">
        <v>120</v>
      </c>
      <c r="F14" s="27">
        <f aca="true" t="shared" si="2" ref="F14:F32">E14/AC14*100</f>
        <v>26.845637583892618</v>
      </c>
      <c r="G14" s="28">
        <v>216</v>
      </c>
      <c r="H14" s="27">
        <f aca="true" t="shared" si="3" ref="H14:H32">G14/AC14*100</f>
        <v>48.322147651006716</v>
      </c>
      <c r="I14" s="26">
        <v>14</v>
      </c>
      <c r="J14" s="27">
        <f aca="true" t="shared" si="4" ref="J14:J32">I14/AC14*100</f>
        <v>3.131991051454139</v>
      </c>
      <c r="K14" s="26">
        <v>0</v>
      </c>
      <c r="L14" s="27">
        <f aca="true" t="shared" si="5" ref="L14:L32">K14/AC14*100</f>
        <v>0</v>
      </c>
      <c r="M14" s="26">
        <v>0</v>
      </c>
      <c r="N14" s="27">
        <f aca="true" t="shared" si="6" ref="N14:N32">M14/AC14*100</f>
        <v>0</v>
      </c>
      <c r="O14" s="26">
        <v>92</v>
      </c>
      <c r="P14" s="27">
        <f t="shared" si="0"/>
        <v>20.581655480984338</v>
      </c>
      <c r="Q14" s="76">
        <v>0</v>
      </c>
      <c r="R14" s="27">
        <f aca="true" t="shared" si="7" ref="R14:R32">Q14/AC14*100</f>
        <v>0</v>
      </c>
      <c r="S14" s="76">
        <v>0</v>
      </c>
      <c r="T14" s="27">
        <f>S14/AC14*100</f>
        <v>0</v>
      </c>
      <c r="U14" s="76">
        <v>0</v>
      </c>
      <c r="V14" s="27">
        <f>U14/AC14*100</f>
        <v>0</v>
      </c>
      <c r="W14" s="26">
        <v>1</v>
      </c>
      <c r="X14" s="27">
        <f aca="true" t="shared" si="8" ref="X14:X30">W14/AC14*100</f>
        <v>0.22371364653243847</v>
      </c>
      <c r="Y14" s="76">
        <f aca="true" t="shared" si="9" ref="Y14:Y30">SUM(E14+G14+I14+K14+M14+O14+Q14+S14+U14+W14)</f>
        <v>443</v>
      </c>
      <c r="Z14" s="73">
        <f aca="true" t="shared" si="10" ref="Z14:Z30">Y14/AC14*100</f>
        <v>99.10514541387025</v>
      </c>
      <c r="AA14" s="26">
        <v>4</v>
      </c>
      <c r="AB14" s="66">
        <f aca="true" t="shared" si="11" ref="AB14:AB30">AA14/AC14*100</f>
        <v>0.8948545861297539</v>
      </c>
      <c r="AC14" s="76">
        <f aca="true" t="shared" si="12" ref="AC14:AC30">Y14+AA14</f>
        <v>447</v>
      </c>
      <c r="AD14" s="66">
        <f aca="true" t="shared" si="13" ref="AD14:AD30">AC14/D14*100</f>
        <v>72.56493506493507</v>
      </c>
      <c r="AE14" s="62">
        <f t="shared" si="1"/>
        <v>-27.43506493506493</v>
      </c>
      <c r="AM14" s="10"/>
    </row>
    <row r="15" spans="1:39" ht="12.75">
      <c r="A15" s="238"/>
      <c r="B15" s="38">
        <v>28</v>
      </c>
      <c r="C15" s="39" t="s">
        <v>15</v>
      </c>
      <c r="D15" s="52">
        <v>405</v>
      </c>
      <c r="E15" s="26">
        <v>63</v>
      </c>
      <c r="F15" s="27">
        <f t="shared" si="2"/>
        <v>25</v>
      </c>
      <c r="G15" s="28">
        <v>121</v>
      </c>
      <c r="H15" s="27">
        <f t="shared" si="3"/>
        <v>48.01587301587302</v>
      </c>
      <c r="I15" s="26">
        <v>13</v>
      </c>
      <c r="J15" s="27">
        <f t="shared" si="4"/>
        <v>5.158730158730158</v>
      </c>
      <c r="K15" s="26">
        <v>0</v>
      </c>
      <c r="L15" s="27">
        <f t="shared" si="5"/>
        <v>0</v>
      </c>
      <c r="M15" s="26">
        <v>1</v>
      </c>
      <c r="N15" s="27">
        <f t="shared" si="6"/>
        <v>0.3968253968253968</v>
      </c>
      <c r="O15" s="26">
        <v>51</v>
      </c>
      <c r="P15" s="27">
        <f t="shared" si="0"/>
        <v>20.238095238095237</v>
      </c>
      <c r="Q15" s="76">
        <v>0</v>
      </c>
      <c r="R15" s="27">
        <f t="shared" si="7"/>
        <v>0</v>
      </c>
      <c r="S15" s="76">
        <v>0</v>
      </c>
      <c r="T15" s="27">
        <f aca="true" t="shared" si="14" ref="T15:T32">S15/AC15*100</f>
        <v>0</v>
      </c>
      <c r="U15" s="76">
        <v>0</v>
      </c>
      <c r="V15" s="27">
        <f aca="true" t="shared" si="15" ref="V15:V32">U15/AC15*100</f>
        <v>0</v>
      </c>
      <c r="W15" s="26">
        <v>0</v>
      </c>
      <c r="X15" s="27">
        <f t="shared" si="8"/>
        <v>0</v>
      </c>
      <c r="Y15" s="76">
        <f t="shared" si="9"/>
        <v>249</v>
      </c>
      <c r="Z15" s="73">
        <f t="shared" si="10"/>
        <v>98.80952380952381</v>
      </c>
      <c r="AA15" s="26">
        <v>3</v>
      </c>
      <c r="AB15" s="66">
        <f t="shared" si="11"/>
        <v>1.1904761904761905</v>
      </c>
      <c r="AC15" s="76">
        <f t="shared" si="12"/>
        <v>252</v>
      </c>
      <c r="AD15" s="66">
        <f t="shared" si="13"/>
        <v>62.22222222222222</v>
      </c>
      <c r="AE15" s="62">
        <f t="shared" si="1"/>
        <v>-37.77777777777778</v>
      </c>
      <c r="AM15" s="10"/>
    </row>
    <row r="16" spans="1:39" ht="12.75">
      <c r="A16" s="238"/>
      <c r="B16" s="38">
        <v>28</v>
      </c>
      <c r="C16" s="39" t="s">
        <v>16</v>
      </c>
      <c r="D16" s="52">
        <v>405</v>
      </c>
      <c r="E16" s="26">
        <v>68</v>
      </c>
      <c r="F16" s="27">
        <f t="shared" si="2"/>
        <v>25.757575757575758</v>
      </c>
      <c r="G16" s="28">
        <v>126</v>
      </c>
      <c r="H16" s="27">
        <f t="shared" si="3"/>
        <v>47.72727272727273</v>
      </c>
      <c r="I16" s="26">
        <v>9</v>
      </c>
      <c r="J16" s="27">
        <f t="shared" si="4"/>
        <v>3.4090909090909087</v>
      </c>
      <c r="K16" s="26">
        <v>0</v>
      </c>
      <c r="L16" s="27">
        <f t="shared" si="5"/>
        <v>0</v>
      </c>
      <c r="M16" s="26">
        <v>0</v>
      </c>
      <c r="N16" s="27">
        <f t="shared" si="6"/>
        <v>0</v>
      </c>
      <c r="O16" s="26">
        <v>59</v>
      </c>
      <c r="P16" s="27">
        <f t="shared" si="0"/>
        <v>22.348484848484848</v>
      </c>
      <c r="Q16" s="76">
        <v>0</v>
      </c>
      <c r="R16" s="27">
        <f t="shared" si="7"/>
        <v>0</v>
      </c>
      <c r="S16" s="76">
        <v>0</v>
      </c>
      <c r="T16" s="27">
        <f t="shared" si="14"/>
        <v>0</v>
      </c>
      <c r="U16" s="76">
        <v>0</v>
      </c>
      <c r="V16" s="27">
        <f t="shared" si="15"/>
        <v>0</v>
      </c>
      <c r="W16" s="26">
        <v>0</v>
      </c>
      <c r="X16" s="27">
        <f t="shared" si="8"/>
        <v>0</v>
      </c>
      <c r="Y16" s="76">
        <f t="shared" si="9"/>
        <v>262</v>
      </c>
      <c r="Z16" s="73">
        <f t="shared" si="10"/>
        <v>99.24242424242425</v>
      </c>
      <c r="AA16" s="26">
        <v>2</v>
      </c>
      <c r="AB16" s="66">
        <f t="shared" si="11"/>
        <v>0.7575757575757576</v>
      </c>
      <c r="AC16" s="76">
        <f t="shared" si="12"/>
        <v>264</v>
      </c>
      <c r="AD16" s="66">
        <f t="shared" si="13"/>
        <v>65.18518518518519</v>
      </c>
      <c r="AE16" s="62">
        <f t="shared" si="1"/>
        <v>-34.81481481481481</v>
      </c>
      <c r="AM16" s="10"/>
    </row>
    <row r="17" spans="1:39" ht="12.75">
      <c r="A17" s="238"/>
      <c r="B17" s="38">
        <v>29</v>
      </c>
      <c r="C17" s="39" t="s">
        <v>15</v>
      </c>
      <c r="D17" s="52">
        <v>501</v>
      </c>
      <c r="E17" s="26">
        <v>60</v>
      </c>
      <c r="F17" s="27">
        <f t="shared" si="2"/>
        <v>16.483516483516482</v>
      </c>
      <c r="G17" s="28">
        <v>178</v>
      </c>
      <c r="H17" s="27">
        <f t="shared" si="3"/>
        <v>48.9010989010989</v>
      </c>
      <c r="I17" s="26">
        <v>8</v>
      </c>
      <c r="J17" s="27">
        <f t="shared" si="4"/>
        <v>2.197802197802198</v>
      </c>
      <c r="K17" s="26">
        <v>1</v>
      </c>
      <c r="L17" s="27">
        <f t="shared" si="5"/>
        <v>0.27472527472527475</v>
      </c>
      <c r="M17" s="26">
        <v>2</v>
      </c>
      <c r="N17" s="27">
        <f t="shared" si="6"/>
        <v>0.5494505494505495</v>
      </c>
      <c r="O17" s="26">
        <v>108</v>
      </c>
      <c r="P17" s="27">
        <f t="shared" si="0"/>
        <v>29.67032967032967</v>
      </c>
      <c r="Q17" s="76">
        <v>0</v>
      </c>
      <c r="R17" s="27">
        <f t="shared" si="7"/>
        <v>0</v>
      </c>
      <c r="S17" s="76">
        <v>0</v>
      </c>
      <c r="T17" s="27">
        <f t="shared" si="14"/>
        <v>0</v>
      </c>
      <c r="U17" s="76">
        <v>0</v>
      </c>
      <c r="V17" s="27">
        <f t="shared" si="15"/>
        <v>0</v>
      </c>
      <c r="W17" s="26">
        <v>4</v>
      </c>
      <c r="X17" s="27">
        <f t="shared" si="8"/>
        <v>1.098901098901099</v>
      </c>
      <c r="Y17" s="76">
        <f t="shared" si="9"/>
        <v>361</v>
      </c>
      <c r="Z17" s="73">
        <f t="shared" si="10"/>
        <v>99.17582417582418</v>
      </c>
      <c r="AA17" s="26">
        <v>3</v>
      </c>
      <c r="AB17" s="66">
        <f t="shared" si="11"/>
        <v>0.8241758241758242</v>
      </c>
      <c r="AC17" s="76">
        <f t="shared" si="12"/>
        <v>364</v>
      </c>
      <c r="AD17" s="66">
        <f t="shared" si="13"/>
        <v>72.65469061876247</v>
      </c>
      <c r="AE17" s="62">
        <f t="shared" si="1"/>
        <v>-27.345309381237527</v>
      </c>
      <c r="AM17" s="10"/>
    </row>
    <row r="18" spans="1:39" ht="12.75">
      <c r="A18" s="238"/>
      <c r="B18" s="38">
        <v>29</v>
      </c>
      <c r="C18" s="39" t="s">
        <v>16</v>
      </c>
      <c r="D18" s="52">
        <v>502</v>
      </c>
      <c r="E18" s="26">
        <v>84</v>
      </c>
      <c r="F18" s="27">
        <f t="shared" si="2"/>
        <v>23.595505617977526</v>
      </c>
      <c r="G18" s="28">
        <v>169</v>
      </c>
      <c r="H18" s="27">
        <f t="shared" si="3"/>
        <v>47.47191011235955</v>
      </c>
      <c r="I18" s="26">
        <v>2</v>
      </c>
      <c r="J18" s="27">
        <f t="shared" si="4"/>
        <v>0.5617977528089888</v>
      </c>
      <c r="K18" s="26">
        <v>1</v>
      </c>
      <c r="L18" s="27">
        <f t="shared" si="5"/>
        <v>0.2808988764044944</v>
      </c>
      <c r="M18" s="26">
        <v>0</v>
      </c>
      <c r="N18" s="27">
        <f t="shared" si="6"/>
        <v>0</v>
      </c>
      <c r="O18" s="26">
        <v>94</v>
      </c>
      <c r="P18" s="27">
        <f t="shared" si="0"/>
        <v>26.40449438202247</v>
      </c>
      <c r="Q18" s="76">
        <v>0</v>
      </c>
      <c r="R18" s="27">
        <f t="shared" si="7"/>
        <v>0</v>
      </c>
      <c r="S18" s="76">
        <v>0</v>
      </c>
      <c r="T18" s="27">
        <f t="shared" si="14"/>
        <v>0</v>
      </c>
      <c r="U18" s="76">
        <v>0</v>
      </c>
      <c r="V18" s="27">
        <f t="shared" si="15"/>
        <v>0</v>
      </c>
      <c r="W18" s="26">
        <v>2</v>
      </c>
      <c r="X18" s="27">
        <f t="shared" si="8"/>
        <v>0.5617977528089888</v>
      </c>
      <c r="Y18" s="76">
        <f t="shared" si="9"/>
        <v>352</v>
      </c>
      <c r="Z18" s="73">
        <f t="shared" si="10"/>
        <v>98.87640449438202</v>
      </c>
      <c r="AA18" s="26">
        <v>4</v>
      </c>
      <c r="AB18" s="66">
        <f t="shared" si="11"/>
        <v>1.1235955056179776</v>
      </c>
      <c r="AC18" s="76">
        <f t="shared" si="12"/>
        <v>356</v>
      </c>
      <c r="AD18" s="66">
        <f t="shared" si="13"/>
        <v>70.91633466135458</v>
      </c>
      <c r="AE18" s="62">
        <f t="shared" si="1"/>
        <v>-29.083665338645417</v>
      </c>
      <c r="AM18" s="10"/>
    </row>
    <row r="19" spans="1:39" ht="12.75">
      <c r="A19" s="238"/>
      <c r="B19" s="38">
        <v>30</v>
      </c>
      <c r="C19" s="39" t="s">
        <v>15</v>
      </c>
      <c r="D19" s="52">
        <v>406</v>
      </c>
      <c r="E19" s="26">
        <v>68</v>
      </c>
      <c r="F19" s="27">
        <f t="shared" si="2"/>
        <v>22.36842105263158</v>
      </c>
      <c r="G19" s="28">
        <v>153</v>
      </c>
      <c r="H19" s="27">
        <f t="shared" si="3"/>
        <v>50.32894736842105</v>
      </c>
      <c r="I19" s="26">
        <v>9</v>
      </c>
      <c r="J19" s="27">
        <f t="shared" si="4"/>
        <v>2.9605263157894735</v>
      </c>
      <c r="K19" s="26">
        <v>1</v>
      </c>
      <c r="L19" s="27">
        <f t="shared" si="5"/>
        <v>0.3289473684210526</v>
      </c>
      <c r="M19" s="26">
        <v>0</v>
      </c>
      <c r="N19" s="27">
        <f t="shared" si="6"/>
        <v>0</v>
      </c>
      <c r="O19" s="26">
        <v>73</v>
      </c>
      <c r="P19" s="27">
        <f t="shared" si="0"/>
        <v>24.013157894736842</v>
      </c>
      <c r="Q19" s="76">
        <v>0</v>
      </c>
      <c r="R19" s="27">
        <f t="shared" si="7"/>
        <v>0</v>
      </c>
      <c r="S19" s="76">
        <v>0</v>
      </c>
      <c r="T19" s="27">
        <f t="shared" si="14"/>
        <v>0</v>
      </c>
      <c r="U19" s="76">
        <v>0</v>
      </c>
      <c r="V19" s="27">
        <f t="shared" si="15"/>
        <v>0</v>
      </c>
      <c r="W19" s="26">
        <v>0</v>
      </c>
      <c r="X19" s="27">
        <f t="shared" si="8"/>
        <v>0</v>
      </c>
      <c r="Y19" s="76">
        <f t="shared" si="9"/>
        <v>304</v>
      </c>
      <c r="Z19" s="73">
        <f t="shared" si="10"/>
        <v>100</v>
      </c>
      <c r="AA19" s="26">
        <v>0</v>
      </c>
      <c r="AB19" s="66">
        <f t="shared" si="11"/>
        <v>0</v>
      </c>
      <c r="AC19" s="76">
        <f t="shared" si="12"/>
        <v>304</v>
      </c>
      <c r="AD19" s="66">
        <f t="shared" si="13"/>
        <v>74.8768472906404</v>
      </c>
      <c r="AE19" s="62">
        <f t="shared" si="1"/>
        <v>-25.1231527093596</v>
      </c>
      <c r="AM19" s="10"/>
    </row>
    <row r="20" spans="1:39" ht="12.75">
      <c r="A20" s="238"/>
      <c r="B20" s="38">
        <v>30</v>
      </c>
      <c r="C20" s="39" t="s">
        <v>16</v>
      </c>
      <c r="D20" s="52">
        <v>406</v>
      </c>
      <c r="E20" s="26">
        <v>63</v>
      </c>
      <c r="F20" s="27">
        <f t="shared" si="2"/>
        <v>21.21212121212121</v>
      </c>
      <c r="G20" s="28">
        <v>134</v>
      </c>
      <c r="H20" s="27">
        <f t="shared" si="3"/>
        <v>45.11784511784512</v>
      </c>
      <c r="I20" s="26">
        <v>10</v>
      </c>
      <c r="J20" s="27">
        <f t="shared" si="4"/>
        <v>3.3670033670033668</v>
      </c>
      <c r="K20" s="26">
        <v>0</v>
      </c>
      <c r="L20" s="27">
        <f t="shared" si="5"/>
        <v>0</v>
      </c>
      <c r="M20" s="26">
        <v>1</v>
      </c>
      <c r="N20" s="27">
        <f t="shared" si="6"/>
        <v>0.33670033670033667</v>
      </c>
      <c r="O20" s="26">
        <v>82</v>
      </c>
      <c r="P20" s="27">
        <f t="shared" si="0"/>
        <v>27.609427609427613</v>
      </c>
      <c r="Q20" s="76">
        <v>0</v>
      </c>
      <c r="R20" s="27">
        <f t="shared" si="7"/>
        <v>0</v>
      </c>
      <c r="S20" s="76">
        <v>0</v>
      </c>
      <c r="T20" s="27">
        <f t="shared" si="14"/>
        <v>0</v>
      </c>
      <c r="U20" s="76">
        <v>0</v>
      </c>
      <c r="V20" s="27">
        <f t="shared" si="15"/>
        <v>0</v>
      </c>
      <c r="W20" s="26">
        <v>0</v>
      </c>
      <c r="X20" s="27">
        <f t="shared" si="8"/>
        <v>0</v>
      </c>
      <c r="Y20" s="76">
        <f t="shared" si="9"/>
        <v>290</v>
      </c>
      <c r="Z20" s="73">
        <f t="shared" si="10"/>
        <v>97.64309764309765</v>
      </c>
      <c r="AA20" s="26">
        <v>7</v>
      </c>
      <c r="AB20" s="66">
        <f t="shared" si="11"/>
        <v>2.356902356902357</v>
      </c>
      <c r="AC20" s="76">
        <f t="shared" si="12"/>
        <v>297</v>
      </c>
      <c r="AD20" s="66">
        <f t="shared" si="13"/>
        <v>73.15270935960592</v>
      </c>
      <c r="AE20" s="62">
        <f t="shared" si="1"/>
        <v>-26.84729064039408</v>
      </c>
      <c r="AM20" s="10"/>
    </row>
    <row r="21" spans="1:39" ht="12.75">
      <c r="A21" s="238"/>
      <c r="B21" s="38">
        <v>48</v>
      </c>
      <c r="C21" s="39" t="s">
        <v>15</v>
      </c>
      <c r="D21" s="52">
        <v>511</v>
      </c>
      <c r="E21" s="26">
        <v>79</v>
      </c>
      <c r="F21" s="27">
        <f t="shared" si="2"/>
        <v>21.179624664879356</v>
      </c>
      <c r="G21" s="28">
        <v>203</v>
      </c>
      <c r="H21" s="27">
        <f t="shared" si="3"/>
        <v>54.42359249329759</v>
      </c>
      <c r="I21" s="26">
        <v>7</v>
      </c>
      <c r="J21" s="27">
        <f t="shared" si="4"/>
        <v>1.876675603217158</v>
      </c>
      <c r="K21" s="26">
        <v>2</v>
      </c>
      <c r="L21" s="27">
        <f t="shared" si="5"/>
        <v>0.5361930294906166</v>
      </c>
      <c r="M21" s="26">
        <v>0</v>
      </c>
      <c r="N21" s="27">
        <f t="shared" si="6"/>
        <v>0</v>
      </c>
      <c r="O21" s="26">
        <v>77</v>
      </c>
      <c r="P21" s="27">
        <f t="shared" si="0"/>
        <v>20.64343163538874</v>
      </c>
      <c r="Q21" s="76">
        <v>0</v>
      </c>
      <c r="R21" s="27">
        <f t="shared" si="7"/>
        <v>0</v>
      </c>
      <c r="S21" s="76">
        <v>0</v>
      </c>
      <c r="T21" s="27">
        <f t="shared" si="14"/>
        <v>0</v>
      </c>
      <c r="U21" s="76">
        <v>0</v>
      </c>
      <c r="V21" s="27">
        <f t="shared" si="15"/>
        <v>0</v>
      </c>
      <c r="W21" s="26">
        <v>2</v>
      </c>
      <c r="X21" s="27">
        <f t="shared" si="8"/>
        <v>0.5361930294906166</v>
      </c>
      <c r="Y21" s="76">
        <f t="shared" si="9"/>
        <v>370</v>
      </c>
      <c r="Z21" s="73">
        <f t="shared" si="10"/>
        <v>99.19571045576407</v>
      </c>
      <c r="AA21" s="26">
        <v>3</v>
      </c>
      <c r="AB21" s="66">
        <f t="shared" si="11"/>
        <v>0.8042895442359249</v>
      </c>
      <c r="AC21" s="76">
        <f t="shared" si="12"/>
        <v>373</v>
      </c>
      <c r="AD21" s="66">
        <f t="shared" si="13"/>
        <v>72.99412915851272</v>
      </c>
      <c r="AE21" s="62">
        <f t="shared" si="1"/>
        <v>-27.00587084148728</v>
      </c>
      <c r="AM21" s="10"/>
    </row>
    <row r="22" spans="1:39" ht="12.75">
      <c r="A22" s="238"/>
      <c r="B22" s="38">
        <v>48</v>
      </c>
      <c r="C22" s="39" t="s">
        <v>16</v>
      </c>
      <c r="D22" s="52">
        <v>511</v>
      </c>
      <c r="E22" s="26">
        <v>100</v>
      </c>
      <c r="F22" s="27">
        <f t="shared" si="2"/>
        <v>27.173913043478258</v>
      </c>
      <c r="G22" s="28">
        <v>154</v>
      </c>
      <c r="H22" s="27">
        <f t="shared" si="3"/>
        <v>41.84782608695652</v>
      </c>
      <c r="I22" s="26">
        <v>9</v>
      </c>
      <c r="J22" s="27">
        <f t="shared" si="4"/>
        <v>2.4456521739130435</v>
      </c>
      <c r="K22" s="26">
        <v>0</v>
      </c>
      <c r="L22" s="27">
        <f t="shared" si="5"/>
        <v>0</v>
      </c>
      <c r="M22" s="26">
        <v>0</v>
      </c>
      <c r="N22" s="27">
        <f t="shared" si="6"/>
        <v>0</v>
      </c>
      <c r="O22" s="26">
        <v>93</v>
      </c>
      <c r="P22" s="27">
        <f t="shared" si="0"/>
        <v>25.271739130434785</v>
      </c>
      <c r="Q22" s="76">
        <v>0</v>
      </c>
      <c r="R22" s="27">
        <f t="shared" si="7"/>
        <v>0</v>
      </c>
      <c r="S22" s="76">
        <v>0</v>
      </c>
      <c r="T22" s="27">
        <f t="shared" si="14"/>
        <v>0</v>
      </c>
      <c r="U22" s="76">
        <v>0</v>
      </c>
      <c r="V22" s="27">
        <f t="shared" si="15"/>
        <v>0</v>
      </c>
      <c r="W22" s="26">
        <v>3</v>
      </c>
      <c r="X22" s="27">
        <f t="shared" si="8"/>
        <v>0.8152173913043478</v>
      </c>
      <c r="Y22" s="76">
        <f t="shared" si="9"/>
        <v>359</v>
      </c>
      <c r="Z22" s="73">
        <f t="shared" si="10"/>
        <v>97.55434782608695</v>
      </c>
      <c r="AA22" s="26">
        <v>9</v>
      </c>
      <c r="AB22" s="66">
        <f t="shared" si="11"/>
        <v>2.4456521739130435</v>
      </c>
      <c r="AC22" s="76">
        <f t="shared" si="12"/>
        <v>368</v>
      </c>
      <c r="AD22" s="66">
        <f t="shared" si="13"/>
        <v>72.01565557729941</v>
      </c>
      <c r="AE22" s="62">
        <f t="shared" si="1"/>
        <v>-27.984344422700588</v>
      </c>
      <c r="AM22" s="10"/>
    </row>
    <row r="23" spans="1:39" ht="12.75">
      <c r="A23" s="238"/>
      <c r="B23" s="38">
        <v>49</v>
      </c>
      <c r="C23" s="39" t="s">
        <v>15</v>
      </c>
      <c r="D23" s="52">
        <v>595</v>
      </c>
      <c r="E23" s="26">
        <v>123</v>
      </c>
      <c r="F23" s="27">
        <f t="shared" si="2"/>
        <v>29.63855421686747</v>
      </c>
      <c r="G23" s="28">
        <v>184</v>
      </c>
      <c r="H23" s="27">
        <f t="shared" si="3"/>
        <v>44.33734939759036</v>
      </c>
      <c r="I23" s="26">
        <v>10</v>
      </c>
      <c r="J23" s="27">
        <f t="shared" si="4"/>
        <v>2.4096385542168677</v>
      </c>
      <c r="K23" s="26">
        <v>0</v>
      </c>
      <c r="L23" s="27">
        <f t="shared" si="5"/>
        <v>0</v>
      </c>
      <c r="M23" s="26">
        <v>3</v>
      </c>
      <c r="N23" s="27">
        <f t="shared" si="6"/>
        <v>0.7228915662650602</v>
      </c>
      <c r="O23" s="26">
        <v>83</v>
      </c>
      <c r="P23" s="27">
        <f t="shared" si="0"/>
        <v>20</v>
      </c>
      <c r="Q23" s="76">
        <v>0</v>
      </c>
      <c r="R23" s="27">
        <f t="shared" si="7"/>
        <v>0</v>
      </c>
      <c r="S23" s="76">
        <v>1</v>
      </c>
      <c r="T23" s="27">
        <f t="shared" si="14"/>
        <v>0.24096385542168677</v>
      </c>
      <c r="U23" s="76">
        <v>0</v>
      </c>
      <c r="V23" s="27">
        <f t="shared" si="15"/>
        <v>0</v>
      </c>
      <c r="W23" s="26">
        <v>4</v>
      </c>
      <c r="X23" s="27">
        <f t="shared" si="8"/>
        <v>0.9638554216867471</v>
      </c>
      <c r="Y23" s="76">
        <f t="shared" si="9"/>
        <v>408</v>
      </c>
      <c r="Z23" s="73">
        <f t="shared" si="10"/>
        <v>98.3132530120482</v>
      </c>
      <c r="AA23" s="26">
        <v>7</v>
      </c>
      <c r="AB23" s="66">
        <f t="shared" si="11"/>
        <v>1.6867469879518073</v>
      </c>
      <c r="AC23" s="76">
        <f t="shared" si="12"/>
        <v>415</v>
      </c>
      <c r="AD23" s="66">
        <f t="shared" si="13"/>
        <v>69.74789915966386</v>
      </c>
      <c r="AE23" s="62">
        <f t="shared" si="1"/>
        <v>-30.25210084033614</v>
      </c>
      <c r="AM23" s="10"/>
    </row>
    <row r="24" spans="1:39" ht="12.75">
      <c r="A24" s="238"/>
      <c r="B24" s="38">
        <v>49</v>
      </c>
      <c r="C24" s="39" t="s">
        <v>16</v>
      </c>
      <c r="D24" s="52">
        <v>596</v>
      </c>
      <c r="E24" s="26">
        <v>121</v>
      </c>
      <c r="F24" s="27">
        <f t="shared" si="2"/>
        <v>30.09950248756219</v>
      </c>
      <c r="G24" s="28">
        <v>156</v>
      </c>
      <c r="H24" s="27">
        <f t="shared" si="3"/>
        <v>38.80597014925373</v>
      </c>
      <c r="I24" s="26">
        <v>7</v>
      </c>
      <c r="J24" s="27">
        <f t="shared" si="4"/>
        <v>1.7412935323383085</v>
      </c>
      <c r="K24" s="26">
        <v>0</v>
      </c>
      <c r="L24" s="27">
        <f t="shared" si="5"/>
        <v>0</v>
      </c>
      <c r="M24" s="26">
        <v>1</v>
      </c>
      <c r="N24" s="27">
        <f t="shared" si="6"/>
        <v>0.24875621890547264</v>
      </c>
      <c r="O24" s="26">
        <v>110</v>
      </c>
      <c r="P24" s="27">
        <f t="shared" si="0"/>
        <v>27.363184079601986</v>
      </c>
      <c r="Q24" s="76">
        <v>0</v>
      </c>
      <c r="R24" s="27">
        <f t="shared" si="7"/>
        <v>0</v>
      </c>
      <c r="S24" s="76">
        <v>0</v>
      </c>
      <c r="T24" s="27">
        <f t="shared" si="14"/>
        <v>0</v>
      </c>
      <c r="U24" s="76">
        <v>0</v>
      </c>
      <c r="V24" s="27">
        <f t="shared" si="15"/>
        <v>0</v>
      </c>
      <c r="W24" s="26">
        <v>1</v>
      </c>
      <c r="X24" s="27">
        <f t="shared" si="8"/>
        <v>0.24875621890547264</v>
      </c>
      <c r="Y24" s="76">
        <f t="shared" si="9"/>
        <v>396</v>
      </c>
      <c r="Z24" s="73">
        <f t="shared" si="10"/>
        <v>98.50746268656717</v>
      </c>
      <c r="AA24" s="26">
        <v>6</v>
      </c>
      <c r="AB24" s="66">
        <f t="shared" si="11"/>
        <v>1.4925373134328357</v>
      </c>
      <c r="AC24" s="76">
        <f t="shared" si="12"/>
        <v>402</v>
      </c>
      <c r="AD24" s="66">
        <f t="shared" si="13"/>
        <v>67.4496644295302</v>
      </c>
      <c r="AE24" s="62">
        <f t="shared" si="1"/>
        <v>-32.5503355704698</v>
      </c>
      <c r="AM24" s="10"/>
    </row>
    <row r="25" spans="1:39" ht="12.75">
      <c r="A25" s="238"/>
      <c r="B25" s="38">
        <v>50</v>
      </c>
      <c r="C25" s="39" t="s">
        <v>15</v>
      </c>
      <c r="D25" s="52">
        <v>487</v>
      </c>
      <c r="E25" s="26">
        <v>73</v>
      </c>
      <c r="F25" s="27">
        <f t="shared" si="2"/>
        <v>21.597633136094675</v>
      </c>
      <c r="G25" s="28">
        <v>175</v>
      </c>
      <c r="H25" s="27">
        <f t="shared" si="3"/>
        <v>51.77514792899408</v>
      </c>
      <c r="I25" s="26">
        <v>9</v>
      </c>
      <c r="J25" s="27">
        <f t="shared" si="4"/>
        <v>2.6627218934911245</v>
      </c>
      <c r="K25" s="26">
        <v>3</v>
      </c>
      <c r="L25" s="27">
        <f t="shared" si="5"/>
        <v>0.8875739644970414</v>
      </c>
      <c r="M25" s="26">
        <v>1</v>
      </c>
      <c r="N25" s="27">
        <f t="shared" si="6"/>
        <v>0.2958579881656805</v>
      </c>
      <c r="O25" s="26">
        <v>74</v>
      </c>
      <c r="P25" s="27">
        <f t="shared" si="0"/>
        <v>21.893491124260358</v>
      </c>
      <c r="Q25" s="76">
        <v>0</v>
      </c>
      <c r="R25" s="27">
        <f t="shared" si="7"/>
        <v>0</v>
      </c>
      <c r="S25" s="76">
        <v>0</v>
      </c>
      <c r="T25" s="27">
        <f t="shared" si="14"/>
        <v>0</v>
      </c>
      <c r="U25" s="76">
        <v>0</v>
      </c>
      <c r="V25" s="27">
        <f t="shared" si="15"/>
        <v>0</v>
      </c>
      <c r="W25" s="26">
        <v>0</v>
      </c>
      <c r="X25" s="27">
        <f t="shared" si="8"/>
        <v>0</v>
      </c>
      <c r="Y25" s="76">
        <f t="shared" si="9"/>
        <v>335</v>
      </c>
      <c r="Z25" s="73">
        <f t="shared" si="10"/>
        <v>99.11242603550295</v>
      </c>
      <c r="AA25" s="26">
        <v>3</v>
      </c>
      <c r="AB25" s="66">
        <f t="shared" si="11"/>
        <v>0.8875739644970414</v>
      </c>
      <c r="AC25" s="76">
        <f t="shared" si="12"/>
        <v>338</v>
      </c>
      <c r="AD25" s="66">
        <f t="shared" si="13"/>
        <v>69.40451745379876</v>
      </c>
      <c r="AE25" s="62">
        <f t="shared" si="1"/>
        <v>-30.59548254620124</v>
      </c>
      <c r="AM25" s="10"/>
    </row>
    <row r="26" spans="1:39" ht="12.75">
      <c r="A26" s="238"/>
      <c r="B26" s="38">
        <v>50</v>
      </c>
      <c r="C26" s="39" t="s">
        <v>16</v>
      </c>
      <c r="D26" s="52">
        <v>487</v>
      </c>
      <c r="E26" s="26">
        <v>84</v>
      </c>
      <c r="F26" s="27">
        <f t="shared" si="2"/>
        <v>27.184466019417474</v>
      </c>
      <c r="G26" s="28">
        <v>153</v>
      </c>
      <c r="H26" s="27">
        <f t="shared" si="3"/>
        <v>49.51456310679612</v>
      </c>
      <c r="I26" s="26">
        <v>9</v>
      </c>
      <c r="J26" s="27">
        <f t="shared" si="4"/>
        <v>2.912621359223301</v>
      </c>
      <c r="K26" s="26">
        <v>0</v>
      </c>
      <c r="L26" s="27">
        <f t="shared" si="5"/>
        <v>0</v>
      </c>
      <c r="M26" s="26">
        <v>1</v>
      </c>
      <c r="N26" s="27">
        <f t="shared" si="6"/>
        <v>0.3236245954692557</v>
      </c>
      <c r="O26" s="26">
        <v>59</v>
      </c>
      <c r="P26" s="27">
        <f t="shared" si="0"/>
        <v>19.093851132686083</v>
      </c>
      <c r="Q26" s="76">
        <v>0</v>
      </c>
      <c r="R26" s="27">
        <f t="shared" si="7"/>
        <v>0</v>
      </c>
      <c r="S26" s="76">
        <v>0</v>
      </c>
      <c r="T26" s="27">
        <f t="shared" si="14"/>
        <v>0</v>
      </c>
      <c r="U26" s="76">
        <v>0</v>
      </c>
      <c r="V26" s="27">
        <f t="shared" si="15"/>
        <v>0</v>
      </c>
      <c r="W26" s="26">
        <v>0</v>
      </c>
      <c r="X26" s="27">
        <f t="shared" si="8"/>
        <v>0</v>
      </c>
      <c r="Y26" s="76">
        <f t="shared" si="9"/>
        <v>306</v>
      </c>
      <c r="Z26" s="73">
        <f t="shared" si="10"/>
        <v>99.02912621359224</v>
      </c>
      <c r="AA26" s="26">
        <v>3</v>
      </c>
      <c r="AB26" s="66">
        <f t="shared" si="11"/>
        <v>0.9708737864077669</v>
      </c>
      <c r="AC26" s="76">
        <f t="shared" si="12"/>
        <v>309</v>
      </c>
      <c r="AD26" s="66">
        <f t="shared" si="13"/>
        <v>63.44969199178645</v>
      </c>
      <c r="AE26" s="62">
        <f t="shared" si="1"/>
        <v>-36.55030800821355</v>
      </c>
      <c r="AM26" s="10"/>
    </row>
    <row r="27" spans="1:39" ht="12.75">
      <c r="A27" s="238"/>
      <c r="B27" s="38">
        <v>56</v>
      </c>
      <c r="C27" s="39" t="s">
        <v>15</v>
      </c>
      <c r="D27" s="52">
        <v>469</v>
      </c>
      <c r="E27" s="26">
        <v>96</v>
      </c>
      <c r="F27" s="27">
        <f t="shared" si="2"/>
        <v>32.76450511945392</v>
      </c>
      <c r="G27" s="28">
        <v>122</v>
      </c>
      <c r="H27" s="27">
        <f t="shared" si="3"/>
        <v>41.63822525597269</v>
      </c>
      <c r="I27" s="26">
        <v>9</v>
      </c>
      <c r="J27" s="27">
        <f t="shared" si="4"/>
        <v>3.0716723549488054</v>
      </c>
      <c r="K27" s="26">
        <v>1</v>
      </c>
      <c r="L27" s="27">
        <f t="shared" si="5"/>
        <v>0.3412969283276451</v>
      </c>
      <c r="M27" s="26">
        <v>5</v>
      </c>
      <c r="N27" s="27">
        <f t="shared" si="6"/>
        <v>1.7064846416382253</v>
      </c>
      <c r="O27" s="26">
        <v>50</v>
      </c>
      <c r="P27" s="27">
        <f t="shared" si="0"/>
        <v>17.064846416382252</v>
      </c>
      <c r="Q27" s="76">
        <v>0</v>
      </c>
      <c r="R27" s="27">
        <f t="shared" si="7"/>
        <v>0</v>
      </c>
      <c r="S27" s="76">
        <v>0</v>
      </c>
      <c r="T27" s="27">
        <f t="shared" si="14"/>
        <v>0</v>
      </c>
      <c r="U27" s="76">
        <v>0</v>
      </c>
      <c r="V27" s="27">
        <f t="shared" si="15"/>
        <v>0</v>
      </c>
      <c r="W27" s="26">
        <v>4</v>
      </c>
      <c r="X27" s="27">
        <f t="shared" si="8"/>
        <v>1.3651877133105803</v>
      </c>
      <c r="Y27" s="76">
        <f t="shared" si="9"/>
        <v>287</v>
      </c>
      <c r="Z27" s="73">
        <f t="shared" si="10"/>
        <v>97.95221843003414</v>
      </c>
      <c r="AA27" s="26">
        <v>6</v>
      </c>
      <c r="AB27" s="66">
        <f t="shared" si="11"/>
        <v>2.04778156996587</v>
      </c>
      <c r="AC27" s="76">
        <f t="shared" si="12"/>
        <v>293</v>
      </c>
      <c r="AD27" s="66">
        <f t="shared" si="13"/>
        <v>62.47334754797441</v>
      </c>
      <c r="AE27" s="62">
        <f t="shared" si="1"/>
        <v>-37.52665245202559</v>
      </c>
      <c r="AM27" s="10"/>
    </row>
    <row r="28" spans="1:39" ht="12.75">
      <c r="A28" s="238"/>
      <c r="B28" s="38">
        <v>56</v>
      </c>
      <c r="C28" s="39" t="s">
        <v>16</v>
      </c>
      <c r="D28" s="52">
        <v>470</v>
      </c>
      <c r="E28" s="26">
        <v>91</v>
      </c>
      <c r="F28" s="27">
        <f t="shared" si="2"/>
        <v>27.002967359050444</v>
      </c>
      <c r="G28" s="28">
        <v>144</v>
      </c>
      <c r="H28" s="27">
        <f t="shared" si="3"/>
        <v>42.72997032640949</v>
      </c>
      <c r="I28" s="26">
        <v>4</v>
      </c>
      <c r="J28" s="27">
        <f t="shared" si="4"/>
        <v>1.1869436201780417</v>
      </c>
      <c r="K28" s="26">
        <v>1</v>
      </c>
      <c r="L28" s="27">
        <f t="shared" si="5"/>
        <v>0.2967359050445104</v>
      </c>
      <c r="M28" s="26">
        <v>3</v>
      </c>
      <c r="N28" s="27">
        <f t="shared" si="6"/>
        <v>0.8902077151335311</v>
      </c>
      <c r="O28" s="26">
        <v>85</v>
      </c>
      <c r="P28" s="27">
        <f t="shared" si="0"/>
        <v>25.222551928783382</v>
      </c>
      <c r="Q28" s="76">
        <v>0</v>
      </c>
      <c r="R28" s="27">
        <f t="shared" si="7"/>
        <v>0</v>
      </c>
      <c r="S28" s="76">
        <v>0</v>
      </c>
      <c r="T28" s="27">
        <f t="shared" si="14"/>
        <v>0</v>
      </c>
      <c r="U28" s="76">
        <v>0</v>
      </c>
      <c r="V28" s="27">
        <f t="shared" si="15"/>
        <v>0</v>
      </c>
      <c r="W28" s="26">
        <v>3</v>
      </c>
      <c r="X28" s="27">
        <f t="shared" si="8"/>
        <v>0.8902077151335311</v>
      </c>
      <c r="Y28" s="76">
        <f t="shared" si="9"/>
        <v>331</v>
      </c>
      <c r="Z28" s="73">
        <f t="shared" si="10"/>
        <v>98.21958456973294</v>
      </c>
      <c r="AA28" s="26">
        <v>6</v>
      </c>
      <c r="AB28" s="66">
        <f t="shared" si="11"/>
        <v>1.7804154302670623</v>
      </c>
      <c r="AC28" s="76">
        <f t="shared" si="12"/>
        <v>337</v>
      </c>
      <c r="AD28" s="66">
        <f t="shared" si="13"/>
        <v>71.70212765957447</v>
      </c>
      <c r="AE28" s="62">
        <f t="shared" si="1"/>
        <v>-28.297872340425528</v>
      </c>
      <c r="AM28" s="10"/>
    </row>
    <row r="29" spans="1:39" ht="12.75">
      <c r="A29" s="238"/>
      <c r="B29" s="38">
        <v>57</v>
      </c>
      <c r="C29" s="39" t="s">
        <v>15</v>
      </c>
      <c r="D29" s="52">
        <v>482</v>
      </c>
      <c r="E29" s="26">
        <v>104</v>
      </c>
      <c r="F29" s="27">
        <f t="shared" si="2"/>
        <v>31.61094224924012</v>
      </c>
      <c r="G29" s="28">
        <v>153</v>
      </c>
      <c r="H29" s="27">
        <f t="shared" si="3"/>
        <v>46.504559270516715</v>
      </c>
      <c r="I29" s="26">
        <v>0</v>
      </c>
      <c r="J29" s="27">
        <f t="shared" si="4"/>
        <v>0</v>
      </c>
      <c r="K29" s="26">
        <v>0</v>
      </c>
      <c r="L29" s="27">
        <f t="shared" si="5"/>
        <v>0</v>
      </c>
      <c r="M29" s="26">
        <v>0</v>
      </c>
      <c r="N29" s="27">
        <f t="shared" si="6"/>
        <v>0</v>
      </c>
      <c r="O29" s="26">
        <v>66</v>
      </c>
      <c r="P29" s="27">
        <f t="shared" si="0"/>
        <v>20.060790273556233</v>
      </c>
      <c r="Q29" s="76">
        <v>0</v>
      </c>
      <c r="R29" s="27">
        <f t="shared" si="7"/>
        <v>0</v>
      </c>
      <c r="S29" s="76">
        <v>0</v>
      </c>
      <c r="T29" s="27">
        <f t="shared" si="14"/>
        <v>0</v>
      </c>
      <c r="U29" s="76">
        <v>0</v>
      </c>
      <c r="V29" s="27">
        <f t="shared" si="15"/>
        <v>0</v>
      </c>
      <c r="W29" s="26">
        <v>1</v>
      </c>
      <c r="X29" s="27">
        <f t="shared" si="8"/>
        <v>0.303951367781155</v>
      </c>
      <c r="Y29" s="76">
        <f t="shared" si="9"/>
        <v>324</v>
      </c>
      <c r="Z29" s="73">
        <f t="shared" si="10"/>
        <v>98.48024316109422</v>
      </c>
      <c r="AA29" s="26">
        <v>5</v>
      </c>
      <c r="AB29" s="66">
        <f t="shared" si="11"/>
        <v>1.5197568389057752</v>
      </c>
      <c r="AC29" s="76">
        <f t="shared" si="12"/>
        <v>329</v>
      </c>
      <c r="AD29" s="66">
        <f t="shared" si="13"/>
        <v>68.25726141078839</v>
      </c>
      <c r="AE29" s="62">
        <f t="shared" si="1"/>
        <v>-31.742738589211612</v>
      </c>
      <c r="AM29" s="10"/>
    </row>
    <row r="30" spans="1:39" ht="13.5" thickBot="1">
      <c r="A30" s="239"/>
      <c r="B30" s="40">
        <v>57</v>
      </c>
      <c r="C30" s="41" t="s">
        <v>16</v>
      </c>
      <c r="D30" s="53">
        <v>483</v>
      </c>
      <c r="E30" s="31">
        <v>81</v>
      </c>
      <c r="F30" s="32">
        <f t="shared" si="2"/>
        <v>22.88135593220339</v>
      </c>
      <c r="G30" s="33">
        <v>173</v>
      </c>
      <c r="H30" s="32">
        <f t="shared" si="3"/>
        <v>48.87005649717514</v>
      </c>
      <c r="I30" s="31">
        <v>8</v>
      </c>
      <c r="J30" s="32">
        <f t="shared" si="4"/>
        <v>2.2598870056497176</v>
      </c>
      <c r="K30" s="31">
        <v>0</v>
      </c>
      <c r="L30" s="32">
        <f t="shared" si="5"/>
        <v>0</v>
      </c>
      <c r="M30" s="31">
        <v>2</v>
      </c>
      <c r="N30" s="32">
        <f t="shared" si="6"/>
        <v>0.5649717514124294</v>
      </c>
      <c r="O30" s="31">
        <v>83</v>
      </c>
      <c r="P30" s="32">
        <f t="shared" si="0"/>
        <v>23.44632768361582</v>
      </c>
      <c r="Q30" s="77">
        <v>0</v>
      </c>
      <c r="R30" s="32">
        <f t="shared" si="7"/>
        <v>0</v>
      </c>
      <c r="S30" s="77">
        <v>0</v>
      </c>
      <c r="T30" s="32">
        <f t="shared" si="14"/>
        <v>0</v>
      </c>
      <c r="U30" s="77">
        <v>0</v>
      </c>
      <c r="V30" s="32">
        <f t="shared" si="15"/>
        <v>0</v>
      </c>
      <c r="W30" s="31">
        <v>1</v>
      </c>
      <c r="X30" s="32">
        <f t="shared" si="8"/>
        <v>0.2824858757062147</v>
      </c>
      <c r="Y30" s="77">
        <f t="shared" si="9"/>
        <v>348</v>
      </c>
      <c r="Z30" s="74">
        <f t="shared" si="10"/>
        <v>98.30508474576271</v>
      </c>
      <c r="AA30" s="31">
        <v>6</v>
      </c>
      <c r="AB30" s="67">
        <f t="shared" si="11"/>
        <v>1.694915254237288</v>
      </c>
      <c r="AC30" s="77">
        <f t="shared" si="12"/>
        <v>354</v>
      </c>
      <c r="AD30" s="67">
        <f t="shared" si="13"/>
        <v>73.29192546583852</v>
      </c>
      <c r="AE30" s="68">
        <f t="shared" si="1"/>
        <v>-26.708074534161483</v>
      </c>
      <c r="AM30" s="10"/>
    </row>
    <row r="31" spans="1:39" s="2" customFormat="1" ht="7.5" customHeight="1" thickBot="1" thickTop="1">
      <c r="A31" s="60"/>
      <c r="B31" s="47"/>
      <c r="C31" s="42"/>
      <c r="D31" s="43"/>
      <c r="E31" s="9"/>
      <c r="F31" s="14"/>
      <c r="G31" s="9"/>
      <c r="H31" s="14"/>
      <c r="I31" s="9"/>
      <c r="J31" s="14"/>
      <c r="K31" s="9"/>
      <c r="L31" s="14"/>
      <c r="M31" s="9"/>
      <c r="N31" s="14"/>
      <c r="O31" s="9"/>
      <c r="P31" s="14"/>
      <c r="Q31" s="93"/>
      <c r="R31" s="14"/>
      <c r="S31" s="92"/>
      <c r="T31" s="14"/>
      <c r="U31" s="92"/>
      <c r="V31" s="14"/>
      <c r="W31" s="9"/>
      <c r="X31" s="14"/>
      <c r="Y31" s="92"/>
      <c r="Z31" s="92"/>
      <c r="AA31" s="92"/>
      <c r="AB31" s="93"/>
      <c r="AC31" s="92"/>
      <c r="AD31" s="93"/>
      <c r="AE31" s="97"/>
      <c r="AG31" s="12"/>
      <c r="AH31" s="12"/>
      <c r="AI31" s="12"/>
      <c r="AJ31" s="12"/>
      <c r="AK31" s="12"/>
      <c r="AL31" s="12"/>
      <c r="AM31" s="12"/>
    </row>
    <row r="32" spans="1:39" s="4" customFormat="1" ht="18" customHeight="1" thickBot="1" thickTop="1">
      <c r="A32" s="259" t="s">
        <v>38</v>
      </c>
      <c r="B32" s="259"/>
      <c r="C32" s="54">
        <f>COUNTA(C13:C30)</f>
        <v>18</v>
      </c>
      <c r="D32" s="55">
        <f>SUM(D13:D31)</f>
        <v>8947</v>
      </c>
      <c r="E32" s="55">
        <f>SUM(E13:E31)</f>
        <v>1610</v>
      </c>
      <c r="F32" s="100">
        <f t="shared" si="2"/>
        <v>25.69832402234637</v>
      </c>
      <c r="G32" s="55">
        <f>SUM(G13:G31)</f>
        <v>2928</v>
      </c>
      <c r="H32" s="100">
        <f t="shared" si="3"/>
        <v>46.735833998403834</v>
      </c>
      <c r="I32" s="55">
        <f>SUM(I13:I31)</f>
        <v>145</v>
      </c>
      <c r="J32" s="100">
        <f t="shared" si="4"/>
        <v>2.314445331205108</v>
      </c>
      <c r="K32" s="55">
        <f>SUM(K13:K31)</f>
        <v>10</v>
      </c>
      <c r="L32" s="100">
        <f t="shared" si="5"/>
        <v>0.1596169193934557</v>
      </c>
      <c r="M32" s="55">
        <f>SUM(M13:M31)</f>
        <v>21</v>
      </c>
      <c r="N32" s="100">
        <f t="shared" si="6"/>
        <v>0.33519553072625696</v>
      </c>
      <c r="O32" s="55">
        <f>SUM(O13:O31)</f>
        <v>1444</v>
      </c>
      <c r="P32" s="100">
        <f t="shared" si="0"/>
        <v>23.048683160415003</v>
      </c>
      <c r="Q32" s="55">
        <f>SUM(Q13:Q31)</f>
        <v>0</v>
      </c>
      <c r="R32" s="100">
        <f t="shared" si="7"/>
        <v>0</v>
      </c>
      <c r="S32" s="55">
        <f>SUM(S13:S31)</f>
        <v>1</v>
      </c>
      <c r="T32" s="100">
        <f t="shared" si="14"/>
        <v>0.01596169193934557</v>
      </c>
      <c r="U32" s="55">
        <f>SUM(U13:U31)</f>
        <v>0</v>
      </c>
      <c r="V32" s="100">
        <f t="shared" si="15"/>
        <v>0</v>
      </c>
      <c r="W32" s="55">
        <f>SUM(W13:W31)</f>
        <v>26</v>
      </c>
      <c r="X32" s="100">
        <f>W32/Y32*100</f>
        <v>0.4203718674211803</v>
      </c>
      <c r="Y32" s="55">
        <f>SUM(Y13:Y31)</f>
        <v>6185</v>
      </c>
      <c r="Z32" s="103">
        <f>Y32/AC32*100</f>
        <v>98.72306464485236</v>
      </c>
      <c r="AA32" s="55">
        <f>SUM(AA13:AA31)</f>
        <v>80</v>
      </c>
      <c r="AB32" s="101">
        <f>AA32/AC32*100</f>
        <v>1.2769353551476457</v>
      </c>
      <c r="AC32" s="55">
        <f>SUM(AC13:AC31)</f>
        <v>6265</v>
      </c>
      <c r="AD32" s="101">
        <f>AC32/D32*100</f>
        <v>70.02347155471108</v>
      </c>
      <c r="AE32" s="102">
        <f>AD32-100</f>
        <v>-29.97652844528892</v>
      </c>
      <c r="AG32" s="13"/>
      <c r="AH32" s="13"/>
      <c r="AI32" s="13"/>
      <c r="AJ32" s="13"/>
      <c r="AK32" s="13"/>
      <c r="AL32" s="13"/>
      <c r="AM32" s="13"/>
    </row>
    <row r="33" ht="18.75" thickTop="1"/>
  </sheetData>
  <mergeCells count="30">
    <mergeCell ref="Q10:R10"/>
    <mergeCell ref="AC9:AC11"/>
    <mergeCell ref="W10:X10"/>
    <mergeCell ref="S10:T10"/>
    <mergeCell ref="U10:V10"/>
    <mergeCell ref="A32:B32"/>
    <mergeCell ref="D9:D11"/>
    <mergeCell ref="E10:F10"/>
    <mergeCell ref="AA9:AB10"/>
    <mergeCell ref="O10:P10"/>
    <mergeCell ref="E9:X9"/>
    <mergeCell ref="B9:B11"/>
    <mergeCell ref="Y9:Z10"/>
    <mergeCell ref="K10:L10"/>
    <mergeCell ref="G10:H10"/>
    <mergeCell ref="A13:A30"/>
    <mergeCell ref="I10:J10"/>
    <mergeCell ref="M10:N10"/>
    <mergeCell ref="C9:C11"/>
    <mergeCell ref="A9:A11"/>
    <mergeCell ref="AE9:AE11"/>
    <mergeCell ref="A1:AE1"/>
    <mergeCell ref="A2:AE2"/>
    <mergeCell ref="A3:AE3"/>
    <mergeCell ref="A4:AE4"/>
    <mergeCell ref="A5:AE5"/>
    <mergeCell ref="A6:AE6"/>
    <mergeCell ref="A7:AE7"/>
    <mergeCell ref="A8:AE8"/>
    <mergeCell ref="AD9:AD11"/>
  </mergeCells>
  <printOptions horizontalCentered="1"/>
  <pageMargins left="0.1968503937007874" right="0.1968503937007874" top="0.3937007874015748" bottom="0.5118110236220472" header="0" footer="0"/>
  <pageSetup horizontalDpi="300" verticalDpi="300" orientation="landscape" paperSize="5" scale="95" r:id="rId2"/>
  <headerFooter alignWithMargins="0">
    <oddFooter>&amp;C&amp;P de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58"/>
  <sheetViews>
    <sheetView zoomScale="75" zoomScaleNormal="75" workbookViewId="0" topLeftCell="A1">
      <selection activeCell="R13" sqref="R13"/>
    </sheetView>
  </sheetViews>
  <sheetFormatPr defaultColWidth="11.421875" defaultRowHeight="12.75"/>
  <cols>
    <col min="1" max="1" width="7.28125" style="59" customWidth="1"/>
    <col min="2" max="2" width="7.28125" style="44" customWidth="1"/>
    <col min="3" max="3" width="5.57421875" style="45" customWidth="1"/>
    <col min="4" max="4" width="6.421875" style="46" customWidth="1"/>
    <col min="5" max="5" width="5.7109375" style="3" customWidth="1"/>
    <col min="6" max="6" width="4.57421875" style="15" customWidth="1"/>
    <col min="7" max="7" width="5.7109375" style="3" customWidth="1"/>
    <col min="8" max="8" width="4.421875" style="15" customWidth="1"/>
    <col min="9" max="9" width="5.7109375" style="3" customWidth="1"/>
    <col min="10" max="10" width="4.57421875" style="15" customWidth="1"/>
    <col min="11" max="11" width="5.7109375" style="3" customWidth="1"/>
    <col min="12" max="12" width="4.57421875" style="15" customWidth="1"/>
    <col min="13" max="13" width="5.7109375" style="3" customWidth="1"/>
    <col min="14" max="14" width="4.57421875" style="15" customWidth="1"/>
    <col min="15" max="15" width="5.7109375" style="3" customWidth="1"/>
    <col min="16" max="16" width="4.57421875" style="15" customWidth="1"/>
    <col min="17" max="17" width="5.7109375" style="105" customWidth="1"/>
    <col min="18" max="18" width="4.57421875" style="15" customWidth="1"/>
    <col min="19" max="19" width="5.7109375" style="105" customWidth="1"/>
    <col min="20" max="20" width="4.57421875" style="15" customWidth="1"/>
    <col min="21" max="21" width="5.7109375" style="105" customWidth="1"/>
    <col min="22" max="22" width="4.57421875" style="15" customWidth="1"/>
    <col min="23" max="23" width="5.7109375" style="91" customWidth="1"/>
    <col min="24" max="24" width="4.57421875" style="15" customWidth="1"/>
    <col min="25" max="25" width="6.7109375" style="91" customWidth="1"/>
    <col min="26" max="26" width="4.7109375" style="91" customWidth="1"/>
    <col min="27" max="27" width="4.57421875" style="91" customWidth="1"/>
    <col min="28" max="28" width="4.57421875" style="85" customWidth="1"/>
    <col min="29" max="29" width="7.57421875" style="91" customWidth="1"/>
    <col min="30" max="30" width="8.140625" style="85" customWidth="1"/>
    <col min="31" max="31" width="7.7109375" style="85" customWidth="1"/>
    <col min="32" max="38" width="11.421875" style="11" customWidth="1"/>
  </cols>
  <sheetData>
    <row r="1" spans="1:31" ht="39.75" customHeight="1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</row>
    <row r="2" spans="1:31" ht="18">
      <c r="A2" s="250" t="s">
        <v>34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</row>
    <row r="3" spans="1:31" ht="12.75">
      <c r="A3" s="251" t="s">
        <v>35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</row>
    <row r="4" spans="1:31" ht="12.75">
      <c r="A4" s="305" t="s">
        <v>36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</row>
    <row r="5" spans="1:31" ht="12.75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</row>
    <row r="6" spans="1:31" ht="25.5" customHeight="1">
      <c r="A6" s="300" t="s">
        <v>59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</row>
    <row r="7" spans="1:31" ht="11.25" customHeight="1">
      <c r="A7" s="241" t="s">
        <v>46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</row>
    <row r="8" spans="1:31" ht="13.5" thickBot="1">
      <c r="A8" s="242" t="s">
        <v>72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</row>
    <row r="9" spans="1:38" s="98" customFormat="1" ht="12" customHeight="1" thickBot="1" thickTop="1">
      <c r="A9" s="277" t="s">
        <v>37</v>
      </c>
      <c r="B9" s="268" t="s">
        <v>11</v>
      </c>
      <c r="C9" s="255" t="s">
        <v>12</v>
      </c>
      <c r="D9" s="260" t="s">
        <v>40</v>
      </c>
      <c r="E9" s="265" t="s">
        <v>47</v>
      </c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7"/>
      <c r="Y9" s="280" t="s">
        <v>43</v>
      </c>
      <c r="Z9" s="281"/>
      <c r="AA9" s="280" t="s">
        <v>41</v>
      </c>
      <c r="AB9" s="281"/>
      <c r="AC9" s="273" t="s">
        <v>42</v>
      </c>
      <c r="AD9" s="274" t="s">
        <v>70</v>
      </c>
      <c r="AE9" s="270" t="s">
        <v>71</v>
      </c>
      <c r="AF9" s="18"/>
      <c r="AG9" s="18"/>
      <c r="AH9" s="18"/>
      <c r="AI9" s="18"/>
      <c r="AJ9" s="18"/>
      <c r="AK9" s="18"/>
      <c r="AL9" s="18"/>
    </row>
    <row r="10" spans="1:31" s="18" customFormat="1" ht="18.75" customHeight="1" thickBot="1" thickTop="1">
      <c r="A10" s="278"/>
      <c r="B10" s="268"/>
      <c r="C10" s="255"/>
      <c r="D10" s="260"/>
      <c r="E10" s="253"/>
      <c r="F10" s="254"/>
      <c r="G10" s="253"/>
      <c r="H10" s="254"/>
      <c r="I10" s="253"/>
      <c r="J10" s="254"/>
      <c r="K10" s="253"/>
      <c r="L10" s="254"/>
      <c r="M10" s="253"/>
      <c r="N10" s="254"/>
      <c r="O10" s="253"/>
      <c r="P10" s="254"/>
      <c r="Q10" s="253"/>
      <c r="R10" s="254"/>
      <c r="S10" s="117"/>
      <c r="T10" s="69"/>
      <c r="U10" s="118"/>
      <c r="V10" s="61"/>
      <c r="W10" s="253"/>
      <c r="X10" s="254"/>
      <c r="Y10" s="282"/>
      <c r="Z10" s="283"/>
      <c r="AA10" s="282"/>
      <c r="AB10" s="283"/>
      <c r="AC10" s="273"/>
      <c r="AD10" s="275"/>
      <c r="AE10" s="271"/>
    </row>
    <row r="11" spans="1:31" s="18" customFormat="1" ht="12.75" customHeight="1" thickBot="1" thickTop="1">
      <c r="A11" s="279"/>
      <c r="B11" s="268"/>
      <c r="C11" s="255"/>
      <c r="D11" s="260"/>
      <c r="E11" s="48" t="s">
        <v>44</v>
      </c>
      <c r="F11" s="99" t="s">
        <v>39</v>
      </c>
      <c r="G11" s="48" t="s">
        <v>44</v>
      </c>
      <c r="H11" s="99" t="s">
        <v>39</v>
      </c>
      <c r="I11" s="48" t="s">
        <v>44</v>
      </c>
      <c r="J11" s="99" t="s">
        <v>39</v>
      </c>
      <c r="K11" s="48" t="s">
        <v>44</v>
      </c>
      <c r="L11" s="99" t="s">
        <v>39</v>
      </c>
      <c r="M11" s="48" t="s">
        <v>44</v>
      </c>
      <c r="N11" s="99" t="s">
        <v>39</v>
      </c>
      <c r="O11" s="48" t="s">
        <v>44</v>
      </c>
      <c r="P11" s="99" t="s">
        <v>39</v>
      </c>
      <c r="Q11" s="104" t="s">
        <v>44</v>
      </c>
      <c r="R11" s="99" t="s">
        <v>39</v>
      </c>
      <c r="S11" s="104" t="s">
        <v>44</v>
      </c>
      <c r="T11" s="99" t="s">
        <v>39</v>
      </c>
      <c r="U11" s="104" t="s">
        <v>44</v>
      </c>
      <c r="V11" s="99" t="s">
        <v>39</v>
      </c>
      <c r="W11" s="90" t="s">
        <v>44</v>
      </c>
      <c r="X11" s="99" t="s">
        <v>39</v>
      </c>
      <c r="Y11" s="90" t="s">
        <v>44</v>
      </c>
      <c r="Z11" s="95" t="s">
        <v>39</v>
      </c>
      <c r="AA11" s="90" t="s">
        <v>44</v>
      </c>
      <c r="AB11" s="95" t="s">
        <v>39</v>
      </c>
      <c r="AC11" s="273"/>
      <c r="AD11" s="276"/>
      <c r="AE11" s="272"/>
    </row>
    <row r="12" spans="1:38" s="1" customFormat="1" ht="7.5" customHeight="1" thickBot="1" thickTop="1">
      <c r="A12" s="59"/>
      <c r="B12" s="44"/>
      <c r="C12" s="45"/>
      <c r="D12" s="46"/>
      <c r="E12" s="3"/>
      <c r="F12" s="15"/>
      <c r="G12" s="3"/>
      <c r="H12" s="15"/>
      <c r="I12" s="3"/>
      <c r="J12" s="15"/>
      <c r="K12" s="3"/>
      <c r="L12" s="15"/>
      <c r="M12" s="3"/>
      <c r="N12" s="15"/>
      <c r="O12" s="3"/>
      <c r="P12" s="15"/>
      <c r="Q12" s="105"/>
      <c r="R12" s="15"/>
      <c r="S12" s="105"/>
      <c r="T12" s="15"/>
      <c r="U12" s="105"/>
      <c r="V12" s="15"/>
      <c r="W12" s="91"/>
      <c r="X12" s="15"/>
      <c r="Y12" s="91"/>
      <c r="Z12" s="91"/>
      <c r="AA12" s="91"/>
      <c r="AB12" s="85"/>
      <c r="AC12" s="91"/>
      <c r="AD12" s="85"/>
      <c r="AE12" s="85"/>
      <c r="AF12" s="8"/>
      <c r="AG12" s="8"/>
      <c r="AH12" s="8"/>
      <c r="AI12" s="8"/>
      <c r="AJ12" s="8"/>
      <c r="AK12" s="8"/>
      <c r="AL12" s="8"/>
    </row>
    <row r="13" spans="1:31" ht="12.75" customHeight="1" thickTop="1">
      <c r="A13" s="286" t="s">
        <v>14</v>
      </c>
      <c r="B13" s="36">
        <v>183</v>
      </c>
      <c r="C13" s="37" t="s">
        <v>15</v>
      </c>
      <c r="D13" s="51">
        <v>459</v>
      </c>
      <c r="E13" s="23">
        <v>148</v>
      </c>
      <c r="F13" s="22">
        <f aca="true" t="shared" si="0" ref="F13:F19">E13/AC13*100</f>
        <v>61.66666666666667</v>
      </c>
      <c r="G13" s="23">
        <v>46</v>
      </c>
      <c r="H13" s="22">
        <f aca="true" t="shared" si="1" ref="H13:H19">G13/AC13*100</f>
        <v>19.166666666666668</v>
      </c>
      <c r="I13" s="23">
        <v>2</v>
      </c>
      <c r="J13" s="22">
        <f aca="true" t="shared" si="2" ref="J13:J19">I13/AC13*100</f>
        <v>0.8333333333333334</v>
      </c>
      <c r="K13" s="23">
        <v>3</v>
      </c>
      <c r="L13" s="22">
        <f aca="true" t="shared" si="3" ref="L13:L19">K13/AC13*100</f>
        <v>1.25</v>
      </c>
      <c r="M13" s="23">
        <v>2</v>
      </c>
      <c r="N13" s="22">
        <f aca="true" t="shared" si="4" ref="N13:N58">M13/AC13*100</f>
        <v>0.8333333333333334</v>
      </c>
      <c r="O13" s="23">
        <v>35</v>
      </c>
      <c r="P13" s="22">
        <f aca="true" t="shared" si="5" ref="P13:P19">O13/AC13*100</f>
        <v>14.583333333333334</v>
      </c>
      <c r="Q13" s="86">
        <v>0</v>
      </c>
      <c r="R13" s="22">
        <f>Q13/AC13*100</f>
        <v>0</v>
      </c>
      <c r="S13" s="86">
        <v>0</v>
      </c>
      <c r="T13" s="22">
        <f>S13/AC13*100</f>
        <v>0</v>
      </c>
      <c r="U13" s="86">
        <v>0</v>
      </c>
      <c r="V13" s="22">
        <f>U13/AC13*100</f>
        <v>0</v>
      </c>
      <c r="W13" s="23">
        <v>3</v>
      </c>
      <c r="X13" s="22">
        <f aca="true" t="shared" si="6" ref="X13:X58">W13/AC13*100</f>
        <v>1.25</v>
      </c>
      <c r="Y13" s="75">
        <f>SUM(E13+G13+I13+K13+M13+O13+Q13+S13+U13+W13)</f>
        <v>239</v>
      </c>
      <c r="Z13" s="72">
        <f aca="true" t="shared" si="7" ref="Z13:Z58">Y13/AC13*100</f>
        <v>99.58333333333333</v>
      </c>
      <c r="AA13" s="23">
        <v>1</v>
      </c>
      <c r="AB13" s="124">
        <f aca="true" t="shared" si="8" ref="AB13:AB56">AA13/AC13*100</f>
        <v>0.4166666666666667</v>
      </c>
      <c r="AC13" s="75">
        <f aca="true" t="shared" si="9" ref="AC13:AC56">Y13+AA13</f>
        <v>240</v>
      </c>
      <c r="AD13" s="124">
        <f aca="true" t="shared" si="10" ref="AD13:AD19">AC13/D13*100</f>
        <v>52.28758169934641</v>
      </c>
      <c r="AE13" s="133">
        <f aca="true" t="shared" si="11" ref="AE13:AE56">AD13-100</f>
        <v>-47.71241830065359</v>
      </c>
    </row>
    <row r="14" spans="1:31" ht="12.75">
      <c r="A14" s="287"/>
      <c r="B14" s="38">
        <v>184</v>
      </c>
      <c r="C14" s="39" t="s">
        <v>15</v>
      </c>
      <c r="D14" s="52">
        <v>670</v>
      </c>
      <c r="E14" s="28">
        <v>205</v>
      </c>
      <c r="F14" s="27">
        <f t="shared" si="0"/>
        <v>62.88343558282209</v>
      </c>
      <c r="G14" s="28">
        <v>70</v>
      </c>
      <c r="H14" s="27">
        <f t="shared" si="1"/>
        <v>21.472392638036812</v>
      </c>
      <c r="I14" s="28">
        <v>5</v>
      </c>
      <c r="J14" s="27">
        <f t="shared" si="2"/>
        <v>1.5337423312883436</v>
      </c>
      <c r="K14" s="28">
        <v>4</v>
      </c>
      <c r="L14" s="27">
        <f t="shared" si="3"/>
        <v>1.2269938650306749</v>
      </c>
      <c r="M14" s="28">
        <v>2</v>
      </c>
      <c r="N14" s="27">
        <f t="shared" si="4"/>
        <v>0.6134969325153374</v>
      </c>
      <c r="O14" s="28">
        <v>33</v>
      </c>
      <c r="P14" s="27">
        <f t="shared" si="5"/>
        <v>10.122699386503067</v>
      </c>
      <c r="Q14" s="87">
        <v>0</v>
      </c>
      <c r="R14" s="27">
        <f aca="true" t="shared" si="12" ref="R14:R19">Q14/AC14*100</f>
        <v>0</v>
      </c>
      <c r="S14" s="87">
        <v>0</v>
      </c>
      <c r="T14" s="27">
        <f aca="true" t="shared" si="13" ref="T14:T58">S14/AC14*100</f>
        <v>0</v>
      </c>
      <c r="U14" s="87">
        <v>0</v>
      </c>
      <c r="V14" s="27">
        <f aca="true" t="shared" si="14" ref="V14:V58">U14/AC14*100</f>
        <v>0</v>
      </c>
      <c r="W14" s="28">
        <v>2</v>
      </c>
      <c r="X14" s="27">
        <f t="shared" si="6"/>
        <v>0.6134969325153374</v>
      </c>
      <c r="Y14" s="76">
        <f aca="true" t="shared" si="15" ref="Y14:Y19">SUM(E14+G14+I14+K14+M14+O14+Q14+S14+U14+W14)</f>
        <v>321</v>
      </c>
      <c r="Z14" s="73">
        <f t="shared" si="7"/>
        <v>98.46625766871165</v>
      </c>
      <c r="AA14" s="28">
        <v>5</v>
      </c>
      <c r="AB14" s="80">
        <f t="shared" si="8"/>
        <v>1.5337423312883436</v>
      </c>
      <c r="AC14" s="76">
        <f t="shared" si="9"/>
        <v>326</v>
      </c>
      <c r="AD14" s="80">
        <f t="shared" si="10"/>
        <v>48.656716417910445</v>
      </c>
      <c r="AE14" s="81">
        <f t="shared" si="11"/>
        <v>-51.343283582089555</v>
      </c>
    </row>
    <row r="15" spans="1:31" ht="12.75">
      <c r="A15" s="287"/>
      <c r="B15" s="38">
        <v>184</v>
      </c>
      <c r="C15" s="39" t="s">
        <v>16</v>
      </c>
      <c r="D15" s="52">
        <v>670</v>
      </c>
      <c r="E15" s="28">
        <v>188</v>
      </c>
      <c r="F15" s="27">
        <f t="shared" si="0"/>
        <v>54.492753623188406</v>
      </c>
      <c r="G15" s="28">
        <v>100</v>
      </c>
      <c r="H15" s="27">
        <f t="shared" si="1"/>
        <v>28.985507246376812</v>
      </c>
      <c r="I15" s="28">
        <v>5</v>
      </c>
      <c r="J15" s="27">
        <f t="shared" si="2"/>
        <v>1.4492753623188406</v>
      </c>
      <c r="K15" s="28">
        <v>7</v>
      </c>
      <c r="L15" s="27">
        <f t="shared" si="3"/>
        <v>2.0289855072463765</v>
      </c>
      <c r="M15" s="28">
        <v>1</v>
      </c>
      <c r="N15" s="27">
        <f t="shared" si="4"/>
        <v>0.2898550724637681</v>
      </c>
      <c r="O15" s="28">
        <v>39</v>
      </c>
      <c r="P15" s="27">
        <f t="shared" si="5"/>
        <v>11.304347826086957</v>
      </c>
      <c r="Q15" s="87">
        <v>0</v>
      </c>
      <c r="R15" s="27">
        <f t="shared" si="12"/>
        <v>0</v>
      </c>
      <c r="S15" s="87">
        <v>0</v>
      </c>
      <c r="T15" s="27">
        <f t="shared" si="13"/>
        <v>0</v>
      </c>
      <c r="U15" s="87">
        <v>0</v>
      </c>
      <c r="V15" s="27">
        <f t="shared" si="14"/>
        <v>0</v>
      </c>
      <c r="W15" s="28">
        <v>1</v>
      </c>
      <c r="X15" s="27">
        <f t="shared" si="6"/>
        <v>0.2898550724637681</v>
      </c>
      <c r="Y15" s="76">
        <f t="shared" si="15"/>
        <v>341</v>
      </c>
      <c r="Z15" s="73">
        <f t="shared" si="7"/>
        <v>98.84057971014492</v>
      </c>
      <c r="AA15" s="28">
        <v>4</v>
      </c>
      <c r="AB15" s="80">
        <f t="shared" si="8"/>
        <v>1.1594202898550725</v>
      </c>
      <c r="AC15" s="76">
        <f t="shared" si="9"/>
        <v>345</v>
      </c>
      <c r="AD15" s="80">
        <f t="shared" si="10"/>
        <v>51.49253731343284</v>
      </c>
      <c r="AE15" s="81">
        <f t="shared" si="11"/>
        <v>-48.50746268656716</v>
      </c>
    </row>
    <row r="16" spans="1:31" ht="12.75">
      <c r="A16" s="287"/>
      <c r="B16" s="38">
        <v>184</v>
      </c>
      <c r="C16" s="39" t="s">
        <v>19</v>
      </c>
      <c r="D16" s="52">
        <v>670</v>
      </c>
      <c r="E16" s="28">
        <v>189</v>
      </c>
      <c r="F16" s="27">
        <f t="shared" si="0"/>
        <v>57.446808510638306</v>
      </c>
      <c r="G16" s="28">
        <v>85</v>
      </c>
      <c r="H16" s="27">
        <f t="shared" si="1"/>
        <v>25.835866261398177</v>
      </c>
      <c r="I16" s="28">
        <v>3</v>
      </c>
      <c r="J16" s="27">
        <f t="shared" si="2"/>
        <v>0.911854103343465</v>
      </c>
      <c r="K16" s="28">
        <v>5</v>
      </c>
      <c r="L16" s="27">
        <f t="shared" si="3"/>
        <v>1.5197568389057752</v>
      </c>
      <c r="M16" s="28">
        <v>2</v>
      </c>
      <c r="N16" s="27">
        <f t="shared" si="4"/>
        <v>0.60790273556231</v>
      </c>
      <c r="O16" s="28">
        <v>38</v>
      </c>
      <c r="P16" s="27">
        <f t="shared" si="5"/>
        <v>11.55015197568389</v>
      </c>
      <c r="Q16" s="87">
        <v>0</v>
      </c>
      <c r="R16" s="27">
        <f t="shared" si="12"/>
        <v>0</v>
      </c>
      <c r="S16" s="87">
        <v>0</v>
      </c>
      <c r="T16" s="27">
        <f t="shared" si="13"/>
        <v>0</v>
      </c>
      <c r="U16" s="87">
        <v>0</v>
      </c>
      <c r="V16" s="27">
        <f t="shared" si="14"/>
        <v>0</v>
      </c>
      <c r="W16" s="28">
        <v>2</v>
      </c>
      <c r="X16" s="27">
        <f t="shared" si="6"/>
        <v>0.60790273556231</v>
      </c>
      <c r="Y16" s="76">
        <f t="shared" si="15"/>
        <v>324</v>
      </c>
      <c r="Z16" s="73">
        <f t="shared" si="7"/>
        <v>98.48024316109422</v>
      </c>
      <c r="AA16" s="28">
        <v>5</v>
      </c>
      <c r="AB16" s="80">
        <f t="shared" si="8"/>
        <v>1.5197568389057752</v>
      </c>
      <c r="AC16" s="76">
        <f t="shared" si="9"/>
        <v>329</v>
      </c>
      <c r="AD16" s="80">
        <f t="shared" si="10"/>
        <v>49.1044776119403</v>
      </c>
      <c r="AE16" s="81">
        <f t="shared" si="11"/>
        <v>-50.8955223880597</v>
      </c>
    </row>
    <row r="17" spans="1:31" ht="12.75">
      <c r="A17" s="287"/>
      <c r="B17" s="38">
        <v>185</v>
      </c>
      <c r="C17" s="39" t="s">
        <v>15</v>
      </c>
      <c r="D17" s="52">
        <v>525</v>
      </c>
      <c r="E17" s="28">
        <v>77</v>
      </c>
      <c r="F17" s="27">
        <f t="shared" si="0"/>
        <v>36.84210526315789</v>
      </c>
      <c r="G17" s="28">
        <v>76</v>
      </c>
      <c r="H17" s="27">
        <f t="shared" si="1"/>
        <v>36.36363636363637</v>
      </c>
      <c r="I17" s="28">
        <v>0</v>
      </c>
      <c r="J17" s="27">
        <f t="shared" si="2"/>
        <v>0</v>
      </c>
      <c r="K17" s="28">
        <v>1</v>
      </c>
      <c r="L17" s="27">
        <f t="shared" si="3"/>
        <v>0.4784688995215311</v>
      </c>
      <c r="M17" s="28">
        <v>2</v>
      </c>
      <c r="N17" s="27">
        <f t="shared" si="4"/>
        <v>0.9569377990430622</v>
      </c>
      <c r="O17" s="28">
        <v>45</v>
      </c>
      <c r="P17" s="27">
        <f t="shared" si="5"/>
        <v>21.5311004784689</v>
      </c>
      <c r="Q17" s="87">
        <v>0</v>
      </c>
      <c r="R17" s="27">
        <f t="shared" si="12"/>
        <v>0</v>
      </c>
      <c r="S17" s="87">
        <v>0</v>
      </c>
      <c r="T17" s="27">
        <f t="shared" si="13"/>
        <v>0</v>
      </c>
      <c r="U17" s="87">
        <v>0</v>
      </c>
      <c r="V17" s="27">
        <f t="shared" si="14"/>
        <v>0</v>
      </c>
      <c r="W17" s="28">
        <v>0</v>
      </c>
      <c r="X17" s="27">
        <f t="shared" si="6"/>
        <v>0</v>
      </c>
      <c r="Y17" s="76">
        <f t="shared" si="15"/>
        <v>201</v>
      </c>
      <c r="Z17" s="73">
        <f t="shared" si="7"/>
        <v>96.17224880382776</v>
      </c>
      <c r="AA17" s="28">
        <v>8</v>
      </c>
      <c r="AB17" s="80">
        <f t="shared" si="8"/>
        <v>3.827751196172249</v>
      </c>
      <c r="AC17" s="76">
        <f t="shared" si="9"/>
        <v>209</v>
      </c>
      <c r="AD17" s="80">
        <f t="shared" si="10"/>
        <v>39.80952380952381</v>
      </c>
      <c r="AE17" s="81">
        <f t="shared" si="11"/>
        <v>-60.19047619047619</v>
      </c>
    </row>
    <row r="18" spans="1:31" ht="12.75">
      <c r="A18" s="287"/>
      <c r="B18" s="38">
        <v>185</v>
      </c>
      <c r="C18" s="39" t="s">
        <v>16</v>
      </c>
      <c r="D18" s="52">
        <v>526</v>
      </c>
      <c r="E18" s="28">
        <v>86</v>
      </c>
      <c r="F18" s="27">
        <f t="shared" si="0"/>
        <v>39.63133640552996</v>
      </c>
      <c r="G18" s="28">
        <v>91</v>
      </c>
      <c r="H18" s="27">
        <f t="shared" si="1"/>
        <v>41.935483870967744</v>
      </c>
      <c r="I18" s="28">
        <v>1</v>
      </c>
      <c r="J18" s="27">
        <f t="shared" si="2"/>
        <v>0.4608294930875576</v>
      </c>
      <c r="K18" s="28">
        <v>0</v>
      </c>
      <c r="L18" s="27">
        <f t="shared" si="3"/>
        <v>0</v>
      </c>
      <c r="M18" s="28">
        <v>1</v>
      </c>
      <c r="N18" s="27">
        <f t="shared" si="4"/>
        <v>0.4608294930875576</v>
      </c>
      <c r="O18" s="28">
        <v>38</v>
      </c>
      <c r="P18" s="27">
        <f t="shared" si="5"/>
        <v>17.51152073732719</v>
      </c>
      <c r="Q18" s="87">
        <v>0</v>
      </c>
      <c r="R18" s="27">
        <f t="shared" si="12"/>
        <v>0</v>
      </c>
      <c r="S18" s="87">
        <v>0</v>
      </c>
      <c r="T18" s="27">
        <f t="shared" si="13"/>
        <v>0</v>
      </c>
      <c r="U18" s="87">
        <v>0</v>
      </c>
      <c r="V18" s="27">
        <f t="shared" si="14"/>
        <v>0</v>
      </c>
      <c r="W18" s="28">
        <v>0</v>
      </c>
      <c r="X18" s="27">
        <f t="shared" si="6"/>
        <v>0</v>
      </c>
      <c r="Y18" s="76">
        <f t="shared" si="15"/>
        <v>217</v>
      </c>
      <c r="Z18" s="73">
        <f t="shared" si="7"/>
        <v>100</v>
      </c>
      <c r="AA18" s="28">
        <v>0</v>
      </c>
      <c r="AB18" s="80">
        <f t="shared" si="8"/>
        <v>0</v>
      </c>
      <c r="AC18" s="76">
        <f t="shared" si="9"/>
        <v>217</v>
      </c>
      <c r="AD18" s="80">
        <f t="shared" si="10"/>
        <v>41.254752851711025</v>
      </c>
      <c r="AE18" s="81">
        <f t="shared" si="11"/>
        <v>-58.745247148288975</v>
      </c>
    </row>
    <row r="19" spans="1:31" ht="12.75">
      <c r="A19" s="287"/>
      <c r="B19" s="38">
        <v>185</v>
      </c>
      <c r="C19" s="39" t="s">
        <v>19</v>
      </c>
      <c r="D19" s="52">
        <v>526</v>
      </c>
      <c r="E19" s="28">
        <v>88</v>
      </c>
      <c r="F19" s="27">
        <f t="shared" si="0"/>
        <v>37.4468085106383</v>
      </c>
      <c r="G19" s="28">
        <v>79</v>
      </c>
      <c r="H19" s="27">
        <f t="shared" si="1"/>
        <v>33.61702127659574</v>
      </c>
      <c r="I19" s="28">
        <v>2</v>
      </c>
      <c r="J19" s="27">
        <f t="shared" si="2"/>
        <v>0.851063829787234</v>
      </c>
      <c r="K19" s="28">
        <v>1</v>
      </c>
      <c r="L19" s="27">
        <f t="shared" si="3"/>
        <v>0.425531914893617</v>
      </c>
      <c r="M19" s="28">
        <v>1</v>
      </c>
      <c r="N19" s="27">
        <f t="shared" si="4"/>
        <v>0.425531914893617</v>
      </c>
      <c r="O19" s="28">
        <v>56</v>
      </c>
      <c r="P19" s="27">
        <f t="shared" si="5"/>
        <v>23.829787234042556</v>
      </c>
      <c r="Q19" s="87">
        <v>0</v>
      </c>
      <c r="R19" s="27">
        <f t="shared" si="12"/>
        <v>0</v>
      </c>
      <c r="S19" s="87">
        <v>0</v>
      </c>
      <c r="T19" s="27">
        <f t="shared" si="13"/>
        <v>0</v>
      </c>
      <c r="U19" s="87">
        <v>0</v>
      </c>
      <c r="V19" s="27">
        <f t="shared" si="14"/>
        <v>0</v>
      </c>
      <c r="W19" s="28">
        <v>1</v>
      </c>
      <c r="X19" s="27">
        <f t="shared" si="6"/>
        <v>0.425531914893617</v>
      </c>
      <c r="Y19" s="76">
        <f t="shared" si="15"/>
        <v>228</v>
      </c>
      <c r="Z19" s="73">
        <f t="shared" si="7"/>
        <v>97.02127659574468</v>
      </c>
      <c r="AA19" s="28">
        <v>7</v>
      </c>
      <c r="AB19" s="80">
        <f t="shared" si="8"/>
        <v>2.9787234042553195</v>
      </c>
      <c r="AC19" s="76">
        <f t="shared" si="9"/>
        <v>235</v>
      </c>
      <c r="AD19" s="80">
        <f t="shared" si="10"/>
        <v>44.67680608365019</v>
      </c>
      <c r="AE19" s="81">
        <f t="shared" si="11"/>
        <v>-55.32319391634981</v>
      </c>
    </row>
    <row r="20" spans="1:31" ht="12.75">
      <c r="A20" s="287"/>
      <c r="B20" s="38">
        <v>186</v>
      </c>
      <c r="C20" s="39" t="s">
        <v>15</v>
      </c>
      <c r="D20" s="52">
        <v>490</v>
      </c>
      <c r="E20" s="306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8"/>
    </row>
    <row r="21" spans="1:31" ht="12.75">
      <c r="A21" s="287"/>
      <c r="B21" s="38">
        <v>186</v>
      </c>
      <c r="C21" s="39" t="s">
        <v>16</v>
      </c>
      <c r="D21" s="52">
        <v>491</v>
      </c>
      <c r="E21" s="28">
        <v>262</v>
      </c>
      <c r="F21" s="27">
        <f aca="true" t="shared" si="16" ref="F21:F56">E21/AC21*100</f>
        <v>51.2720156555773</v>
      </c>
      <c r="G21" s="28">
        <v>141</v>
      </c>
      <c r="H21" s="27">
        <f aca="true" t="shared" si="17" ref="H21:H56">G21/AC21*100</f>
        <v>27.59295499021526</v>
      </c>
      <c r="I21" s="28">
        <v>5</v>
      </c>
      <c r="J21" s="27">
        <f aca="true" t="shared" si="18" ref="J21:J56">I21/AC21*100</f>
        <v>0.9784735812133072</v>
      </c>
      <c r="K21" s="28">
        <v>0</v>
      </c>
      <c r="L21" s="27">
        <f aca="true" t="shared" si="19" ref="L21:L56">K21/AC21*100</f>
        <v>0</v>
      </c>
      <c r="M21" s="28">
        <v>5</v>
      </c>
      <c r="N21" s="27">
        <f t="shared" si="4"/>
        <v>0.9784735812133072</v>
      </c>
      <c r="O21" s="28">
        <v>97</v>
      </c>
      <c r="P21" s="27">
        <f aca="true" t="shared" si="20" ref="P21:P56">O21/AC21*100</f>
        <v>18.98238747553816</v>
      </c>
      <c r="Q21" s="87">
        <v>0</v>
      </c>
      <c r="R21" s="27">
        <f aca="true" t="shared" si="21" ref="R21:R58">Q21/AC21*100</f>
        <v>0</v>
      </c>
      <c r="S21" s="87">
        <v>0</v>
      </c>
      <c r="T21" s="27">
        <f t="shared" si="13"/>
        <v>0</v>
      </c>
      <c r="U21" s="87">
        <v>1</v>
      </c>
      <c r="V21" s="27">
        <f t="shared" si="14"/>
        <v>0.19569471624266144</v>
      </c>
      <c r="W21" s="28">
        <v>0</v>
      </c>
      <c r="X21" s="27">
        <f t="shared" si="6"/>
        <v>0</v>
      </c>
      <c r="Y21" s="76">
        <f aca="true" t="shared" si="22" ref="Y21:Y56">SUM(E21+G21+I21+K21+M21+O21+Q21+S21+U21+W21)</f>
        <v>511</v>
      </c>
      <c r="Z21" s="73">
        <f t="shared" si="7"/>
        <v>100</v>
      </c>
      <c r="AA21" s="28">
        <v>0</v>
      </c>
      <c r="AB21" s="80">
        <f t="shared" si="8"/>
        <v>0</v>
      </c>
      <c r="AC21" s="76">
        <f t="shared" si="9"/>
        <v>511</v>
      </c>
      <c r="AD21" s="80">
        <f aca="true" t="shared" si="23" ref="AD21:AD56">AC21/D21*100</f>
        <v>104.0733197556008</v>
      </c>
      <c r="AE21" s="81">
        <f t="shared" si="11"/>
        <v>4.0733197556008065</v>
      </c>
    </row>
    <row r="22" spans="1:31" ht="12.75">
      <c r="A22" s="287"/>
      <c r="B22" s="38">
        <v>187</v>
      </c>
      <c r="C22" s="39" t="s">
        <v>15</v>
      </c>
      <c r="D22" s="52">
        <v>699</v>
      </c>
      <c r="E22" s="28">
        <v>163</v>
      </c>
      <c r="F22" s="27">
        <f t="shared" si="16"/>
        <v>52.243589743589745</v>
      </c>
      <c r="G22" s="28">
        <v>82</v>
      </c>
      <c r="H22" s="27">
        <f t="shared" si="17"/>
        <v>26.282051282051285</v>
      </c>
      <c r="I22" s="28">
        <v>0</v>
      </c>
      <c r="J22" s="27">
        <f t="shared" si="18"/>
        <v>0</v>
      </c>
      <c r="K22" s="28">
        <v>1</v>
      </c>
      <c r="L22" s="27">
        <f t="shared" si="19"/>
        <v>0.3205128205128205</v>
      </c>
      <c r="M22" s="28">
        <v>1</v>
      </c>
      <c r="N22" s="27">
        <f t="shared" si="4"/>
        <v>0.3205128205128205</v>
      </c>
      <c r="O22" s="28">
        <v>56</v>
      </c>
      <c r="P22" s="27">
        <f t="shared" si="20"/>
        <v>17.94871794871795</v>
      </c>
      <c r="Q22" s="87">
        <v>0</v>
      </c>
      <c r="R22" s="27">
        <f t="shared" si="21"/>
        <v>0</v>
      </c>
      <c r="S22" s="87">
        <v>0</v>
      </c>
      <c r="T22" s="27">
        <f t="shared" si="13"/>
        <v>0</v>
      </c>
      <c r="U22" s="87">
        <v>0</v>
      </c>
      <c r="V22" s="27">
        <f t="shared" si="14"/>
        <v>0</v>
      </c>
      <c r="W22" s="28">
        <v>1</v>
      </c>
      <c r="X22" s="27">
        <f t="shared" si="6"/>
        <v>0.3205128205128205</v>
      </c>
      <c r="Y22" s="76">
        <f t="shared" si="22"/>
        <v>304</v>
      </c>
      <c r="Z22" s="73">
        <f t="shared" si="7"/>
        <v>97.43589743589743</v>
      </c>
      <c r="AA22" s="28">
        <v>8</v>
      </c>
      <c r="AB22" s="80">
        <f t="shared" si="8"/>
        <v>2.564102564102564</v>
      </c>
      <c r="AC22" s="76">
        <f t="shared" si="9"/>
        <v>312</v>
      </c>
      <c r="AD22" s="80">
        <f t="shared" si="23"/>
        <v>44.63519313304721</v>
      </c>
      <c r="AE22" s="81">
        <f t="shared" si="11"/>
        <v>-55.36480686695279</v>
      </c>
    </row>
    <row r="23" spans="1:31" ht="12.75">
      <c r="A23" s="287"/>
      <c r="B23" s="38">
        <v>187</v>
      </c>
      <c r="C23" s="39" t="s">
        <v>16</v>
      </c>
      <c r="D23" s="52">
        <v>700</v>
      </c>
      <c r="E23" s="28">
        <v>145</v>
      </c>
      <c r="F23" s="27">
        <f t="shared" si="16"/>
        <v>50.6993006993007</v>
      </c>
      <c r="G23" s="28">
        <v>83</v>
      </c>
      <c r="H23" s="27">
        <f t="shared" si="17"/>
        <v>29.02097902097902</v>
      </c>
      <c r="I23" s="28">
        <v>2</v>
      </c>
      <c r="J23" s="27">
        <f t="shared" si="18"/>
        <v>0.6993006993006993</v>
      </c>
      <c r="K23" s="28">
        <v>1</v>
      </c>
      <c r="L23" s="27">
        <f t="shared" si="19"/>
        <v>0.34965034965034963</v>
      </c>
      <c r="M23" s="28">
        <v>0</v>
      </c>
      <c r="N23" s="27">
        <f t="shared" si="4"/>
        <v>0</v>
      </c>
      <c r="O23" s="28">
        <v>52</v>
      </c>
      <c r="P23" s="27">
        <f t="shared" si="20"/>
        <v>18.181818181818183</v>
      </c>
      <c r="Q23" s="87">
        <v>1</v>
      </c>
      <c r="R23" s="27">
        <f t="shared" si="21"/>
        <v>0.34965034965034963</v>
      </c>
      <c r="S23" s="87">
        <v>0</v>
      </c>
      <c r="T23" s="27">
        <f t="shared" si="13"/>
        <v>0</v>
      </c>
      <c r="U23" s="87">
        <v>0</v>
      </c>
      <c r="V23" s="27">
        <f t="shared" si="14"/>
        <v>0</v>
      </c>
      <c r="W23" s="28">
        <v>2</v>
      </c>
      <c r="X23" s="27">
        <f t="shared" si="6"/>
        <v>0.6993006993006993</v>
      </c>
      <c r="Y23" s="76">
        <f t="shared" si="22"/>
        <v>286</v>
      </c>
      <c r="Z23" s="73">
        <f t="shared" si="7"/>
        <v>100</v>
      </c>
      <c r="AA23" s="28">
        <v>0</v>
      </c>
      <c r="AB23" s="80">
        <f t="shared" si="8"/>
        <v>0</v>
      </c>
      <c r="AC23" s="76">
        <f t="shared" si="9"/>
        <v>286</v>
      </c>
      <c r="AD23" s="80">
        <f t="shared" si="23"/>
        <v>40.85714285714286</v>
      </c>
      <c r="AE23" s="81">
        <f t="shared" si="11"/>
        <v>-59.14285714285714</v>
      </c>
    </row>
    <row r="24" spans="1:31" ht="12.75">
      <c r="A24" s="287"/>
      <c r="B24" s="38">
        <v>189</v>
      </c>
      <c r="C24" s="39" t="s">
        <v>15</v>
      </c>
      <c r="D24" s="52">
        <v>654</v>
      </c>
      <c r="E24" s="28">
        <v>165</v>
      </c>
      <c r="F24" s="27">
        <f t="shared" si="16"/>
        <v>49.25373134328358</v>
      </c>
      <c r="G24" s="28">
        <v>86</v>
      </c>
      <c r="H24" s="27">
        <f t="shared" si="17"/>
        <v>25.671641791044774</v>
      </c>
      <c r="I24" s="28">
        <v>6</v>
      </c>
      <c r="J24" s="27">
        <f t="shared" si="18"/>
        <v>1.791044776119403</v>
      </c>
      <c r="K24" s="28">
        <v>5</v>
      </c>
      <c r="L24" s="27">
        <f t="shared" si="19"/>
        <v>1.4925373134328357</v>
      </c>
      <c r="M24" s="28">
        <v>1</v>
      </c>
      <c r="N24" s="27">
        <f t="shared" si="4"/>
        <v>0.2985074626865672</v>
      </c>
      <c r="O24" s="28">
        <v>65</v>
      </c>
      <c r="P24" s="27">
        <f t="shared" si="20"/>
        <v>19.402985074626866</v>
      </c>
      <c r="Q24" s="87">
        <v>0</v>
      </c>
      <c r="R24" s="27">
        <f t="shared" si="21"/>
        <v>0</v>
      </c>
      <c r="S24" s="87">
        <v>0</v>
      </c>
      <c r="T24" s="27">
        <f t="shared" si="13"/>
        <v>0</v>
      </c>
      <c r="U24" s="87">
        <v>0</v>
      </c>
      <c r="V24" s="27">
        <f t="shared" si="14"/>
        <v>0</v>
      </c>
      <c r="W24" s="28">
        <v>0</v>
      </c>
      <c r="X24" s="27">
        <f t="shared" si="6"/>
        <v>0</v>
      </c>
      <c r="Y24" s="76">
        <f t="shared" si="22"/>
        <v>328</v>
      </c>
      <c r="Z24" s="73">
        <f t="shared" si="7"/>
        <v>97.91044776119404</v>
      </c>
      <c r="AA24" s="28">
        <v>7</v>
      </c>
      <c r="AB24" s="80">
        <f t="shared" si="8"/>
        <v>2.0895522388059704</v>
      </c>
      <c r="AC24" s="76">
        <f t="shared" si="9"/>
        <v>335</v>
      </c>
      <c r="AD24" s="80">
        <f t="shared" si="23"/>
        <v>51.223241590214066</v>
      </c>
      <c r="AE24" s="81">
        <f t="shared" si="11"/>
        <v>-48.776758409785934</v>
      </c>
    </row>
    <row r="25" spans="1:31" ht="12.75">
      <c r="A25" s="287"/>
      <c r="B25" s="38">
        <v>189</v>
      </c>
      <c r="C25" s="39" t="s">
        <v>16</v>
      </c>
      <c r="D25" s="52">
        <v>654</v>
      </c>
      <c r="E25" s="28">
        <v>184</v>
      </c>
      <c r="F25" s="27">
        <f t="shared" si="16"/>
        <v>52.87356321839081</v>
      </c>
      <c r="G25" s="28">
        <v>82</v>
      </c>
      <c r="H25" s="27">
        <f t="shared" si="17"/>
        <v>23.563218390804597</v>
      </c>
      <c r="I25" s="28">
        <v>2</v>
      </c>
      <c r="J25" s="27">
        <f t="shared" si="18"/>
        <v>0.5747126436781609</v>
      </c>
      <c r="K25" s="28">
        <v>1</v>
      </c>
      <c r="L25" s="27">
        <f t="shared" si="19"/>
        <v>0.28735632183908044</v>
      </c>
      <c r="M25" s="28">
        <v>7</v>
      </c>
      <c r="N25" s="27">
        <f t="shared" si="4"/>
        <v>2.0114942528735633</v>
      </c>
      <c r="O25" s="28">
        <v>62</v>
      </c>
      <c r="P25" s="27">
        <f t="shared" si="20"/>
        <v>17.81609195402299</v>
      </c>
      <c r="Q25" s="87">
        <v>0</v>
      </c>
      <c r="R25" s="27">
        <f t="shared" si="21"/>
        <v>0</v>
      </c>
      <c r="S25" s="87">
        <v>0</v>
      </c>
      <c r="T25" s="27">
        <f t="shared" si="13"/>
        <v>0</v>
      </c>
      <c r="U25" s="87">
        <v>0</v>
      </c>
      <c r="V25" s="27">
        <f t="shared" si="14"/>
        <v>0</v>
      </c>
      <c r="W25" s="28">
        <v>1</v>
      </c>
      <c r="X25" s="27">
        <f t="shared" si="6"/>
        <v>0.28735632183908044</v>
      </c>
      <c r="Y25" s="76">
        <f t="shared" si="22"/>
        <v>339</v>
      </c>
      <c r="Z25" s="73">
        <f t="shared" si="7"/>
        <v>97.41379310344827</v>
      </c>
      <c r="AA25" s="28">
        <v>9</v>
      </c>
      <c r="AB25" s="80">
        <f t="shared" si="8"/>
        <v>2.586206896551724</v>
      </c>
      <c r="AC25" s="76">
        <f t="shared" si="9"/>
        <v>348</v>
      </c>
      <c r="AD25" s="80">
        <f t="shared" si="23"/>
        <v>53.21100917431193</v>
      </c>
      <c r="AE25" s="81">
        <f t="shared" si="11"/>
        <v>-46.78899082568807</v>
      </c>
    </row>
    <row r="26" spans="1:31" ht="12.75">
      <c r="A26" s="287"/>
      <c r="B26" s="38">
        <v>190</v>
      </c>
      <c r="C26" s="39" t="s">
        <v>15</v>
      </c>
      <c r="D26" s="52">
        <v>526</v>
      </c>
      <c r="E26" s="28">
        <v>126</v>
      </c>
      <c r="F26" s="27">
        <f t="shared" si="16"/>
        <v>47.90874524714829</v>
      </c>
      <c r="G26" s="28">
        <v>82</v>
      </c>
      <c r="H26" s="27">
        <f t="shared" si="17"/>
        <v>31.1787072243346</v>
      </c>
      <c r="I26" s="28">
        <v>3</v>
      </c>
      <c r="J26" s="27">
        <f t="shared" si="18"/>
        <v>1.1406844106463878</v>
      </c>
      <c r="K26" s="28">
        <v>3</v>
      </c>
      <c r="L26" s="27">
        <f t="shared" si="19"/>
        <v>1.1406844106463878</v>
      </c>
      <c r="M26" s="28">
        <v>0</v>
      </c>
      <c r="N26" s="27">
        <f t="shared" si="4"/>
        <v>0</v>
      </c>
      <c r="O26" s="28">
        <v>40</v>
      </c>
      <c r="P26" s="27">
        <f t="shared" si="20"/>
        <v>15.209125475285171</v>
      </c>
      <c r="Q26" s="87">
        <v>0</v>
      </c>
      <c r="R26" s="27">
        <f t="shared" si="21"/>
        <v>0</v>
      </c>
      <c r="S26" s="87">
        <v>0</v>
      </c>
      <c r="T26" s="27">
        <f t="shared" si="13"/>
        <v>0</v>
      </c>
      <c r="U26" s="87">
        <v>0</v>
      </c>
      <c r="V26" s="27">
        <f t="shared" si="14"/>
        <v>0</v>
      </c>
      <c r="W26" s="28">
        <v>1</v>
      </c>
      <c r="X26" s="27">
        <f t="shared" si="6"/>
        <v>0.38022813688212925</v>
      </c>
      <c r="Y26" s="76">
        <f t="shared" si="22"/>
        <v>255</v>
      </c>
      <c r="Z26" s="73">
        <f t="shared" si="7"/>
        <v>96.95817490494296</v>
      </c>
      <c r="AA26" s="28">
        <v>8</v>
      </c>
      <c r="AB26" s="80">
        <f t="shared" si="8"/>
        <v>3.041825095057034</v>
      </c>
      <c r="AC26" s="76">
        <f t="shared" si="9"/>
        <v>263</v>
      </c>
      <c r="AD26" s="80">
        <f t="shared" si="23"/>
        <v>50</v>
      </c>
      <c r="AE26" s="81">
        <f t="shared" si="11"/>
        <v>-50</v>
      </c>
    </row>
    <row r="27" spans="1:31" ht="12.75">
      <c r="A27" s="287"/>
      <c r="B27" s="38">
        <v>190</v>
      </c>
      <c r="C27" s="39" t="s">
        <v>16</v>
      </c>
      <c r="D27" s="52">
        <v>527</v>
      </c>
      <c r="E27" s="28">
        <v>137</v>
      </c>
      <c r="F27" s="27">
        <f t="shared" si="16"/>
        <v>48.58156028368794</v>
      </c>
      <c r="G27" s="28">
        <v>81</v>
      </c>
      <c r="H27" s="27">
        <f t="shared" si="17"/>
        <v>28.723404255319153</v>
      </c>
      <c r="I27" s="28">
        <v>3</v>
      </c>
      <c r="J27" s="27">
        <f t="shared" si="18"/>
        <v>1.0638297872340425</v>
      </c>
      <c r="K27" s="28">
        <v>2</v>
      </c>
      <c r="L27" s="27">
        <f t="shared" si="19"/>
        <v>0.7092198581560284</v>
      </c>
      <c r="M27" s="28">
        <v>3</v>
      </c>
      <c r="N27" s="27">
        <f t="shared" si="4"/>
        <v>1.0638297872340425</v>
      </c>
      <c r="O27" s="28">
        <v>49</v>
      </c>
      <c r="P27" s="27">
        <f t="shared" si="20"/>
        <v>17.375886524822697</v>
      </c>
      <c r="Q27" s="87">
        <v>0</v>
      </c>
      <c r="R27" s="27">
        <f t="shared" si="21"/>
        <v>0</v>
      </c>
      <c r="S27" s="87">
        <v>0</v>
      </c>
      <c r="T27" s="27">
        <f t="shared" si="13"/>
        <v>0</v>
      </c>
      <c r="U27" s="87">
        <v>0</v>
      </c>
      <c r="V27" s="27">
        <f t="shared" si="14"/>
        <v>0</v>
      </c>
      <c r="W27" s="28">
        <v>0</v>
      </c>
      <c r="X27" s="27">
        <f t="shared" si="6"/>
        <v>0</v>
      </c>
      <c r="Y27" s="76">
        <f t="shared" si="22"/>
        <v>275</v>
      </c>
      <c r="Z27" s="73">
        <f t="shared" si="7"/>
        <v>97.51773049645391</v>
      </c>
      <c r="AA27" s="28">
        <v>7</v>
      </c>
      <c r="AB27" s="80">
        <f t="shared" si="8"/>
        <v>2.4822695035460995</v>
      </c>
      <c r="AC27" s="76">
        <f t="shared" si="9"/>
        <v>282</v>
      </c>
      <c r="AD27" s="80">
        <f t="shared" si="23"/>
        <v>53.510436432637576</v>
      </c>
      <c r="AE27" s="81">
        <f t="shared" si="11"/>
        <v>-46.489563567362424</v>
      </c>
    </row>
    <row r="28" spans="1:31" ht="12.75">
      <c r="A28" s="287"/>
      <c r="B28" s="38">
        <v>191</v>
      </c>
      <c r="C28" s="39" t="s">
        <v>15</v>
      </c>
      <c r="D28" s="52">
        <v>568</v>
      </c>
      <c r="E28" s="28">
        <v>131</v>
      </c>
      <c r="F28" s="27">
        <f t="shared" si="16"/>
        <v>44.7098976109215</v>
      </c>
      <c r="G28" s="28">
        <v>86</v>
      </c>
      <c r="H28" s="27">
        <f t="shared" si="17"/>
        <v>29.351535836177472</v>
      </c>
      <c r="I28" s="28">
        <v>5</v>
      </c>
      <c r="J28" s="27">
        <f t="shared" si="18"/>
        <v>1.7064846416382253</v>
      </c>
      <c r="K28" s="28">
        <v>1</v>
      </c>
      <c r="L28" s="27">
        <f t="shared" si="19"/>
        <v>0.3412969283276451</v>
      </c>
      <c r="M28" s="28">
        <v>0</v>
      </c>
      <c r="N28" s="27">
        <f t="shared" si="4"/>
        <v>0</v>
      </c>
      <c r="O28" s="28">
        <v>64</v>
      </c>
      <c r="P28" s="27">
        <f t="shared" si="20"/>
        <v>21.843003412969285</v>
      </c>
      <c r="Q28" s="87">
        <v>0</v>
      </c>
      <c r="R28" s="27">
        <f t="shared" si="21"/>
        <v>0</v>
      </c>
      <c r="S28" s="87">
        <v>0</v>
      </c>
      <c r="T28" s="27">
        <f t="shared" si="13"/>
        <v>0</v>
      </c>
      <c r="U28" s="87">
        <v>0</v>
      </c>
      <c r="V28" s="27">
        <f t="shared" si="14"/>
        <v>0</v>
      </c>
      <c r="W28" s="28">
        <v>0</v>
      </c>
      <c r="X28" s="27">
        <f t="shared" si="6"/>
        <v>0</v>
      </c>
      <c r="Y28" s="76">
        <f t="shared" si="22"/>
        <v>287</v>
      </c>
      <c r="Z28" s="73">
        <f t="shared" si="7"/>
        <v>97.95221843003414</v>
      </c>
      <c r="AA28" s="28">
        <v>6</v>
      </c>
      <c r="AB28" s="80">
        <f t="shared" si="8"/>
        <v>2.04778156996587</v>
      </c>
      <c r="AC28" s="76">
        <f t="shared" si="9"/>
        <v>293</v>
      </c>
      <c r="AD28" s="80">
        <f t="shared" si="23"/>
        <v>51.58450704225353</v>
      </c>
      <c r="AE28" s="81">
        <f t="shared" si="11"/>
        <v>-48.41549295774647</v>
      </c>
    </row>
    <row r="29" spans="1:31" ht="12.75">
      <c r="A29" s="287"/>
      <c r="B29" s="38">
        <v>191</v>
      </c>
      <c r="C29" s="39" t="s">
        <v>16</v>
      </c>
      <c r="D29" s="52">
        <v>569</v>
      </c>
      <c r="E29" s="28">
        <v>132</v>
      </c>
      <c r="F29" s="27">
        <f t="shared" si="16"/>
        <v>47.31182795698925</v>
      </c>
      <c r="G29" s="28">
        <v>78</v>
      </c>
      <c r="H29" s="27">
        <f t="shared" si="17"/>
        <v>27.956989247311824</v>
      </c>
      <c r="I29" s="28">
        <v>2</v>
      </c>
      <c r="J29" s="27">
        <f t="shared" si="18"/>
        <v>0.7168458781362007</v>
      </c>
      <c r="K29" s="28">
        <v>1</v>
      </c>
      <c r="L29" s="27">
        <f t="shared" si="19"/>
        <v>0.35842293906810035</v>
      </c>
      <c r="M29" s="28">
        <v>2</v>
      </c>
      <c r="N29" s="27">
        <f t="shared" si="4"/>
        <v>0.7168458781362007</v>
      </c>
      <c r="O29" s="28">
        <v>57</v>
      </c>
      <c r="P29" s="27">
        <f t="shared" si="20"/>
        <v>20.43010752688172</v>
      </c>
      <c r="Q29" s="87">
        <v>0</v>
      </c>
      <c r="R29" s="27">
        <f t="shared" si="21"/>
        <v>0</v>
      </c>
      <c r="S29" s="87">
        <v>0</v>
      </c>
      <c r="T29" s="27">
        <f t="shared" si="13"/>
        <v>0</v>
      </c>
      <c r="U29" s="87">
        <v>0</v>
      </c>
      <c r="V29" s="27">
        <f t="shared" si="14"/>
        <v>0</v>
      </c>
      <c r="W29" s="28">
        <v>0</v>
      </c>
      <c r="X29" s="27">
        <f t="shared" si="6"/>
        <v>0</v>
      </c>
      <c r="Y29" s="76">
        <f t="shared" si="22"/>
        <v>272</v>
      </c>
      <c r="Z29" s="73">
        <f t="shared" si="7"/>
        <v>97.4910394265233</v>
      </c>
      <c r="AA29" s="28">
        <v>7</v>
      </c>
      <c r="AB29" s="80">
        <f t="shared" si="8"/>
        <v>2.5089605734767026</v>
      </c>
      <c r="AC29" s="76">
        <f t="shared" si="9"/>
        <v>279</v>
      </c>
      <c r="AD29" s="80">
        <f t="shared" si="23"/>
        <v>49.03339191564148</v>
      </c>
      <c r="AE29" s="81">
        <f t="shared" si="11"/>
        <v>-50.96660808435852</v>
      </c>
    </row>
    <row r="30" spans="1:31" ht="12.75">
      <c r="A30" s="287"/>
      <c r="B30" s="38">
        <v>192</v>
      </c>
      <c r="C30" s="39" t="s">
        <v>15</v>
      </c>
      <c r="D30" s="52">
        <v>532</v>
      </c>
      <c r="E30" s="28">
        <v>107</v>
      </c>
      <c r="F30" s="27">
        <f t="shared" si="16"/>
        <v>48.63636363636364</v>
      </c>
      <c r="G30" s="28">
        <v>61</v>
      </c>
      <c r="H30" s="27">
        <f t="shared" si="17"/>
        <v>27.727272727272727</v>
      </c>
      <c r="I30" s="28">
        <v>2</v>
      </c>
      <c r="J30" s="27">
        <f t="shared" si="18"/>
        <v>0.9090909090909091</v>
      </c>
      <c r="K30" s="28">
        <v>1</v>
      </c>
      <c r="L30" s="27">
        <f t="shared" si="19"/>
        <v>0.45454545454545453</v>
      </c>
      <c r="M30" s="28">
        <v>0</v>
      </c>
      <c r="N30" s="27">
        <f t="shared" si="4"/>
        <v>0</v>
      </c>
      <c r="O30" s="28">
        <v>46</v>
      </c>
      <c r="P30" s="27">
        <f t="shared" si="20"/>
        <v>20.909090909090907</v>
      </c>
      <c r="Q30" s="87">
        <v>0</v>
      </c>
      <c r="R30" s="27">
        <f t="shared" si="21"/>
        <v>0</v>
      </c>
      <c r="S30" s="87">
        <v>0</v>
      </c>
      <c r="T30" s="27">
        <f t="shared" si="13"/>
        <v>0</v>
      </c>
      <c r="U30" s="87">
        <v>0</v>
      </c>
      <c r="V30" s="27">
        <f t="shared" si="14"/>
        <v>0</v>
      </c>
      <c r="W30" s="28">
        <v>0</v>
      </c>
      <c r="X30" s="27">
        <f t="shared" si="6"/>
        <v>0</v>
      </c>
      <c r="Y30" s="76">
        <f t="shared" si="22"/>
        <v>217</v>
      </c>
      <c r="Z30" s="73">
        <f t="shared" si="7"/>
        <v>98.63636363636363</v>
      </c>
      <c r="AA30" s="28">
        <v>3</v>
      </c>
      <c r="AB30" s="80">
        <f t="shared" si="8"/>
        <v>1.3636363636363635</v>
      </c>
      <c r="AC30" s="76">
        <f t="shared" si="9"/>
        <v>220</v>
      </c>
      <c r="AD30" s="80">
        <f t="shared" si="23"/>
        <v>41.35338345864661</v>
      </c>
      <c r="AE30" s="81">
        <f t="shared" si="11"/>
        <v>-58.64661654135339</v>
      </c>
    </row>
    <row r="31" spans="1:31" ht="12.75">
      <c r="A31" s="287"/>
      <c r="B31" s="38">
        <v>192</v>
      </c>
      <c r="C31" s="39" t="s">
        <v>16</v>
      </c>
      <c r="D31" s="52">
        <v>533</v>
      </c>
      <c r="E31" s="28">
        <v>139</v>
      </c>
      <c r="F31" s="27">
        <f t="shared" si="16"/>
        <v>54.296875</v>
      </c>
      <c r="G31" s="28">
        <v>64</v>
      </c>
      <c r="H31" s="27">
        <f t="shared" si="17"/>
        <v>25</v>
      </c>
      <c r="I31" s="28">
        <v>1</v>
      </c>
      <c r="J31" s="27">
        <f t="shared" si="18"/>
        <v>0.390625</v>
      </c>
      <c r="K31" s="28">
        <v>1</v>
      </c>
      <c r="L31" s="27">
        <f t="shared" si="19"/>
        <v>0.390625</v>
      </c>
      <c r="M31" s="28">
        <v>1</v>
      </c>
      <c r="N31" s="27">
        <f t="shared" si="4"/>
        <v>0.390625</v>
      </c>
      <c r="O31" s="28">
        <v>41</v>
      </c>
      <c r="P31" s="27">
        <f t="shared" si="20"/>
        <v>16.015625</v>
      </c>
      <c r="Q31" s="87">
        <v>0</v>
      </c>
      <c r="R31" s="27">
        <f t="shared" si="21"/>
        <v>0</v>
      </c>
      <c r="S31" s="87">
        <v>1</v>
      </c>
      <c r="T31" s="27">
        <f t="shared" si="13"/>
        <v>0.390625</v>
      </c>
      <c r="U31" s="87">
        <v>0</v>
      </c>
      <c r="V31" s="27">
        <f t="shared" si="14"/>
        <v>0</v>
      </c>
      <c r="W31" s="28">
        <v>0</v>
      </c>
      <c r="X31" s="27">
        <f t="shared" si="6"/>
        <v>0</v>
      </c>
      <c r="Y31" s="76">
        <f t="shared" si="22"/>
        <v>248</v>
      </c>
      <c r="Z31" s="73">
        <f t="shared" si="7"/>
        <v>96.875</v>
      </c>
      <c r="AA31" s="28">
        <v>8</v>
      </c>
      <c r="AB31" s="80">
        <f t="shared" si="8"/>
        <v>3.125</v>
      </c>
      <c r="AC31" s="76">
        <f t="shared" si="9"/>
        <v>256</v>
      </c>
      <c r="AD31" s="80">
        <f t="shared" si="23"/>
        <v>48.030018761726076</v>
      </c>
      <c r="AE31" s="81">
        <f t="shared" si="11"/>
        <v>-51.969981238273924</v>
      </c>
    </row>
    <row r="32" spans="1:31" ht="12.75">
      <c r="A32" s="287"/>
      <c r="B32" s="38">
        <v>193</v>
      </c>
      <c r="C32" s="39" t="s">
        <v>15</v>
      </c>
      <c r="D32" s="52">
        <v>603</v>
      </c>
      <c r="E32" s="28">
        <v>117</v>
      </c>
      <c r="F32" s="27">
        <f t="shared" si="16"/>
        <v>37.62057877813505</v>
      </c>
      <c r="G32" s="28">
        <v>127</v>
      </c>
      <c r="H32" s="27">
        <f t="shared" si="17"/>
        <v>40.836012861736336</v>
      </c>
      <c r="I32" s="28">
        <v>8</v>
      </c>
      <c r="J32" s="27">
        <f t="shared" si="18"/>
        <v>2.572347266881029</v>
      </c>
      <c r="K32" s="28">
        <v>5</v>
      </c>
      <c r="L32" s="27">
        <f t="shared" si="19"/>
        <v>1.607717041800643</v>
      </c>
      <c r="M32" s="28">
        <v>2</v>
      </c>
      <c r="N32" s="27">
        <f t="shared" si="4"/>
        <v>0.6430868167202572</v>
      </c>
      <c r="O32" s="28">
        <v>44</v>
      </c>
      <c r="P32" s="27">
        <f t="shared" si="20"/>
        <v>14.14790996784566</v>
      </c>
      <c r="Q32" s="87">
        <v>0</v>
      </c>
      <c r="R32" s="27">
        <f t="shared" si="21"/>
        <v>0</v>
      </c>
      <c r="S32" s="87">
        <v>0</v>
      </c>
      <c r="T32" s="27">
        <f t="shared" si="13"/>
        <v>0</v>
      </c>
      <c r="U32" s="87">
        <v>0</v>
      </c>
      <c r="V32" s="27">
        <f t="shared" si="14"/>
        <v>0</v>
      </c>
      <c r="W32" s="28">
        <v>2</v>
      </c>
      <c r="X32" s="27">
        <f t="shared" si="6"/>
        <v>0.6430868167202572</v>
      </c>
      <c r="Y32" s="76">
        <f t="shared" si="22"/>
        <v>305</v>
      </c>
      <c r="Z32" s="73">
        <f t="shared" si="7"/>
        <v>98.07073954983923</v>
      </c>
      <c r="AA32" s="28">
        <v>6</v>
      </c>
      <c r="AB32" s="80">
        <f t="shared" si="8"/>
        <v>1.929260450160772</v>
      </c>
      <c r="AC32" s="76">
        <f t="shared" si="9"/>
        <v>311</v>
      </c>
      <c r="AD32" s="80">
        <f t="shared" si="23"/>
        <v>51.575456053067995</v>
      </c>
      <c r="AE32" s="81">
        <f t="shared" si="11"/>
        <v>-48.424543946932005</v>
      </c>
    </row>
    <row r="33" spans="1:31" ht="12.75">
      <c r="A33" s="287"/>
      <c r="B33" s="38">
        <v>194</v>
      </c>
      <c r="C33" s="39" t="s">
        <v>15</v>
      </c>
      <c r="D33" s="52">
        <v>506</v>
      </c>
      <c r="E33" s="28">
        <v>157</v>
      </c>
      <c r="F33" s="27">
        <f t="shared" si="16"/>
        <v>53.58361774744027</v>
      </c>
      <c r="G33" s="28">
        <v>79</v>
      </c>
      <c r="H33" s="27">
        <f t="shared" si="17"/>
        <v>26.96245733788396</v>
      </c>
      <c r="I33" s="28">
        <v>4</v>
      </c>
      <c r="J33" s="27">
        <f t="shared" si="18"/>
        <v>1.3651877133105803</v>
      </c>
      <c r="K33" s="28">
        <v>5</v>
      </c>
      <c r="L33" s="27">
        <f t="shared" si="19"/>
        <v>1.7064846416382253</v>
      </c>
      <c r="M33" s="28">
        <v>1</v>
      </c>
      <c r="N33" s="27">
        <f t="shared" si="4"/>
        <v>0.3412969283276451</v>
      </c>
      <c r="O33" s="28">
        <v>47</v>
      </c>
      <c r="P33" s="27">
        <f t="shared" si="20"/>
        <v>16.040955631399317</v>
      </c>
      <c r="Q33" s="87">
        <v>0</v>
      </c>
      <c r="R33" s="27">
        <f t="shared" si="21"/>
        <v>0</v>
      </c>
      <c r="S33" s="87">
        <v>0</v>
      </c>
      <c r="T33" s="27">
        <f t="shared" si="13"/>
        <v>0</v>
      </c>
      <c r="U33" s="87">
        <v>0</v>
      </c>
      <c r="V33" s="27">
        <f t="shared" si="14"/>
        <v>0</v>
      </c>
      <c r="W33" s="28">
        <v>0</v>
      </c>
      <c r="X33" s="27">
        <f t="shared" si="6"/>
        <v>0</v>
      </c>
      <c r="Y33" s="76">
        <f t="shared" si="22"/>
        <v>293</v>
      </c>
      <c r="Z33" s="73">
        <f t="shared" si="7"/>
        <v>100</v>
      </c>
      <c r="AA33" s="28">
        <v>0</v>
      </c>
      <c r="AB33" s="80">
        <f t="shared" si="8"/>
        <v>0</v>
      </c>
      <c r="AC33" s="76">
        <f t="shared" si="9"/>
        <v>293</v>
      </c>
      <c r="AD33" s="80">
        <f t="shared" si="23"/>
        <v>57.905138339920946</v>
      </c>
      <c r="AE33" s="81">
        <f t="shared" si="11"/>
        <v>-42.094861660079054</v>
      </c>
    </row>
    <row r="34" spans="1:31" ht="12.75">
      <c r="A34" s="287"/>
      <c r="B34" s="38">
        <v>194</v>
      </c>
      <c r="C34" s="39" t="s">
        <v>16</v>
      </c>
      <c r="D34" s="52">
        <v>507</v>
      </c>
      <c r="E34" s="28">
        <v>114</v>
      </c>
      <c r="F34" s="27">
        <f t="shared" si="16"/>
        <v>50.89285714285714</v>
      </c>
      <c r="G34" s="28">
        <v>67</v>
      </c>
      <c r="H34" s="27">
        <f t="shared" si="17"/>
        <v>29.910714285714285</v>
      </c>
      <c r="I34" s="28">
        <v>0</v>
      </c>
      <c r="J34" s="27">
        <f t="shared" si="18"/>
        <v>0</v>
      </c>
      <c r="K34" s="28">
        <v>1</v>
      </c>
      <c r="L34" s="27">
        <f t="shared" si="19"/>
        <v>0.4464285714285714</v>
      </c>
      <c r="M34" s="28">
        <v>1</v>
      </c>
      <c r="N34" s="27">
        <f t="shared" si="4"/>
        <v>0.4464285714285714</v>
      </c>
      <c r="O34" s="28">
        <v>39</v>
      </c>
      <c r="P34" s="27">
        <f t="shared" si="20"/>
        <v>17.410714285714285</v>
      </c>
      <c r="Q34" s="87">
        <v>0</v>
      </c>
      <c r="R34" s="27">
        <f t="shared" si="21"/>
        <v>0</v>
      </c>
      <c r="S34" s="87">
        <v>0</v>
      </c>
      <c r="T34" s="27">
        <f t="shared" si="13"/>
        <v>0</v>
      </c>
      <c r="U34" s="87">
        <v>0</v>
      </c>
      <c r="V34" s="27">
        <f t="shared" si="14"/>
        <v>0</v>
      </c>
      <c r="W34" s="28">
        <v>0</v>
      </c>
      <c r="X34" s="27">
        <f t="shared" si="6"/>
        <v>0</v>
      </c>
      <c r="Y34" s="76">
        <f t="shared" si="22"/>
        <v>222</v>
      </c>
      <c r="Z34" s="73">
        <f t="shared" si="7"/>
        <v>99.10714285714286</v>
      </c>
      <c r="AA34" s="28">
        <v>2</v>
      </c>
      <c r="AB34" s="80">
        <f t="shared" si="8"/>
        <v>0.8928571428571428</v>
      </c>
      <c r="AC34" s="76">
        <f t="shared" si="9"/>
        <v>224</v>
      </c>
      <c r="AD34" s="80">
        <f t="shared" si="23"/>
        <v>44.18145956607495</v>
      </c>
      <c r="AE34" s="81">
        <f t="shared" si="11"/>
        <v>-55.81854043392505</v>
      </c>
    </row>
    <row r="35" spans="1:38" s="78" customFormat="1" ht="12.75">
      <c r="A35" s="287"/>
      <c r="B35" s="38">
        <v>195</v>
      </c>
      <c r="C35" s="39" t="s">
        <v>15</v>
      </c>
      <c r="D35" s="52">
        <v>543</v>
      </c>
      <c r="E35" s="28">
        <v>116</v>
      </c>
      <c r="F35" s="27">
        <f t="shared" si="16"/>
        <v>42.49084249084249</v>
      </c>
      <c r="G35" s="28">
        <v>100</v>
      </c>
      <c r="H35" s="27">
        <f t="shared" si="17"/>
        <v>36.63003663003663</v>
      </c>
      <c r="I35" s="28">
        <v>1</v>
      </c>
      <c r="J35" s="27">
        <f t="shared" si="18"/>
        <v>0.3663003663003663</v>
      </c>
      <c r="K35" s="28">
        <v>1</v>
      </c>
      <c r="L35" s="27">
        <f t="shared" si="19"/>
        <v>0.3663003663003663</v>
      </c>
      <c r="M35" s="28">
        <v>3</v>
      </c>
      <c r="N35" s="27">
        <f t="shared" si="4"/>
        <v>1.098901098901099</v>
      </c>
      <c r="O35" s="28">
        <v>52</v>
      </c>
      <c r="P35" s="27">
        <f t="shared" si="20"/>
        <v>19.047619047619047</v>
      </c>
      <c r="Q35" s="87">
        <v>0</v>
      </c>
      <c r="R35" s="27">
        <f t="shared" si="21"/>
        <v>0</v>
      </c>
      <c r="S35" s="87">
        <v>0</v>
      </c>
      <c r="T35" s="27">
        <f t="shared" si="13"/>
        <v>0</v>
      </c>
      <c r="U35" s="87">
        <v>0</v>
      </c>
      <c r="V35" s="27">
        <f t="shared" si="14"/>
        <v>0</v>
      </c>
      <c r="W35" s="28">
        <v>0</v>
      </c>
      <c r="X35" s="27">
        <f t="shared" si="6"/>
        <v>0</v>
      </c>
      <c r="Y35" s="76">
        <f t="shared" si="22"/>
        <v>273</v>
      </c>
      <c r="Z35" s="73">
        <f t="shared" si="7"/>
        <v>100</v>
      </c>
      <c r="AA35" s="28">
        <v>0</v>
      </c>
      <c r="AB35" s="80">
        <f t="shared" si="8"/>
        <v>0</v>
      </c>
      <c r="AC35" s="76">
        <f t="shared" si="9"/>
        <v>273</v>
      </c>
      <c r="AD35" s="80">
        <f t="shared" si="23"/>
        <v>50.27624309392266</v>
      </c>
      <c r="AE35" s="81">
        <f t="shared" si="11"/>
        <v>-49.72375690607734</v>
      </c>
      <c r="AF35" s="79"/>
      <c r="AG35" s="79"/>
      <c r="AH35" s="79"/>
      <c r="AI35" s="79"/>
      <c r="AJ35" s="79"/>
      <c r="AK35" s="79"/>
      <c r="AL35" s="79"/>
    </row>
    <row r="36" spans="1:31" ht="12.75">
      <c r="A36" s="287"/>
      <c r="B36" s="38">
        <v>195</v>
      </c>
      <c r="C36" s="39" t="s">
        <v>16</v>
      </c>
      <c r="D36" s="52">
        <v>543</v>
      </c>
      <c r="E36" s="28">
        <v>119</v>
      </c>
      <c r="F36" s="27">
        <f t="shared" si="16"/>
        <v>42.04946996466431</v>
      </c>
      <c r="G36" s="28">
        <v>100</v>
      </c>
      <c r="H36" s="27">
        <f t="shared" si="17"/>
        <v>35.3356890459364</v>
      </c>
      <c r="I36" s="28">
        <v>0</v>
      </c>
      <c r="J36" s="27">
        <f t="shared" si="18"/>
        <v>0</v>
      </c>
      <c r="K36" s="28">
        <v>4</v>
      </c>
      <c r="L36" s="27">
        <f t="shared" si="19"/>
        <v>1.4134275618374559</v>
      </c>
      <c r="M36" s="28">
        <v>1</v>
      </c>
      <c r="N36" s="27">
        <f t="shared" si="4"/>
        <v>0.35335689045936397</v>
      </c>
      <c r="O36" s="28">
        <v>50</v>
      </c>
      <c r="P36" s="27">
        <f t="shared" si="20"/>
        <v>17.6678445229682</v>
      </c>
      <c r="Q36" s="87">
        <v>0</v>
      </c>
      <c r="R36" s="27">
        <f t="shared" si="21"/>
        <v>0</v>
      </c>
      <c r="S36" s="87">
        <v>0</v>
      </c>
      <c r="T36" s="27">
        <f t="shared" si="13"/>
        <v>0</v>
      </c>
      <c r="U36" s="87">
        <v>0</v>
      </c>
      <c r="V36" s="27">
        <f t="shared" si="14"/>
        <v>0</v>
      </c>
      <c r="W36" s="28">
        <v>1</v>
      </c>
      <c r="X36" s="27">
        <f t="shared" si="6"/>
        <v>0.35335689045936397</v>
      </c>
      <c r="Y36" s="76">
        <f t="shared" si="22"/>
        <v>275</v>
      </c>
      <c r="Z36" s="73">
        <f t="shared" si="7"/>
        <v>97.1731448763251</v>
      </c>
      <c r="AA36" s="28">
        <v>8</v>
      </c>
      <c r="AB36" s="80">
        <f t="shared" si="8"/>
        <v>2.8268551236749118</v>
      </c>
      <c r="AC36" s="76">
        <f t="shared" si="9"/>
        <v>283</v>
      </c>
      <c r="AD36" s="80">
        <f t="shared" si="23"/>
        <v>52.117863720073665</v>
      </c>
      <c r="AE36" s="81">
        <f t="shared" si="11"/>
        <v>-47.882136279926335</v>
      </c>
    </row>
    <row r="37" spans="1:31" ht="12.75">
      <c r="A37" s="287"/>
      <c r="B37" s="38">
        <v>196</v>
      </c>
      <c r="C37" s="39" t="s">
        <v>15</v>
      </c>
      <c r="D37" s="52">
        <v>589</v>
      </c>
      <c r="E37" s="28">
        <v>117</v>
      </c>
      <c r="F37" s="27">
        <f t="shared" si="16"/>
        <v>37.261146496815286</v>
      </c>
      <c r="G37" s="28">
        <v>119</v>
      </c>
      <c r="H37" s="27">
        <f t="shared" si="17"/>
        <v>37.898089171974526</v>
      </c>
      <c r="I37" s="28">
        <v>4</v>
      </c>
      <c r="J37" s="27">
        <f t="shared" si="18"/>
        <v>1.2738853503184715</v>
      </c>
      <c r="K37" s="28">
        <v>0</v>
      </c>
      <c r="L37" s="27">
        <f t="shared" si="19"/>
        <v>0</v>
      </c>
      <c r="M37" s="28">
        <v>1</v>
      </c>
      <c r="N37" s="27">
        <f t="shared" si="4"/>
        <v>0.3184713375796179</v>
      </c>
      <c r="O37" s="28">
        <v>65</v>
      </c>
      <c r="P37" s="27">
        <f t="shared" si="20"/>
        <v>20.70063694267516</v>
      </c>
      <c r="Q37" s="87">
        <v>0</v>
      </c>
      <c r="R37" s="27">
        <f t="shared" si="21"/>
        <v>0</v>
      </c>
      <c r="S37" s="87">
        <v>0</v>
      </c>
      <c r="T37" s="27">
        <f t="shared" si="13"/>
        <v>0</v>
      </c>
      <c r="U37" s="87">
        <v>0</v>
      </c>
      <c r="V37" s="27">
        <f t="shared" si="14"/>
        <v>0</v>
      </c>
      <c r="W37" s="28">
        <v>1</v>
      </c>
      <c r="X37" s="27">
        <f t="shared" si="6"/>
        <v>0.3184713375796179</v>
      </c>
      <c r="Y37" s="76">
        <f t="shared" si="22"/>
        <v>307</v>
      </c>
      <c r="Z37" s="73">
        <f t="shared" si="7"/>
        <v>97.77070063694268</v>
      </c>
      <c r="AA37" s="28">
        <v>7</v>
      </c>
      <c r="AB37" s="80">
        <f t="shared" si="8"/>
        <v>2.229299363057325</v>
      </c>
      <c r="AC37" s="76">
        <f t="shared" si="9"/>
        <v>314</v>
      </c>
      <c r="AD37" s="80">
        <f t="shared" si="23"/>
        <v>53.3106960950764</v>
      </c>
      <c r="AE37" s="81">
        <f t="shared" si="11"/>
        <v>-46.6893039049236</v>
      </c>
    </row>
    <row r="38" spans="1:31" ht="12.75">
      <c r="A38" s="287"/>
      <c r="B38" s="38">
        <v>196</v>
      </c>
      <c r="C38" s="39" t="s">
        <v>16</v>
      </c>
      <c r="D38" s="52">
        <v>589</v>
      </c>
      <c r="E38" s="28">
        <v>144</v>
      </c>
      <c r="F38" s="27">
        <f t="shared" si="16"/>
        <v>43.76899696048632</v>
      </c>
      <c r="G38" s="28">
        <v>110</v>
      </c>
      <c r="H38" s="27">
        <f t="shared" si="17"/>
        <v>33.43465045592705</v>
      </c>
      <c r="I38" s="28">
        <v>0</v>
      </c>
      <c r="J38" s="27">
        <f t="shared" si="18"/>
        <v>0</v>
      </c>
      <c r="K38" s="28">
        <v>0</v>
      </c>
      <c r="L38" s="27">
        <f t="shared" si="19"/>
        <v>0</v>
      </c>
      <c r="M38" s="28">
        <v>4</v>
      </c>
      <c r="N38" s="27">
        <f t="shared" si="4"/>
        <v>1.21580547112462</v>
      </c>
      <c r="O38" s="28">
        <v>61</v>
      </c>
      <c r="P38" s="27">
        <f t="shared" si="20"/>
        <v>18.541033434650455</v>
      </c>
      <c r="Q38" s="87">
        <v>0</v>
      </c>
      <c r="R38" s="27">
        <f t="shared" si="21"/>
        <v>0</v>
      </c>
      <c r="S38" s="87">
        <v>0</v>
      </c>
      <c r="T38" s="27">
        <f t="shared" si="13"/>
        <v>0</v>
      </c>
      <c r="U38" s="87">
        <v>0</v>
      </c>
      <c r="V38" s="27">
        <f t="shared" si="14"/>
        <v>0</v>
      </c>
      <c r="W38" s="28">
        <v>0</v>
      </c>
      <c r="X38" s="27">
        <f t="shared" si="6"/>
        <v>0</v>
      </c>
      <c r="Y38" s="76">
        <f t="shared" si="22"/>
        <v>319</v>
      </c>
      <c r="Z38" s="73">
        <f t="shared" si="7"/>
        <v>96.96048632218846</v>
      </c>
      <c r="AA38" s="28">
        <v>10</v>
      </c>
      <c r="AB38" s="80">
        <f t="shared" si="8"/>
        <v>3.0395136778115504</v>
      </c>
      <c r="AC38" s="76">
        <f t="shared" si="9"/>
        <v>329</v>
      </c>
      <c r="AD38" s="80">
        <f t="shared" si="23"/>
        <v>55.85738539898133</v>
      </c>
      <c r="AE38" s="81">
        <f t="shared" si="11"/>
        <v>-44.14261460101867</v>
      </c>
    </row>
    <row r="39" spans="1:31" ht="12.75">
      <c r="A39" s="287"/>
      <c r="B39" s="38">
        <v>202</v>
      </c>
      <c r="C39" s="39" t="s">
        <v>15</v>
      </c>
      <c r="D39" s="52">
        <v>526</v>
      </c>
      <c r="E39" s="28">
        <v>146</v>
      </c>
      <c r="F39" s="27">
        <f t="shared" si="16"/>
        <v>54.27509293680297</v>
      </c>
      <c r="G39" s="28">
        <v>79</v>
      </c>
      <c r="H39" s="27">
        <f t="shared" si="17"/>
        <v>29.36802973977695</v>
      </c>
      <c r="I39" s="28">
        <v>2</v>
      </c>
      <c r="J39" s="27">
        <f t="shared" si="18"/>
        <v>0.7434944237918215</v>
      </c>
      <c r="K39" s="28">
        <v>0</v>
      </c>
      <c r="L39" s="27">
        <f t="shared" si="19"/>
        <v>0</v>
      </c>
      <c r="M39" s="28">
        <v>2</v>
      </c>
      <c r="N39" s="27">
        <f t="shared" si="4"/>
        <v>0.7434944237918215</v>
      </c>
      <c r="O39" s="28">
        <v>33</v>
      </c>
      <c r="P39" s="27">
        <f t="shared" si="20"/>
        <v>12.267657992565056</v>
      </c>
      <c r="Q39" s="87">
        <v>0</v>
      </c>
      <c r="R39" s="27">
        <f t="shared" si="21"/>
        <v>0</v>
      </c>
      <c r="S39" s="87">
        <v>0</v>
      </c>
      <c r="T39" s="27">
        <f t="shared" si="13"/>
        <v>0</v>
      </c>
      <c r="U39" s="87">
        <v>0</v>
      </c>
      <c r="V39" s="27">
        <f t="shared" si="14"/>
        <v>0</v>
      </c>
      <c r="W39" s="28">
        <v>0</v>
      </c>
      <c r="X39" s="27">
        <f t="shared" si="6"/>
        <v>0</v>
      </c>
      <c r="Y39" s="76">
        <f t="shared" si="22"/>
        <v>262</v>
      </c>
      <c r="Z39" s="73">
        <f t="shared" si="7"/>
        <v>97.39776951672863</v>
      </c>
      <c r="AA39" s="28">
        <v>7</v>
      </c>
      <c r="AB39" s="80">
        <f t="shared" si="8"/>
        <v>2.6022304832713754</v>
      </c>
      <c r="AC39" s="76">
        <f t="shared" si="9"/>
        <v>269</v>
      </c>
      <c r="AD39" s="80">
        <f t="shared" si="23"/>
        <v>51.14068441064639</v>
      </c>
      <c r="AE39" s="81">
        <f t="shared" si="11"/>
        <v>-48.85931558935361</v>
      </c>
    </row>
    <row r="40" spans="1:31" ht="12.75">
      <c r="A40" s="287"/>
      <c r="B40" s="38">
        <v>202</v>
      </c>
      <c r="C40" s="39" t="s">
        <v>16</v>
      </c>
      <c r="D40" s="52">
        <v>527</v>
      </c>
      <c r="E40" s="28">
        <v>145</v>
      </c>
      <c r="F40" s="27">
        <f t="shared" si="16"/>
        <v>57.08661417322835</v>
      </c>
      <c r="G40" s="28">
        <v>64</v>
      </c>
      <c r="H40" s="27">
        <f t="shared" si="17"/>
        <v>25.196850393700785</v>
      </c>
      <c r="I40" s="28">
        <v>0</v>
      </c>
      <c r="J40" s="27">
        <f t="shared" si="18"/>
        <v>0</v>
      </c>
      <c r="K40" s="28">
        <v>0</v>
      </c>
      <c r="L40" s="27">
        <f t="shared" si="19"/>
        <v>0</v>
      </c>
      <c r="M40" s="28">
        <v>0</v>
      </c>
      <c r="N40" s="27">
        <f t="shared" si="4"/>
        <v>0</v>
      </c>
      <c r="O40" s="28">
        <v>36</v>
      </c>
      <c r="P40" s="27">
        <f t="shared" si="20"/>
        <v>14.173228346456693</v>
      </c>
      <c r="Q40" s="87">
        <v>0</v>
      </c>
      <c r="R40" s="27">
        <f t="shared" si="21"/>
        <v>0</v>
      </c>
      <c r="S40" s="87">
        <v>0</v>
      </c>
      <c r="T40" s="27">
        <f t="shared" si="13"/>
        <v>0</v>
      </c>
      <c r="U40" s="87">
        <v>1</v>
      </c>
      <c r="V40" s="27">
        <f t="shared" si="14"/>
        <v>0.39370078740157477</v>
      </c>
      <c r="W40" s="28">
        <v>0</v>
      </c>
      <c r="X40" s="27">
        <f t="shared" si="6"/>
        <v>0</v>
      </c>
      <c r="Y40" s="76">
        <f t="shared" si="22"/>
        <v>246</v>
      </c>
      <c r="Z40" s="73">
        <f t="shared" si="7"/>
        <v>96.8503937007874</v>
      </c>
      <c r="AA40" s="28">
        <v>8</v>
      </c>
      <c r="AB40" s="80">
        <f t="shared" si="8"/>
        <v>3.149606299212598</v>
      </c>
      <c r="AC40" s="76">
        <f t="shared" si="9"/>
        <v>254</v>
      </c>
      <c r="AD40" s="80">
        <f t="shared" si="23"/>
        <v>48.19734345351044</v>
      </c>
      <c r="AE40" s="81">
        <f t="shared" si="11"/>
        <v>-51.80265654648956</v>
      </c>
    </row>
    <row r="41" spans="1:31" ht="12.75">
      <c r="A41" s="287"/>
      <c r="B41" s="38">
        <v>202</v>
      </c>
      <c r="C41" s="39" t="s">
        <v>19</v>
      </c>
      <c r="D41" s="52">
        <v>527</v>
      </c>
      <c r="E41" s="28">
        <v>147</v>
      </c>
      <c r="F41" s="27">
        <f t="shared" si="16"/>
        <v>58.10276679841897</v>
      </c>
      <c r="G41" s="28">
        <v>57</v>
      </c>
      <c r="H41" s="27">
        <f t="shared" si="17"/>
        <v>22.529644268774703</v>
      </c>
      <c r="I41" s="28">
        <v>0</v>
      </c>
      <c r="J41" s="27">
        <f t="shared" si="18"/>
        <v>0</v>
      </c>
      <c r="K41" s="28">
        <v>2</v>
      </c>
      <c r="L41" s="27">
        <f t="shared" si="19"/>
        <v>0.7905138339920948</v>
      </c>
      <c r="M41" s="28">
        <v>1</v>
      </c>
      <c r="N41" s="27">
        <f t="shared" si="4"/>
        <v>0.3952569169960474</v>
      </c>
      <c r="O41" s="28">
        <v>41</v>
      </c>
      <c r="P41" s="27">
        <f t="shared" si="20"/>
        <v>16.205533596837945</v>
      </c>
      <c r="Q41" s="87">
        <v>0</v>
      </c>
      <c r="R41" s="27">
        <f t="shared" si="21"/>
        <v>0</v>
      </c>
      <c r="S41" s="87">
        <v>0</v>
      </c>
      <c r="T41" s="27">
        <f t="shared" si="13"/>
        <v>0</v>
      </c>
      <c r="U41" s="87">
        <v>0</v>
      </c>
      <c r="V41" s="27">
        <f t="shared" si="14"/>
        <v>0</v>
      </c>
      <c r="W41" s="28">
        <v>0</v>
      </c>
      <c r="X41" s="27">
        <f t="shared" si="6"/>
        <v>0</v>
      </c>
      <c r="Y41" s="76">
        <f t="shared" si="22"/>
        <v>248</v>
      </c>
      <c r="Z41" s="73">
        <f t="shared" si="7"/>
        <v>98.02371541501977</v>
      </c>
      <c r="AA41" s="28">
        <v>5</v>
      </c>
      <c r="AB41" s="80">
        <f t="shared" si="8"/>
        <v>1.9762845849802373</v>
      </c>
      <c r="AC41" s="76">
        <f t="shared" si="9"/>
        <v>253</v>
      </c>
      <c r="AD41" s="80">
        <f t="shared" si="23"/>
        <v>48.007590132827325</v>
      </c>
      <c r="AE41" s="81">
        <f t="shared" si="11"/>
        <v>-51.992409867172675</v>
      </c>
    </row>
    <row r="42" spans="1:31" ht="12.75">
      <c r="A42" s="287"/>
      <c r="B42" s="38">
        <v>203</v>
      </c>
      <c r="C42" s="39" t="s">
        <v>15</v>
      </c>
      <c r="D42" s="52">
        <v>622</v>
      </c>
      <c r="E42" s="28">
        <v>147</v>
      </c>
      <c r="F42" s="27">
        <f t="shared" si="16"/>
        <v>49.328859060402685</v>
      </c>
      <c r="G42" s="28">
        <v>94</v>
      </c>
      <c r="H42" s="27">
        <f t="shared" si="17"/>
        <v>31.543624161073826</v>
      </c>
      <c r="I42" s="28">
        <v>2</v>
      </c>
      <c r="J42" s="27">
        <f t="shared" si="18"/>
        <v>0.6711409395973155</v>
      </c>
      <c r="K42" s="28">
        <v>1</v>
      </c>
      <c r="L42" s="27">
        <f t="shared" si="19"/>
        <v>0.33557046979865773</v>
      </c>
      <c r="M42" s="28">
        <v>1</v>
      </c>
      <c r="N42" s="27">
        <f t="shared" si="4"/>
        <v>0.33557046979865773</v>
      </c>
      <c r="O42" s="28">
        <v>48</v>
      </c>
      <c r="P42" s="27">
        <f t="shared" si="20"/>
        <v>16.10738255033557</v>
      </c>
      <c r="Q42" s="87">
        <v>0</v>
      </c>
      <c r="R42" s="27">
        <f t="shared" si="21"/>
        <v>0</v>
      </c>
      <c r="S42" s="87">
        <v>0</v>
      </c>
      <c r="T42" s="27">
        <f t="shared" si="13"/>
        <v>0</v>
      </c>
      <c r="U42" s="87">
        <v>0</v>
      </c>
      <c r="V42" s="27">
        <f t="shared" si="14"/>
        <v>0</v>
      </c>
      <c r="W42" s="28">
        <v>0</v>
      </c>
      <c r="X42" s="27">
        <f t="shared" si="6"/>
        <v>0</v>
      </c>
      <c r="Y42" s="76">
        <f t="shared" si="22"/>
        <v>293</v>
      </c>
      <c r="Z42" s="73">
        <f t="shared" si="7"/>
        <v>98.3221476510067</v>
      </c>
      <c r="AA42" s="28">
        <v>5</v>
      </c>
      <c r="AB42" s="80">
        <f t="shared" si="8"/>
        <v>1.6778523489932886</v>
      </c>
      <c r="AC42" s="76">
        <f t="shared" si="9"/>
        <v>298</v>
      </c>
      <c r="AD42" s="80">
        <f t="shared" si="23"/>
        <v>47.90996784565916</v>
      </c>
      <c r="AE42" s="81">
        <f t="shared" si="11"/>
        <v>-52.09003215434084</v>
      </c>
    </row>
    <row r="43" spans="1:31" ht="12.75">
      <c r="A43" s="287"/>
      <c r="B43" s="38">
        <v>203</v>
      </c>
      <c r="C43" s="39" t="s">
        <v>16</v>
      </c>
      <c r="D43" s="52">
        <v>623</v>
      </c>
      <c r="E43" s="28">
        <v>145</v>
      </c>
      <c r="F43" s="27">
        <f t="shared" si="16"/>
        <v>46.774193548387096</v>
      </c>
      <c r="G43" s="28">
        <v>99</v>
      </c>
      <c r="H43" s="27">
        <f t="shared" si="17"/>
        <v>31.93548387096774</v>
      </c>
      <c r="I43" s="28">
        <v>7</v>
      </c>
      <c r="J43" s="27">
        <f t="shared" si="18"/>
        <v>2.258064516129032</v>
      </c>
      <c r="K43" s="28">
        <v>2</v>
      </c>
      <c r="L43" s="27">
        <f t="shared" si="19"/>
        <v>0.6451612903225806</v>
      </c>
      <c r="M43" s="28">
        <v>2</v>
      </c>
      <c r="N43" s="27">
        <f t="shared" si="4"/>
        <v>0.6451612903225806</v>
      </c>
      <c r="O43" s="28">
        <v>55</v>
      </c>
      <c r="P43" s="27">
        <f t="shared" si="20"/>
        <v>17.741935483870968</v>
      </c>
      <c r="Q43" s="87">
        <v>0</v>
      </c>
      <c r="R43" s="27">
        <f t="shared" si="21"/>
        <v>0</v>
      </c>
      <c r="S43" s="87">
        <v>0</v>
      </c>
      <c r="T43" s="27">
        <f t="shared" si="13"/>
        <v>0</v>
      </c>
      <c r="U43" s="87">
        <v>0</v>
      </c>
      <c r="V43" s="27">
        <f t="shared" si="14"/>
        <v>0</v>
      </c>
      <c r="W43" s="28">
        <v>0</v>
      </c>
      <c r="X43" s="27">
        <f t="shared" si="6"/>
        <v>0</v>
      </c>
      <c r="Y43" s="76">
        <f t="shared" si="22"/>
        <v>310</v>
      </c>
      <c r="Z43" s="73">
        <f t="shared" si="7"/>
        <v>100</v>
      </c>
      <c r="AA43" s="28">
        <v>0</v>
      </c>
      <c r="AB43" s="80">
        <f t="shared" si="8"/>
        <v>0</v>
      </c>
      <c r="AC43" s="76">
        <f t="shared" si="9"/>
        <v>310</v>
      </c>
      <c r="AD43" s="80">
        <f t="shared" si="23"/>
        <v>49.75922953451043</v>
      </c>
      <c r="AE43" s="81">
        <f t="shared" si="11"/>
        <v>-50.24077046548957</v>
      </c>
    </row>
    <row r="44" spans="1:31" ht="12.75">
      <c r="A44" s="287"/>
      <c r="B44" s="38">
        <v>204</v>
      </c>
      <c r="C44" s="39" t="s">
        <v>15</v>
      </c>
      <c r="D44" s="52">
        <v>606</v>
      </c>
      <c r="E44" s="28">
        <v>211</v>
      </c>
      <c r="F44" s="27">
        <f t="shared" si="16"/>
        <v>58.77437325905292</v>
      </c>
      <c r="G44" s="28">
        <v>85</v>
      </c>
      <c r="H44" s="27">
        <f t="shared" si="17"/>
        <v>23.676880222841227</v>
      </c>
      <c r="I44" s="28">
        <v>2</v>
      </c>
      <c r="J44" s="27">
        <f t="shared" si="18"/>
        <v>0.5571030640668524</v>
      </c>
      <c r="K44" s="28">
        <v>7</v>
      </c>
      <c r="L44" s="27">
        <f t="shared" si="19"/>
        <v>1.9498607242339834</v>
      </c>
      <c r="M44" s="28">
        <v>1</v>
      </c>
      <c r="N44" s="27">
        <f t="shared" si="4"/>
        <v>0.2785515320334262</v>
      </c>
      <c r="O44" s="28">
        <v>53</v>
      </c>
      <c r="P44" s="27">
        <f t="shared" si="20"/>
        <v>14.763231197771587</v>
      </c>
      <c r="Q44" s="87">
        <v>0</v>
      </c>
      <c r="R44" s="27">
        <f t="shared" si="21"/>
        <v>0</v>
      </c>
      <c r="S44" s="87">
        <v>0</v>
      </c>
      <c r="T44" s="27">
        <f t="shared" si="13"/>
        <v>0</v>
      </c>
      <c r="U44" s="87">
        <v>0</v>
      </c>
      <c r="V44" s="27">
        <f t="shared" si="14"/>
        <v>0</v>
      </c>
      <c r="W44" s="28">
        <v>0</v>
      </c>
      <c r="X44" s="27">
        <f t="shared" si="6"/>
        <v>0</v>
      </c>
      <c r="Y44" s="76">
        <f t="shared" si="22"/>
        <v>359</v>
      </c>
      <c r="Z44" s="73">
        <f t="shared" si="7"/>
        <v>100</v>
      </c>
      <c r="AA44" s="28">
        <v>0</v>
      </c>
      <c r="AB44" s="80">
        <f t="shared" si="8"/>
        <v>0</v>
      </c>
      <c r="AC44" s="76">
        <f t="shared" si="9"/>
        <v>359</v>
      </c>
      <c r="AD44" s="80">
        <f t="shared" si="23"/>
        <v>59.240924092409244</v>
      </c>
      <c r="AE44" s="81">
        <f t="shared" si="11"/>
        <v>-40.759075907590756</v>
      </c>
    </row>
    <row r="45" spans="1:31" ht="12.75">
      <c r="A45" s="287"/>
      <c r="B45" s="38">
        <v>205</v>
      </c>
      <c r="C45" s="39" t="s">
        <v>15</v>
      </c>
      <c r="D45" s="52">
        <v>696</v>
      </c>
      <c r="E45" s="28">
        <v>131</v>
      </c>
      <c r="F45" s="27">
        <f t="shared" si="16"/>
        <v>41.06583072100313</v>
      </c>
      <c r="G45" s="28">
        <v>121</v>
      </c>
      <c r="H45" s="27">
        <f t="shared" si="17"/>
        <v>37.93103448275862</v>
      </c>
      <c r="I45" s="28">
        <v>4</v>
      </c>
      <c r="J45" s="27">
        <f t="shared" si="18"/>
        <v>1.2539184952978055</v>
      </c>
      <c r="K45" s="28">
        <v>0</v>
      </c>
      <c r="L45" s="27">
        <f t="shared" si="19"/>
        <v>0</v>
      </c>
      <c r="M45" s="28">
        <v>3</v>
      </c>
      <c r="N45" s="27">
        <f t="shared" si="4"/>
        <v>0.9404388714733543</v>
      </c>
      <c r="O45" s="28">
        <v>60</v>
      </c>
      <c r="P45" s="27">
        <f t="shared" si="20"/>
        <v>18.808777429467085</v>
      </c>
      <c r="Q45" s="87">
        <v>0</v>
      </c>
      <c r="R45" s="27">
        <f t="shared" si="21"/>
        <v>0</v>
      </c>
      <c r="S45" s="87">
        <v>0</v>
      </c>
      <c r="T45" s="27">
        <f t="shared" si="13"/>
        <v>0</v>
      </c>
      <c r="U45" s="87">
        <v>0</v>
      </c>
      <c r="V45" s="27">
        <f t="shared" si="14"/>
        <v>0</v>
      </c>
      <c r="W45" s="28">
        <v>0</v>
      </c>
      <c r="X45" s="27">
        <f t="shared" si="6"/>
        <v>0</v>
      </c>
      <c r="Y45" s="76">
        <f t="shared" si="22"/>
        <v>319</v>
      </c>
      <c r="Z45" s="73">
        <f t="shared" si="7"/>
        <v>100</v>
      </c>
      <c r="AA45" s="28">
        <v>0</v>
      </c>
      <c r="AB45" s="80">
        <f t="shared" si="8"/>
        <v>0</v>
      </c>
      <c r="AC45" s="76">
        <f t="shared" si="9"/>
        <v>319</v>
      </c>
      <c r="AD45" s="80">
        <f t="shared" si="23"/>
        <v>45.83333333333333</v>
      </c>
      <c r="AE45" s="81">
        <f t="shared" si="11"/>
        <v>-54.16666666666667</v>
      </c>
    </row>
    <row r="46" spans="1:31" ht="12.75">
      <c r="A46" s="287"/>
      <c r="B46" s="38">
        <v>205</v>
      </c>
      <c r="C46" s="39" t="s">
        <v>16</v>
      </c>
      <c r="D46" s="52">
        <v>696</v>
      </c>
      <c r="E46" s="28">
        <v>158</v>
      </c>
      <c r="F46" s="27">
        <f t="shared" si="16"/>
        <v>48.02431610942249</v>
      </c>
      <c r="G46" s="28">
        <v>106</v>
      </c>
      <c r="H46" s="27">
        <f t="shared" si="17"/>
        <v>32.21884498480243</v>
      </c>
      <c r="I46" s="28">
        <v>5</v>
      </c>
      <c r="J46" s="27">
        <f t="shared" si="18"/>
        <v>1.5197568389057752</v>
      </c>
      <c r="K46" s="28">
        <v>1</v>
      </c>
      <c r="L46" s="27">
        <f t="shared" si="19"/>
        <v>0.303951367781155</v>
      </c>
      <c r="M46" s="28">
        <v>4</v>
      </c>
      <c r="N46" s="27">
        <f t="shared" si="4"/>
        <v>1.21580547112462</v>
      </c>
      <c r="O46" s="28">
        <v>48</v>
      </c>
      <c r="P46" s="27">
        <f t="shared" si="20"/>
        <v>14.58966565349544</v>
      </c>
      <c r="Q46" s="87">
        <v>0</v>
      </c>
      <c r="R46" s="27">
        <f t="shared" si="21"/>
        <v>0</v>
      </c>
      <c r="S46" s="87">
        <v>0</v>
      </c>
      <c r="T46" s="27">
        <f t="shared" si="13"/>
        <v>0</v>
      </c>
      <c r="U46" s="87">
        <v>0</v>
      </c>
      <c r="V46" s="27">
        <f t="shared" si="14"/>
        <v>0</v>
      </c>
      <c r="W46" s="28">
        <v>0</v>
      </c>
      <c r="X46" s="27">
        <f t="shared" si="6"/>
        <v>0</v>
      </c>
      <c r="Y46" s="76">
        <f t="shared" si="22"/>
        <v>322</v>
      </c>
      <c r="Z46" s="73">
        <f t="shared" si="7"/>
        <v>97.87234042553192</v>
      </c>
      <c r="AA46" s="28">
        <v>7</v>
      </c>
      <c r="AB46" s="80">
        <f t="shared" si="8"/>
        <v>2.127659574468085</v>
      </c>
      <c r="AC46" s="76">
        <f t="shared" si="9"/>
        <v>329</v>
      </c>
      <c r="AD46" s="80">
        <f t="shared" si="23"/>
        <v>47.270114942528735</v>
      </c>
      <c r="AE46" s="81">
        <f t="shared" si="11"/>
        <v>-52.729885057471265</v>
      </c>
    </row>
    <row r="47" spans="1:31" ht="12.75">
      <c r="A47" s="287"/>
      <c r="B47" s="38">
        <v>205</v>
      </c>
      <c r="C47" s="39" t="s">
        <v>19</v>
      </c>
      <c r="D47" s="52">
        <v>696</v>
      </c>
      <c r="E47" s="28">
        <v>150</v>
      </c>
      <c r="F47" s="27">
        <f t="shared" si="16"/>
        <v>47.46835443037975</v>
      </c>
      <c r="G47" s="28">
        <v>105</v>
      </c>
      <c r="H47" s="27">
        <f t="shared" si="17"/>
        <v>33.22784810126582</v>
      </c>
      <c r="I47" s="28">
        <v>3</v>
      </c>
      <c r="J47" s="27">
        <f t="shared" si="18"/>
        <v>0.949367088607595</v>
      </c>
      <c r="K47" s="28">
        <v>0</v>
      </c>
      <c r="L47" s="27">
        <f t="shared" si="19"/>
        <v>0</v>
      </c>
      <c r="M47" s="28">
        <v>0</v>
      </c>
      <c r="N47" s="27">
        <f t="shared" si="4"/>
        <v>0</v>
      </c>
      <c r="O47" s="28">
        <v>48</v>
      </c>
      <c r="P47" s="27">
        <f t="shared" si="20"/>
        <v>15.18987341772152</v>
      </c>
      <c r="Q47" s="87">
        <v>0</v>
      </c>
      <c r="R47" s="27">
        <f t="shared" si="21"/>
        <v>0</v>
      </c>
      <c r="S47" s="87">
        <v>2</v>
      </c>
      <c r="T47" s="27">
        <f t="shared" si="13"/>
        <v>0.6329113924050633</v>
      </c>
      <c r="U47" s="87">
        <v>0</v>
      </c>
      <c r="V47" s="27">
        <f t="shared" si="14"/>
        <v>0</v>
      </c>
      <c r="W47" s="28">
        <v>0</v>
      </c>
      <c r="X47" s="27">
        <f t="shared" si="6"/>
        <v>0</v>
      </c>
      <c r="Y47" s="76">
        <f t="shared" si="22"/>
        <v>308</v>
      </c>
      <c r="Z47" s="73">
        <f t="shared" si="7"/>
        <v>97.46835443037975</v>
      </c>
      <c r="AA47" s="28">
        <v>8</v>
      </c>
      <c r="AB47" s="80">
        <f t="shared" si="8"/>
        <v>2.5316455696202533</v>
      </c>
      <c r="AC47" s="76">
        <f t="shared" si="9"/>
        <v>316</v>
      </c>
      <c r="AD47" s="80">
        <f t="shared" si="23"/>
        <v>45.40229885057471</v>
      </c>
      <c r="AE47" s="81">
        <f t="shared" si="11"/>
        <v>-54.59770114942529</v>
      </c>
    </row>
    <row r="48" spans="1:31" ht="12.75">
      <c r="A48" s="287"/>
      <c r="B48" s="38">
        <v>205</v>
      </c>
      <c r="C48" s="39" t="s">
        <v>20</v>
      </c>
      <c r="D48" s="52">
        <v>697</v>
      </c>
      <c r="E48" s="28">
        <v>153</v>
      </c>
      <c r="F48" s="27">
        <f t="shared" si="16"/>
        <v>49.03846153846153</v>
      </c>
      <c r="G48" s="28">
        <v>93</v>
      </c>
      <c r="H48" s="27">
        <f t="shared" si="17"/>
        <v>29.807692307692307</v>
      </c>
      <c r="I48" s="28">
        <v>3</v>
      </c>
      <c r="J48" s="27">
        <f t="shared" si="18"/>
        <v>0.9615384615384616</v>
      </c>
      <c r="K48" s="28">
        <v>0</v>
      </c>
      <c r="L48" s="27">
        <f t="shared" si="19"/>
        <v>0</v>
      </c>
      <c r="M48" s="28">
        <v>6</v>
      </c>
      <c r="N48" s="27">
        <f t="shared" si="4"/>
        <v>1.9230769230769231</v>
      </c>
      <c r="O48" s="28">
        <v>57</v>
      </c>
      <c r="P48" s="27">
        <f t="shared" si="20"/>
        <v>18.269230769230766</v>
      </c>
      <c r="Q48" s="87">
        <v>0</v>
      </c>
      <c r="R48" s="27">
        <f t="shared" si="21"/>
        <v>0</v>
      </c>
      <c r="S48" s="87">
        <v>0</v>
      </c>
      <c r="T48" s="27">
        <f t="shared" si="13"/>
        <v>0</v>
      </c>
      <c r="U48" s="87">
        <v>0</v>
      </c>
      <c r="V48" s="27">
        <f t="shared" si="14"/>
        <v>0</v>
      </c>
      <c r="W48" s="28">
        <v>0</v>
      </c>
      <c r="X48" s="27">
        <f t="shared" si="6"/>
        <v>0</v>
      </c>
      <c r="Y48" s="76">
        <f t="shared" si="22"/>
        <v>312</v>
      </c>
      <c r="Z48" s="73">
        <f t="shared" si="7"/>
        <v>100</v>
      </c>
      <c r="AA48" s="28">
        <v>0</v>
      </c>
      <c r="AB48" s="80">
        <f t="shared" si="8"/>
        <v>0</v>
      </c>
      <c r="AC48" s="76">
        <f t="shared" si="9"/>
        <v>312</v>
      </c>
      <c r="AD48" s="80">
        <f t="shared" si="23"/>
        <v>44.76327116212339</v>
      </c>
      <c r="AE48" s="81">
        <f t="shared" si="11"/>
        <v>-55.23672883787661</v>
      </c>
    </row>
    <row r="49" spans="1:31" ht="12.75">
      <c r="A49" s="287"/>
      <c r="B49" s="38">
        <v>206</v>
      </c>
      <c r="C49" s="39" t="s">
        <v>15</v>
      </c>
      <c r="D49" s="52">
        <v>654</v>
      </c>
      <c r="E49" s="28">
        <v>223</v>
      </c>
      <c r="F49" s="27">
        <f t="shared" si="16"/>
        <v>57.77202072538861</v>
      </c>
      <c r="G49" s="28">
        <v>95</v>
      </c>
      <c r="H49" s="27">
        <f t="shared" si="17"/>
        <v>24.61139896373057</v>
      </c>
      <c r="I49" s="28">
        <v>3</v>
      </c>
      <c r="J49" s="27">
        <f t="shared" si="18"/>
        <v>0.7772020725388601</v>
      </c>
      <c r="K49" s="28">
        <v>0</v>
      </c>
      <c r="L49" s="27">
        <f t="shared" si="19"/>
        <v>0</v>
      </c>
      <c r="M49" s="28">
        <v>1</v>
      </c>
      <c r="N49" s="27">
        <f t="shared" si="4"/>
        <v>0.2590673575129534</v>
      </c>
      <c r="O49" s="28">
        <v>59</v>
      </c>
      <c r="P49" s="27">
        <f t="shared" si="20"/>
        <v>15.284974093264248</v>
      </c>
      <c r="Q49" s="87">
        <v>0</v>
      </c>
      <c r="R49" s="27">
        <f t="shared" si="21"/>
        <v>0</v>
      </c>
      <c r="S49" s="87">
        <v>0</v>
      </c>
      <c r="T49" s="27">
        <f t="shared" si="13"/>
        <v>0</v>
      </c>
      <c r="U49" s="87">
        <v>0</v>
      </c>
      <c r="V49" s="27">
        <f t="shared" si="14"/>
        <v>0</v>
      </c>
      <c r="W49" s="28">
        <v>0</v>
      </c>
      <c r="X49" s="27">
        <f t="shared" si="6"/>
        <v>0</v>
      </c>
      <c r="Y49" s="76">
        <f t="shared" si="22"/>
        <v>381</v>
      </c>
      <c r="Z49" s="73">
        <f t="shared" si="7"/>
        <v>98.70466321243524</v>
      </c>
      <c r="AA49" s="28">
        <v>5</v>
      </c>
      <c r="AB49" s="80">
        <f t="shared" si="8"/>
        <v>1.2953367875647668</v>
      </c>
      <c r="AC49" s="76">
        <f t="shared" si="9"/>
        <v>386</v>
      </c>
      <c r="AD49" s="80">
        <f t="shared" si="23"/>
        <v>59.021406727828754</v>
      </c>
      <c r="AE49" s="81">
        <f t="shared" si="11"/>
        <v>-40.978593272171246</v>
      </c>
    </row>
    <row r="50" spans="1:31" ht="12.75">
      <c r="A50" s="287"/>
      <c r="B50" s="38">
        <v>206</v>
      </c>
      <c r="C50" s="39" t="s">
        <v>16</v>
      </c>
      <c r="D50" s="52">
        <v>654</v>
      </c>
      <c r="E50" s="28">
        <v>215</v>
      </c>
      <c r="F50" s="27">
        <f t="shared" si="16"/>
        <v>56.87830687830689</v>
      </c>
      <c r="G50" s="28">
        <v>96</v>
      </c>
      <c r="H50" s="27">
        <f t="shared" si="17"/>
        <v>25.396825396825395</v>
      </c>
      <c r="I50" s="28">
        <v>6</v>
      </c>
      <c r="J50" s="27">
        <f t="shared" si="18"/>
        <v>1.5873015873015872</v>
      </c>
      <c r="K50" s="28">
        <v>1</v>
      </c>
      <c r="L50" s="27">
        <f t="shared" si="19"/>
        <v>0.26455026455026454</v>
      </c>
      <c r="M50" s="28">
        <v>3</v>
      </c>
      <c r="N50" s="27">
        <f t="shared" si="4"/>
        <v>0.7936507936507936</v>
      </c>
      <c r="O50" s="28">
        <v>49</v>
      </c>
      <c r="P50" s="27">
        <f t="shared" si="20"/>
        <v>12.962962962962962</v>
      </c>
      <c r="Q50" s="87">
        <v>0</v>
      </c>
      <c r="R50" s="27">
        <f t="shared" si="21"/>
        <v>0</v>
      </c>
      <c r="S50" s="87">
        <v>0</v>
      </c>
      <c r="T50" s="27">
        <f t="shared" si="13"/>
        <v>0</v>
      </c>
      <c r="U50" s="87">
        <v>0</v>
      </c>
      <c r="V50" s="27">
        <f t="shared" si="14"/>
        <v>0</v>
      </c>
      <c r="W50" s="28">
        <v>0</v>
      </c>
      <c r="X50" s="27">
        <f t="shared" si="6"/>
        <v>0</v>
      </c>
      <c r="Y50" s="76">
        <f t="shared" si="22"/>
        <v>370</v>
      </c>
      <c r="Z50" s="73">
        <f t="shared" si="7"/>
        <v>97.88359788359789</v>
      </c>
      <c r="AA50" s="28">
        <v>8</v>
      </c>
      <c r="AB50" s="80">
        <f t="shared" si="8"/>
        <v>2.1164021164021163</v>
      </c>
      <c r="AC50" s="76">
        <f t="shared" si="9"/>
        <v>378</v>
      </c>
      <c r="AD50" s="80">
        <f t="shared" si="23"/>
        <v>57.798165137614674</v>
      </c>
      <c r="AE50" s="81">
        <f t="shared" si="11"/>
        <v>-42.201834862385326</v>
      </c>
    </row>
    <row r="51" spans="1:31" ht="12.75">
      <c r="A51" s="287"/>
      <c r="B51" s="38">
        <v>207</v>
      </c>
      <c r="C51" s="39" t="s">
        <v>15</v>
      </c>
      <c r="D51" s="52">
        <v>502</v>
      </c>
      <c r="E51" s="28">
        <v>112</v>
      </c>
      <c r="F51" s="27">
        <f t="shared" si="16"/>
        <v>42.585551330798474</v>
      </c>
      <c r="G51" s="28">
        <v>86</v>
      </c>
      <c r="H51" s="27">
        <f t="shared" si="17"/>
        <v>32.69961977186312</v>
      </c>
      <c r="I51" s="28">
        <v>4</v>
      </c>
      <c r="J51" s="27">
        <f t="shared" si="18"/>
        <v>1.520912547528517</v>
      </c>
      <c r="K51" s="28">
        <v>2</v>
      </c>
      <c r="L51" s="27">
        <f t="shared" si="19"/>
        <v>0.7604562737642585</v>
      </c>
      <c r="M51" s="28">
        <v>0</v>
      </c>
      <c r="N51" s="27">
        <f t="shared" si="4"/>
        <v>0</v>
      </c>
      <c r="O51" s="28">
        <v>57</v>
      </c>
      <c r="P51" s="27">
        <f t="shared" si="20"/>
        <v>21.673003802281368</v>
      </c>
      <c r="Q51" s="87">
        <v>0</v>
      </c>
      <c r="R51" s="27">
        <f t="shared" si="21"/>
        <v>0</v>
      </c>
      <c r="S51" s="87">
        <v>0</v>
      </c>
      <c r="T51" s="27">
        <f t="shared" si="13"/>
        <v>0</v>
      </c>
      <c r="U51" s="87">
        <v>0</v>
      </c>
      <c r="V51" s="27">
        <f t="shared" si="14"/>
        <v>0</v>
      </c>
      <c r="W51" s="28">
        <v>0</v>
      </c>
      <c r="X51" s="27">
        <f t="shared" si="6"/>
        <v>0</v>
      </c>
      <c r="Y51" s="76">
        <f t="shared" si="22"/>
        <v>261</v>
      </c>
      <c r="Z51" s="73">
        <f t="shared" si="7"/>
        <v>99.23954372623575</v>
      </c>
      <c r="AA51" s="28">
        <v>2</v>
      </c>
      <c r="AB51" s="80">
        <f t="shared" si="8"/>
        <v>0.7604562737642585</v>
      </c>
      <c r="AC51" s="76">
        <f t="shared" si="9"/>
        <v>263</v>
      </c>
      <c r="AD51" s="80">
        <f t="shared" si="23"/>
        <v>52.39043824701195</v>
      </c>
      <c r="AE51" s="81">
        <f t="shared" si="11"/>
        <v>-47.60956175298805</v>
      </c>
    </row>
    <row r="52" spans="1:31" ht="12.75">
      <c r="A52" s="287"/>
      <c r="B52" s="38">
        <v>207</v>
      </c>
      <c r="C52" s="39" t="s">
        <v>16</v>
      </c>
      <c r="D52" s="52">
        <v>503</v>
      </c>
      <c r="E52" s="28">
        <v>89</v>
      </c>
      <c r="F52" s="27">
        <f t="shared" si="16"/>
        <v>36.77685950413223</v>
      </c>
      <c r="G52" s="28">
        <v>86</v>
      </c>
      <c r="H52" s="27">
        <f t="shared" si="17"/>
        <v>35.53719008264463</v>
      </c>
      <c r="I52" s="28">
        <v>1</v>
      </c>
      <c r="J52" s="27">
        <f t="shared" si="18"/>
        <v>0.4132231404958678</v>
      </c>
      <c r="K52" s="28">
        <v>1</v>
      </c>
      <c r="L52" s="27">
        <f t="shared" si="19"/>
        <v>0.4132231404958678</v>
      </c>
      <c r="M52" s="28">
        <v>1</v>
      </c>
      <c r="N52" s="27">
        <f t="shared" si="4"/>
        <v>0.4132231404958678</v>
      </c>
      <c r="O52" s="28">
        <v>55</v>
      </c>
      <c r="P52" s="27">
        <f t="shared" si="20"/>
        <v>22.727272727272727</v>
      </c>
      <c r="Q52" s="87">
        <v>0</v>
      </c>
      <c r="R52" s="27">
        <f t="shared" si="21"/>
        <v>0</v>
      </c>
      <c r="S52" s="87">
        <v>1</v>
      </c>
      <c r="T52" s="27">
        <f t="shared" si="13"/>
        <v>0.4132231404958678</v>
      </c>
      <c r="U52" s="87">
        <v>0</v>
      </c>
      <c r="V52" s="27">
        <f t="shared" si="14"/>
        <v>0</v>
      </c>
      <c r="W52" s="28">
        <v>0</v>
      </c>
      <c r="X52" s="27">
        <f t="shared" si="6"/>
        <v>0</v>
      </c>
      <c r="Y52" s="76">
        <f t="shared" si="22"/>
        <v>234</v>
      </c>
      <c r="Z52" s="73">
        <f t="shared" si="7"/>
        <v>96.69421487603306</v>
      </c>
      <c r="AA52" s="28">
        <v>8</v>
      </c>
      <c r="AB52" s="80">
        <f t="shared" si="8"/>
        <v>3.3057851239669422</v>
      </c>
      <c r="AC52" s="76">
        <f t="shared" si="9"/>
        <v>242</v>
      </c>
      <c r="AD52" s="80">
        <f t="shared" si="23"/>
        <v>48.111332007952285</v>
      </c>
      <c r="AE52" s="81">
        <f t="shared" si="11"/>
        <v>-51.888667992047715</v>
      </c>
    </row>
    <row r="53" spans="1:31" ht="12.75">
      <c r="A53" s="287"/>
      <c r="B53" s="38">
        <v>208</v>
      </c>
      <c r="C53" s="39" t="s">
        <v>15</v>
      </c>
      <c r="D53" s="52">
        <v>662</v>
      </c>
      <c r="E53" s="28">
        <v>207</v>
      </c>
      <c r="F53" s="27">
        <f t="shared" si="16"/>
        <v>57.66016713091921</v>
      </c>
      <c r="G53" s="28">
        <v>93</v>
      </c>
      <c r="H53" s="27">
        <f t="shared" si="17"/>
        <v>25.90529247910863</v>
      </c>
      <c r="I53" s="28">
        <v>2</v>
      </c>
      <c r="J53" s="27">
        <f t="shared" si="18"/>
        <v>0.5571030640668524</v>
      </c>
      <c r="K53" s="28">
        <v>1</v>
      </c>
      <c r="L53" s="27">
        <f t="shared" si="19"/>
        <v>0.2785515320334262</v>
      </c>
      <c r="M53" s="28">
        <v>1</v>
      </c>
      <c r="N53" s="27">
        <f t="shared" si="4"/>
        <v>0.2785515320334262</v>
      </c>
      <c r="O53" s="28">
        <v>49</v>
      </c>
      <c r="P53" s="27">
        <f t="shared" si="20"/>
        <v>13.649025069637883</v>
      </c>
      <c r="Q53" s="87">
        <v>0</v>
      </c>
      <c r="R53" s="27">
        <f t="shared" si="21"/>
        <v>0</v>
      </c>
      <c r="S53" s="87">
        <v>0</v>
      </c>
      <c r="T53" s="27">
        <f t="shared" si="13"/>
        <v>0</v>
      </c>
      <c r="U53" s="87">
        <v>0</v>
      </c>
      <c r="V53" s="27">
        <f t="shared" si="14"/>
        <v>0</v>
      </c>
      <c r="W53" s="28">
        <v>0</v>
      </c>
      <c r="X53" s="27">
        <f t="shared" si="6"/>
        <v>0</v>
      </c>
      <c r="Y53" s="76">
        <f t="shared" si="22"/>
        <v>353</v>
      </c>
      <c r="Z53" s="73">
        <f t="shared" si="7"/>
        <v>98.32869080779945</v>
      </c>
      <c r="AA53" s="28">
        <v>6</v>
      </c>
      <c r="AB53" s="80">
        <f t="shared" si="8"/>
        <v>1.6713091922005572</v>
      </c>
      <c r="AC53" s="76">
        <f t="shared" si="9"/>
        <v>359</v>
      </c>
      <c r="AD53" s="80">
        <f t="shared" si="23"/>
        <v>54.229607250755286</v>
      </c>
      <c r="AE53" s="81">
        <f t="shared" si="11"/>
        <v>-45.770392749244714</v>
      </c>
    </row>
    <row r="54" spans="1:31" ht="12.75">
      <c r="A54" s="287"/>
      <c r="B54" s="38">
        <v>208</v>
      </c>
      <c r="C54" s="39" t="s">
        <v>16</v>
      </c>
      <c r="D54" s="52">
        <v>662</v>
      </c>
      <c r="E54" s="28">
        <v>209</v>
      </c>
      <c r="F54" s="27">
        <f t="shared" si="16"/>
        <v>55.145118733509236</v>
      </c>
      <c r="G54" s="28">
        <v>95</v>
      </c>
      <c r="H54" s="27">
        <f t="shared" si="17"/>
        <v>25.065963060686013</v>
      </c>
      <c r="I54" s="28">
        <v>4</v>
      </c>
      <c r="J54" s="27">
        <f t="shared" si="18"/>
        <v>1.0554089709762533</v>
      </c>
      <c r="K54" s="28">
        <v>2</v>
      </c>
      <c r="L54" s="27">
        <f t="shared" si="19"/>
        <v>0.5277044854881267</v>
      </c>
      <c r="M54" s="28">
        <v>1</v>
      </c>
      <c r="N54" s="27">
        <f t="shared" si="4"/>
        <v>0.2638522427440633</v>
      </c>
      <c r="O54" s="28">
        <v>59</v>
      </c>
      <c r="P54" s="27">
        <f t="shared" si="20"/>
        <v>15.567282321899736</v>
      </c>
      <c r="Q54" s="87">
        <v>0</v>
      </c>
      <c r="R54" s="27">
        <f t="shared" si="21"/>
        <v>0</v>
      </c>
      <c r="S54" s="87">
        <v>0</v>
      </c>
      <c r="T54" s="27">
        <f t="shared" si="13"/>
        <v>0</v>
      </c>
      <c r="U54" s="87">
        <v>0</v>
      </c>
      <c r="V54" s="27">
        <f t="shared" si="14"/>
        <v>0</v>
      </c>
      <c r="W54" s="28">
        <v>0</v>
      </c>
      <c r="X54" s="27">
        <f t="shared" si="6"/>
        <v>0</v>
      </c>
      <c r="Y54" s="76">
        <f t="shared" si="22"/>
        <v>370</v>
      </c>
      <c r="Z54" s="73">
        <f t="shared" si="7"/>
        <v>97.62532981530343</v>
      </c>
      <c r="AA54" s="28">
        <v>9</v>
      </c>
      <c r="AB54" s="80">
        <f t="shared" si="8"/>
        <v>2.3746701846965697</v>
      </c>
      <c r="AC54" s="76">
        <f t="shared" si="9"/>
        <v>379</v>
      </c>
      <c r="AD54" s="80">
        <f t="shared" si="23"/>
        <v>57.250755287009056</v>
      </c>
      <c r="AE54" s="81">
        <f t="shared" si="11"/>
        <v>-42.749244712990944</v>
      </c>
    </row>
    <row r="55" spans="1:31" ht="12.75">
      <c r="A55" s="287"/>
      <c r="B55" s="38">
        <v>209</v>
      </c>
      <c r="C55" s="39" t="s">
        <v>15</v>
      </c>
      <c r="D55" s="52">
        <v>693</v>
      </c>
      <c r="E55" s="28">
        <v>217</v>
      </c>
      <c r="F55" s="27">
        <f t="shared" si="16"/>
        <v>54.7979797979798</v>
      </c>
      <c r="G55" s="28">
        <v>136</v>
      </c>
      <c r="H55" s="27">
        <f t="shared" si="17"/>
        <v>34.34343434343434</v>
      </c>
      <c r="I55" s="28">
        <v>1</v>
      </c>
      <c r="J55" s="27">
        <f t="shared" si="18"/>
        <v>0.25252525252525254</v>
      </c>
      <c r="K55" s="28">
        <v>1</v>
      </c>
      <c r="L55" s="27">
        <f t="shared" si="19"/>
        <v>0.25252525252525254</v>
      </c>
      <c r="M55" s="28">
        <v>0</v>
      </c>
      <c r="N55" s="27">
        <f t="shared" si="4"/>
        <v>0</v>
      </c>
      <c r="O55" s="28">
        <v>39</v>
      </c>
      <c r="P55" s="27">
        <f t="shared" si="20"/>
        <v>9.848484848484848</v>
      </c>
      <c r="Q55" s="87">
        <v>0</v>
      </c>
      <c r="R55" s="27">
        <f t="shared" si="21"/>
        <v>0</v>
      </c>
      <c r="S55" s="87">
        <v>0</v>
      </c>
      <c r="T55" s="27">
        <f t="shared" si="13"/>
        <v>0</v>
      </c>
      <c r="U55" s="87">
        <v>0</v>
      </c>
      <c r="V55" s="27">
        <f t="shared" si="14"/>
        <v>0</v>
      </c>
      <c r="W55" s="28">
        <v>2</v>
      </c>
      <c r="X55" s="27">
        <f t="shared" si="6"/>
        <v>0.5050505050505051</v>
      </c>
      <c r="Y55" s="76">
        <f t="shared" si="22"/>
        <v>396</v>
      </c>
      <c r="Z55" s="73">
        <f t="shared" si="7"/>
        <v>100</v>
      </c>
      <c r="AA55" s="28">
        <v>0</v>
      </c>
      <c r="AB55" s="80">
        <f t="shared" si="8"/>
        <v>0</v>
      </c>
      <c r="AC55" s="76">
        <f t="shared" si="9"/>
        <v>396</v>
      </c>
      <c r="AD55" s="80">
        <f t="shared" si="23"/>
        <v>57.14285714285714</v>
      </c>
      <c r="AE55" s="81">
        <f t="shared" si="11"/>
        <v>-42.85714285714286</v>
      </c>
    </row>
    <row r="56" spans="1:31" ht="13.5" thickBot="1">
      <c r="A56" s="288"/>
      <c r="B56" s="40">
        <v>209</v>
      </c>
      <c r="C56" s="41" t="s">
        <v>16</v>
      </c>
      <c r="D56" s="53">
        <v>694</v>
      </c>
      <c r="E56" s="33">
        <v>214</v>
      </c>
      <c r="F56" s="32">
        <f t="shared" si="16"/>
        <v>56.02094240837696</v>
      </c>
      <c r="G56" s="33">
        <v>113</v>
      </c>
      <c r="H56" s="32">
        <f t="shared" si="17"/>
        <v>29.581151832460733</v>
      </c>
      <c r="I56" s="33">
        <v>3</v>
      </c>
      <c r="J56" s="32">
        <f t="shared" si="18"/>
        <v>0.7853403141361256</v>
      </c>
      <c r="K56" s="33">
        <v>1</v>
      </c>
      <c r="L56" s="32">
        <f t="shared" si="19"/>
        <v>0.2617801047120419</v>
      </c>
      <c r="M56" s="33">
        <v>1</v>
      </c>
      <c r="N56" s="32">
        <f t="shared" si="4"/>
        <v>0.2617801047120419</v>
      </c>
      <c r="O56" s="33">
        <v>41</v>
      </c>
      <c r="P56" s="32">
        <f t="shared" si="20"/>
        <v>10.732984293193718</v>
      </c>
      <c r="Q56" s="88">
        <v>0</v>
      </c>
      <c r="R56" s="32">
        <f t="shared" si="21"/>
        <v>0</v>
      </c>
      <c r="S56" s="88">
        <v>0</v>
      </c>
      <c r="T56" s="32">
        <f t="shared" si="13"/>
        <v>0</v>
      </c>
      <c r="U56" s="88">
        <v>0</v>
      </c>
      <c r="V56" s="32">
        <f t="shared" si="14"/>
        <v>0</v>
      </c>
      <c r="W56" s="33">
        <v>2</v>
      </c>
      <c r="X56" s="32">
        <f t="shared" si="6"/>
        <v>0.5235602094240838</v>
      </c>
      <c r="Y56" s="77">
        <f t="shared" si="22"/>
        <v>375</v>
      </c>
      <c r="Z56" s="74">
        <f t="shared" si="7"/>
        <v>98.1675392670157</v>
      </c>
      <c r="AA56" s="33">
        <v>7</v>
      </c>
      <c r="AB56" s="125">
        <f t="shared" si="8"/>
        <v>1.832460732984293</v>
      </c>
      <c r="AC56" s="77">
        <f t="shared" si="9"/>
        <v>382</v>
      </c>
      <c r="AD56" s="125">
        <f t="shared" si="23"/>
        <v>55.04322766570605</v>
      </c>
      <c r="AE56" s="134">
        <f t="shared" si="11"/>
        <v>-44.95677233429395</v>
      </c>
    </row>
    <row r="57" ht="7.5" customHeight="1" thickBot="1" thickTop="1"/>
    <row r="58" spans="1:38" s="4" customFormat="1" ht="18" customHeight="1" thickBot="1" thickTop="1">
      <c r="A58" s="259" t="s">
        <v>38</v>
      </c>
      <c r="B58" s="259"/>
      <c r="C58" s="54">
        <f>COUNTA(C13:C56)</f>
        <v>44</v>
      </c>
      <c r="D58" s="55">
        <f>SUM(D12:D57)</f>
        <v>26109</v>
      </c>
      <c r="E58" s="55">
        <f>SUM(E13:E56)</f>
        <v>6575</v>
      </c>
      <c r="F58" s="56">
        <f>E58/AC58*100</f>
        <v>50.12579095829839</v>
      </c>
      <c r="G58" s="55">
        <f>SUM(G13:G56)</f>
        <v>3878</v>
      </c>
      <c r="H58" s="56">
        <f>G58/AC58*100</f>
        <v>29.564687047343142</v>
      </c>
      <c r="I58" s="55">
        <f>SUM(I13:I56)</f>
        <v>118</v>
      </c>
      <c r="J58" s="56">
        <f>I58/AC58*100</f>
        <v>0.8995959441945567</v>
      </c>
      <c r="K58" s="55">
        <f>SUM(K13:K56)</f>
        <v>76</v>
      </c>
      <c r="L58" s="56">
        <f>K58/AC58*100</f>
        <v>0.5794007776168332</v>
      </c>
      <c r="M58" s="55">
        <f>SUM(M13:M56)</f>
        <v>72</v>
      </c>
      <c r="N58" s="56">
        <f t="shared" si="4"/>
        <v>0.5489059998475261</v>
      </c>
      <c r="O58" s="55">
        <f>SUM(O13:O56)</f>
        <v>2158</v>
      </c>
      <c r="P58" s="56">
        <f>O58/AC58*100</f>
        <v>16.45193260654113</v>
      </c>
      <c r="Q58" s="55">
        <f>SUM(Q13:Q56)</f>
        <v>1</v>
      </c>
      <c r="R58" s="56">
        <f t="shared" si="21"/>
        <v>0.007623694442326752</v>
      </c>
      <c r="S58" s="119">
        <f>SUM(S13:S56)</f>
        <v>4</v>
      </c>
      <c r="T58" s="56">
        <f t="shared" si="13"/>
        <v>0.030494777769307008</v>
      </c>
      <c r="U58" s="119">
        <f>SUM(U13:U56)</f>
        <v>2</v>
      </c>
      <c r="V58" s="56">
        <f t="shared" si="14"/>
        <v>0.015247388884653504</v>
      </c>
      <c r="W58" s="89">
        <f>SUM(W13:W56)</f>
        <v>22</v>
      </c>
      <c r="X58" s="56">
        <f t="shared" si="6"/>
        <v>0.16772127773118853</v>
      </c>
      <c r="Y58" s="89">
        <f>SUM(Y13:Y57)</f>
        <v>12906</v>
      </c>
      <c r="Z58" s="94">
        <f t="shared" si="7"/>
        <v>98.39140047266906</v>
      </c>
      <c r="AA58" s="89">
        <f>SUM(AA13:AA56)</f>
        <v>211</v>
      </c>
      <c r="AB58" s="70">
        <f>AA58/AC58*100</f>
        <v>1.6085995273309446</v>
      </c>
      <c r="AC58" s="89">
        <f>SUM(AC13:AC57)</f>
        <v>13117</v>
      </c>
      <c r="AD58" s="70">
        <f>AC58/D58*100</f>
        <v>50.239381056340726</v>
      </c>
      <c r="AE58" s="71">
        <f>AD58-100</f>
        <v>-49.760618943659274</v>
      </c>
      <c r="AF58" s="13"/>
      <c r="AG58" s="13"/>
      <c r="AH58" s="13"/>
      <c r="AI58" s="13"/>
      <c r="AJ58" s="13"/>
      <c r="AK58" s="13"/>
      <c r="AL58" s="13"/>
    </row>
    <row r="59" ht="18.75" thickTop="1"/>
  </sheetData>
  <mergeCells count="29">
    <mergeCell ref="M10:N10"/>
    <mergeCell ref="Q10:R10"/>
    <mergeCell ref="C9:C11"/>
    <mergeCell ref="D9:D11"/>
    <mergeCell ref="E10:F10"/>
    <mergeCell ref="AE9:AE11"/>
    <mergeCell ref="E20:AE20"/>
    <mergeCell ref="A5:AE5"/>
    <mergeCell ref="A13:A56"/>
    <mergeCell ref="A7:AE7"/>
    <mergeCell ref="A8:AE8"/>
    <mergeCell ref="A6:AE6"/>
    <mergeCell ref="AA9:AB10"/>
    <mergeCell ref="O10:P10"/>
    <mergeCell ref="E9:X9"/>
    <mergeCell ref="A58:B58"/>
    <mergeCell ref="AD9:AD11"/>
    <mergeCell ref="A9:A11"/>
    <mergeCell ref="B9:B11"/>
    <mergeCell ref="Y9:Z10"/>
    <mergeCell ref="K10:L10"/>
    <mergeCell ref="G10:H10"/>
    <mergeCell ref="I10:J10"/>
    <mergeCell ref="W10:X10"/>
    <mergeCell ref="AC9:AC11"/>
    <mergeCell ref="A1:AE1"/>
    <mergeCell ref="A2:AE2"/>
    <mergeCell ref="A3:AE3"/>
    <mergeCell ref="A4:AE4"/>
  </mergeCells>
  <printOptions horizontalCentered="1"/>
  <pageMargins left="0.1968503937007874" right="0.1968503937007874" top="0.3937007874015748" bottom="0.5118110236220472" header="0" footer="0"/>
  <pageSetup horizontalDpi="300" verticalDpi="300" orientation="landscape" paperSize="5" scale="95" r:id="rId2"/>
  <headerFooter alignWithMargins="0">
    <oddFooter>&amp;C&amp;P de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2"/>
  </sheetPr>
  <dimension ref="A1:AK97"/>
  <sheetViews>
    <sheetView zoomScale="75" zoomScaleNormal="75" workbookViewId="0" topLeftCell="A6">
      <pane ySplit="6" topLeftCell="BM62" activePane="bottomLeft" state="frozen"/>
      <selection pane="topLeft" activeCell="A6" sqref="A6"/>
      <selection pane="bottomLeft" activeCell="E89" sqref="E89"/>
    </sheetView>
  </sheetViews>
  <sheetFormatPr defaultColWidth="11.421875" defaultRowHeight="12.75"/>
  <cols>
    <col min="1" max="1" width="7.421875" style="59" customWidth="1"/>
    <col min="2" max="2" width="7.8515625" style="44" customWidth="1"/>
    <col min="3" max="3" width="6.00390625" style="45" customWidth="1"/>
    <col min="4" max="4" width="6.421875" style="46" customWidth="1"/>
    <col min="5" max="5" width="5.7109375" style="3" customWidth="1"/>
    <col min="6" max="6" width="4.57421875" style="15" customWidth="1"/>
    <col min="7" max="7" width="5.7109375" style="3" customWidth="1"/>
    <col min="8" max="8" width="4.421875" style="15" customWidth="1"/>
    <col min="9" max="9" width="5.7109375" style="3" customWidth="1"/>
    <col min="10" max="10" width="4.57421875" style="15" customWidth="1"/>
    <col min="11" max="11" width="5.7109375" style="3" customWidth="1"/>
    <col min="12" max="12" width="4.57421875" style="15" customWidth="1"/>
    <col min="13" max="13" width="5.7109375" style="3" customWidth="1"/>
    <col min="14" max="14" width="4.57421875" style="15" customWidth="1"/>
    <col min="15" max="15" width="5.7109375" style="3" customWidth="1"/>
    <col min="16" max="16" width="4.57421875" style="15" customWidth="1"/>
    <col min="17" max="17" width="5.7109375" style="105" customWidth="1"/>
    <col min="18" max="18" width="4.57421875" style="15" customWidth="1"/>
    <col min="19" max="19" width="5.7109375" style="85" customWidth="1"/>
    <col min="20" max="20" width="4.57421875" style="15" customWidth="1"/>
    <col min="21" max="21" width="5.7109375" style="85" customWidth="1"/>
    <col min="22" max="22" width="4.57421875" style="15" customWidth="1"/>
    <col min="23" max="23" width="5.7109375" style="91" customWidth="1"/>
    <col min="24" max="24" width="4.57421875" style="15" customWidth="1"/>
    <col min="25" max="25" width="7.00390625" style="91" customWidth="1"/>
    <col min="26" max="26" width="4.7109375" style="91" customWidth="1"/>
    <col min="27" max="27" width="4.57421875" style="91" customWidth="1"/>
    <col min="28" max="28" width="4.57421875" style="85" customWidth="1"/>
    <col min="29" max="29" width="7.00390625" style="91" customWidth="1"/>
    <col min="30" max="30" width="8.140625" style="85" customWidth="1"/>
    <col min="31" max="31" width="7.8515625" style="85" customWidth="1"/>
    <col min="32" max="37" width="11.421875" style="11" customWidth="1"/>
  </cols>
  <sheetData>
    <row r="1" spans="1:31" ht="39.75" customHeight="1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</row>
    <row r="2" spans="1:31" ht="18">
      <c r="A2" s="250" t="s">
        <v>34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</row>
    <row r="3" spans="1:31" ht="12.75">
      <c r="A3" s="251" t="s">
        <v>35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</row>
    <row r="4" spans="1:31" ht="12.75">
      <c r="A4" s="305" t="s">
        <v>36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</row>
    <row r="5" spans="1:31" ht="12.75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</row>
    <row r="6" spans="1:31" ht="25.5" customHeight="1">
      <c r="A6" s="300" t="s">
        <v>60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</row>
    <row r="7" spans="1:31" ht="11.25" customHeight="1">
      <c r="A7" s="241" t="s">
        <v>46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</row>
    <row r="8" spans="1:31" ht="13.5" thickBot="1">
      <c r="A8" s="242" t="s">
        <v>72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</row>
    <row r="9" spans="1:37" s="98" customFormat="1" ht="12" customHeight="1" thickBot="1" thickTop="1">
      <c r="A9" s="277" t="s">
        <v>37</v>
      </c>
      <c r="B9" s="268" t="s">
        <v>11</v>
      </c>
      <c r="C9" s="255" t="s">
        <v>12</v>
      </c>
      <c r="D9" s="260" t="s">
        <v>40</v>
      </c>
      <c r="E9" s="265" t="s">
        <v>47</v>
      </c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7"/>
      <c r="Y9" s="280" t="s">
        <v>43</v>
      </c>
      <c r="Z9" s="281"/>
      <c r="AA9" s="280" t="s">
        <v>41</v>
      </c>
      <c r="AB9" s="281"/>
      <c r="AC9" s="273" t="s">
        <v>42</v>
      </c>
      <c r="AD9" s="274" t="s">
        <v>70</v>
      </c>
      <c r="AE9" s="270" t="s">
        <v>71</v>
      </c>
      <c r="AF9" s="18"/>
      <c r="AG9" s="18"/>
      <c r="AH9" s="18"/>
      <c r="AI9" s="18"/>
      <c r="AJ9" s="18"/>
      <c r="AK9" s="18"/>
    </row>
    <row r="10" spans="1:31" s="18" customFormat="1" ht="18.75" customHeight="1" thickBot="1" thickTop="1">
      <c r="A10" s="278"/>
      <c r="B10" s="268"/>
      <c r="C10" s="255"/>
      <c r="D10" s="260"/>
      <c r="E10" s="253"/>
      <c r="F10" s="254"/>
      <c r="G10" s="253"/>
      <c r="H10" s="254"/>
      <c r="I10" s="253"/>
      <c r="J10" s="254"/>
      <c r="K10" s="253"/>
      <c r="L10" s="254"/>
      <c r="M10" s="253"/>
      <c r="N10" s="254"/>
      <c r="O10" s="253"/>
      <c r="P10" s="254"/>
      <c r="Q10" s="253"/>
      <c r="R10" s="254"/>
      <c r="S10" s="253"/>
      <c r="T10" s="254"/>
      <c r="U10" s="253"/>
      <c r="V10" s="254"/>
      <c r="W10" s="253"/>
      <c r="X10" s="254"/>
      <c r="Y10" s="282"/>
      <c r="Z10" s="283"/>
      <c r="AA10" s="282"/>
      <c r="AB10" s="283"/>
      <c r="AC10" s="273"/>
      <c r="AD10" s="275"/>
      <c r="AE10" s="271"/>
    </row>
    <row r="11" spans="1:31" s="18" customFormat="1" ht="12.75" customHeight="1" thickBot="1" thickTop="1">
      <c r="A11" s="279"/>
      <c r="B11" s="268"/>
      <c r="C11" s="255"/>
      <c r="D11" s="260"/>
      <c r="E11" s="48" t="s">
        <v>44</v>
      </c>
      <c r="F11" s="99" t="s">
        <v>39</v>
      </c>
      <c r="G11" s="48" t="s">
        <v>44</v>
      </c>
      <c r="H11" s="99" t="s">
        <v>39</v>
      </c>
      <c r="I11" s="48" t="s">
        <v>44</v>
      </c>
      <c r="J11" s="99" t="s">
        <v>39</v>
      </c>
      <c r="K11" s="48" t="s">
        <v>44</v>
      </c>
      <c r="L11" s="99" t="s">
        <v>39</v>
      </c>
      <c r="M11" s="48" t="s">
        <v>44</v>
      </c>
      <c r="N11" s="99" t="s">
        <v>39</v>
      </c>
      <c r="O11" s="48" t="s">
        <v>44</v>
      </c>
      <c r="P11" s="99" t="s">
        <v>39</v>
      </c>
      <c r="Q11" s="104" t="s">
        <v>44</v>
      </c>
      <c r="R11" s="99" t="s">
        <v>39</v>
      </c>
      <c r="S11" s="90" t="s">
        <v>44</v>
      </c>
      <c r="T11" s="99" t="s">
        <v>39</v>
      </c>
      <c r="U11" s="90" t="s">
        <v>44</v>
      </c>
      <c r="V11" s="99" t="s">
        <v>39</v>
      </c>
      <c r="W11" s="90" t="s">
        <v>44</v>
      </c>
      <c r="X11" s="99" t="s">
        <v>39</v>
      </c>
      <c r="Y11" s="90" t="s">
        <v>44</v>
      </c>
      <c r="Z11" s="95" t="s">
        <v>39</v>
      </c>
      <c r="AA11" s="90" t="s">
        <v>44</v>
      </c>
      <c r="AB11" s="95" t="s">
        <v>39</v>
      </c>
      <c r="AC11" s="273"/>
      <c r="AD11" s="276"/>
      <c r="AE11" s="272"/>
    </row>
    <row r="12" spans="1:37" s="1" customFormat="1" ht="7.5" customHeight="1" thickBot="1" thickTop="1">
      <c r="A12" s="59"/>
      <c r="B12" s="44"/>
      <c r="C12" s="45"/>
      <c r="D12" s="46"/>
      <c r="E12" s="3"/>
      <c r="F12" s="15"/>
      <c r="G12" s="3"/>
      <c r="H12" s="15"/>
      <c r="I12" s="3"/>
      <c r="J12" s="15"/>
      <c r="K12" s="3"/>
      <c r="L12" s="15"/>
      <c r="M12" s="3"/>
      <c r="N12" s="15"/>
      <c r="O12" s="3"/>
      <c r="P12" s="15"/>
      <c r="Q12" s="105"/>
      <c r="R12" s="15"/>
      <c r="S12" s="85"/>
      <c r="T12" s="15"/>
      <c r="U12" s="85"/>
      <c r="V12" s="15"/>
      <c r="W12" s="91"/>
      <c r="X12" s="15"/>
      <c r="Y12" s="91"/>
      <c r="Z12" s="91"/>
      <c r="AA12" s="91"/>
      <c r="AB12" s="85"/>
      <c r="AC12" s="91"/>
      <c r="AD12" s="85"/>
      <c r="AE12" s="85"/>
      <c r="AF12" s="8"/>
      <c r="AG12" s="8"/>
      <c r="AH12" s="8"/>
      <c r="AI12" s="8"/>
      <c r="AJ12" s="8"/>
      <c r="AK12" s="8"/>
    </row>
    <row r="13" spans="1:31" ht="12.75" customHeight="1" thickTop="1">
      <c r="A13" s="286" t="s">
        <v>31</v>
      </c>
      <c r="B13" s="156">
        <v>217</v>
      </c>
      <c r="C13" s="157" t="s">
        <v>15</v>
      </c>
      <c r="D13" s="158">
        <v>626</v>
      </c>
      <c r="E13" s="159">
        <v>178</v>
      </c>
      <c r="F13" s="160">
        <f>E13/AC13*100</f>
        <v>54.1033434650456</v>
      </c>
      <c r="G13" s="159">
        <v>90</v>
      </c>
      <c r="H13" s="160">
        <f>G13/AC13*100</f>
        <v>27.35562310030395</v>
      </c>
      <c r="I13" s="159">
        <v>5</v>
      </c>
      <c r="J13" s="160">
        <f>I13/AC13*100</f>
        <v>1.5197568389057752</v>
      </c>
      <c r="K13" s="159">
        <v>1</v>
      </c>
      <c r="L13" s="160">
        <f>K13/AC13*100</f>
        <v>0.303951367781155</v>
      </c>
      <c r="M13" s="159">
        <v>1</v>
      </c>
      <c r="N13" s="160">
        <f>M13/AC13*100</f>
        <v>0.303951367781155</v>
      </c>
      <c r="O13" s="159">
        <v>34</v>
      </c>
      <c r="P13" s="160">
        <f>O13/AC13*100</f>
        <v>10.33434650455927</v>
      </c>
      <c r="Q13" s="161">
        <v>0</v>
      </c>
      <c r="R13" s="160">
        <f>Q13/AC13*100</f>
        <v>0</v>
      </c>
      <c r="S13" s="159">
        <v>0</v>
      </c>
      <c r="T13" s="160">
        <f>S13/AC13*100</f>
        <v>0</v>
      </c>
      <c r="U13" s="159">
        <v>0</v>
      </c>
      <c r="V13" s="160">
        <f>U13/AC13*100</f>
        <v>0</v>
      </c>
      <c r="W13" s="159">
        <v>1</v>
      </c>
      <c r="X13" s="160">
        <f>W13/AC13*100</f>
        <v>0.303951367781155</v>
      </c>
      <c r="Y13" s="162">
        <f>SUM(E13+G13+I13+K13+M13+O13+W13+Q13+S13+U13)</f>
        <v>310</v>
      </c>
      <c r="Z13" s="163">
        <f>Y13/AC13*100</f>
        <v>94.22492401215806</v>
      </c>
      <c r="AA13" s="159">
        <v>19</v>
      </c>
      <c r="AB13" s="164">
        <f>AA13/AC13*100</f>
        <v>5.775075987841945</v>
      </c>
      <c r="AC13" s="162">
        <f>Y13+AA13</f>
        <v>329</v>
      </c>
      <c r="AD13" s="164">
        <f>AC13/D13*100</f>
        <v>52.55591054313099</v>
      </c>
      <c r="AE13" s="165">
        <f aca="true" t="shared" si="0" ref="AE13:AE77">AD13-100</f>
        <v>-47.44408945686901</v>
      </c>
    </row>
    <row r="14" spans="1:31" ht="12.75" customHeight="1">
      <c r="A14" s="287"/>
      <c r="B14" s="38">
        <v>217</v>
      </c>
      <c r="C14" s="39" t="s">
        <v>16</v>
      </c>
      <c r="D14" s="52">
        <v>627</v>
      </c>
      <c r="E14" s="28">
        <v>177</v>
      </c>
      <c r="F14" s="27">
        <f aca="true" t="shared" si="1" ref="F14:F77">E14/AC14*100</f>
        <v>54.96894409937888</v>
      </c>
      <c r="G14" s="28">
        <v>82</v>
      </c>
      <c r="H14" s="27">
        <f aca="true" t="shared" si="2" ref="H14:H77">G14/AC14*100</f>
        <v>25.465838509316768</v>
      </c>
      <c r="I14" s="28">
        <v>1</v>
      </c>
      <c r="J14" s="27">
        <f aca="true" t="shared" si="3" ref="J14:J77">I14/AC14*100</f>
        <v>0.3105590062111801</v>
      </c>
      <c r="K14" s="28">
        <v>0</v>
      </c>
      <c r="L14" s="27">
        <f aca="true" t="shared" si="4" ref="L14:L77">K14/AC14*100</f>
        <v>0</v>
      </c>
      <c r="M14" s="28">
        <v>0</v>
      </c>
      <c r="N14" s="27">
        <f aca="true" t="shared" si="5" ref="N14:N77">M14/AC14*100</f>
        <v>0</v>
      </c>
      <c r="O14" s="28">
        <v>53</v>
      </c>
      <c r="P14" s="27">
        <f>O14/AC14*100</f>
        <v>16.459627329192546</v>
      </c>
      <c r="Q14" s="87">
        <v>0</v>
      </c>
      <c r="R14" s="27">
        <f>Q14/AC14*100</f>
        <v>0</v>
      </c>
      <c r="S14" s="28">
        <v>0</v>
      </c>
      <c r="T14" s="27">
        <f aca="true" t="shared" si="6" ref="T14:T77">S14/AC14*100</f>
        <v>0</v>
      </c>
      <c r="U14" s="28">
        <v>0</v>
      </c>
      <c r="V14" s="27">
        <f aca="true" t="shared" si="7" ref="V14:V77">U14/AC14*100</f>
        <v>0</v>
      </c>
      <c r="W14" s="28">
        <v>0</v>
      </c>
      <c r="X14" s="27">
        <f aca="true" t="shared" si="8" ref="X14:X77">W14/AC14*100</f>
        <v>0</v>
      </c>
      <c r="Y14" s="76">
        <f aca="true" t="shared" si="9" ref="Y14:Y77">SUM(E14+G14+I14+K14+M14+O14+W14+Q14+S14+U14)</f>
        <v>313</v>
      </c>
      <c r="Z14" s="73">
        <f aca="true" t="shared" si="10" ref="Z14:Z77">Y14/AC14*100</f>
        <v>97.20496894409938</v>
      </c>
      <c r="AA14" s="28">
        <v>9</v>
      </c>
      <c r="AB14" s="80">
        <f aca="true" t="shared" si="11" ref="AB14:AB77">AA14/AC14*100</f>
        <v>2.7950310559006213</v>
      </c>
      <c r="AC14" s="76">
        <f aca="true" t="shared" si="12" ref="AC14:AC77">Y14+AA14</f>
        <v>322</v>
      </c>
      <c r="AD14" s="80">
        <f aca="true" t="shared" si="13" ref="AD14:AD77">AC14/D14*100</f>
        <v>51.355661881977674</v>
      </c>
      <c r="AE14" s="81">
        <f t="shared" si="0"/>
        <v>-48.644338118022326</v>
      </c>
    </row>
    <row r="15" spans="1:31" ht="12.75" customHeight="1">
      <c r="A15" s="287"/>
      <c r="B15" s="38">
        <v>218</v>
      </c>
      <c r="C15" s="39" t="s">
        <v>15</v>
      </c>
      <c r="D15" s="52">
        <v>653</v>
      </c>
      <c r="E15" s="28">
        <v>199</v>
      </c>
      <c r="F15" s="27">
        <f t="shared" si="1"/>
        <v>61.99376947040498</v>
      </c>
      <c r="G15" s="28">
        <v>70</v>
      </c>
      <c r="H15" s="27">
        <f t="shared" si="2"/>
        <v>21.806853582554517</v>
      </c>
      <c r="I15" s="28">
        <v>3</v>
      </c>
      <c r="J15" s="27">
        <f t="shared" si="3"/>
        <v>0.9345794392523363</v>
      </c>
      <c r="K15" s="28">
        <v>1</v>
      </c>
      <c r="L15" s="27">
        <f t="shared" si="4"/>
        <v>0.3115264797507788</v>
      </c>
      <c r="M15" s="28">
        <v>1</v>
      </c>
      <c r="N15" s="27">
        <f t="shared" si="5"/>
        <v>0.3115264797507788</v>
      </c>
      <c r="O15" s="28">
        <v>42</v>
      </c>
      <c r="P15" s="27">
        <f>O15/AC15*100</f>
        <v>13.084112149532709</v>
      </c>
      <c r="Q15" s="87">
        <v>0</v>
      </c>
      <c r="R15" s="27">
        <f>Q15/AC15*100</f>
        <v>0</v>
      </c>
      <c r="S15" s="28">
        <v>0</v>
      </c>
      <c r="T15" s="27">
        <f t="shared" si="6"/>
        <v>0</v>
      </c>
      <c r="U15" s="28">
        <v>0</v>
      </c>
      <c r="V15" s="27">
        <f t="shared" si="7"/>
        <v>0</v>
      </c>
      <c r="W15" s="28">
        <v>2</v>
      </c>
      <c r="X15" s="27">
        <f t="shared" si="8"/>
        <v>0.6230529595015576</v>
      </c>
      <c r="Y15" s="76">
        <f t="shared" si="9"/>
        <v>318</v>
      </c>
      <c r="Z15" s="73">
        <f t="shared" si="10"/>
        <v>99.06542056074767</v>
      </c>
      <c r="AA15" s="28">
        <v>3</v>
      </c>
      <c r="AB15" s="80">
        <f t="shared" si="11"/>
        <v>0.9345794392523363</v>
      </c>
      <c r="AC15" s="76">
        <f t="shared" si="12"/>
        <v>321</v>
      </c>
      <c r="AD15" s="80">
        <f t="shared" si="13"/>
        <v>49.15773353751914</v>
      </c>
      <c r="AE15" s="81">
        <f t="shared" si="0"/>
        <v>-50.84226646248086</v>
      </c>
    </row>
    <row r="16" spans="1:31" ht="12.75" customHeight="1">
      <c r="A16" s="287"/>
      <c r="B16" s="145">
        <v>218</v>
      </c>
      <c r="C16" s="146" t="s">
        <v>16</v>
      </c>
      <c r="D16" s="147">
        <v>654</v>
      </c>
      <c r="E16" s="150">
        <v>197</v>
      </c>
      <c r="F16" s="149">
        <f>E16/AC16*100</f>
        <v>60.802469135802475</v>
      </c>
      <c r="G16" s="150">
        <v>73</v>
      </c>
      <c r="H16" s="149">
        <f>G16/AC16*100</f>
        <v>22.530864197530864</v>
      </c>
      <c r="I16" s="150">
        <v>5</v>
      </c>
      <c r="J16" s="149">
        <f>I16/AC16*100</f>
        <v>1.5432098765432098</v>
      </c>
      <c r="K16" s="150">
        <v>3</v>
      </c>
      <c r="L16" s="149">
        <f>K16/AC16*100</f>
        <v>0.9259259259259258</v>
      </c>
      <c r="M16" s="150">
        <v>2</v>
      </c>
      <c r="N16" s="149">
        <f>M16/AC16*100</f>
        <v>0.6172839506172839</v>
      </c>
      <c r="O16" s="150">
        <v>42</v>
      </c>
      <c r="P16" s="149">
        <f>O16/AC16*100</f>
        <v>12.962962962962962</v>
      </c>
      <c r="Q16" s="151">
        <v>0</v>
      </c>
      <c r="R16" s="149">
        <f>Q16/AC16*100</f>
        <v>0</v>
      </c>
      <c r="S16" s="150">
        <v>0</v>
      </c>
      <c r="T16" s="149">
        <f>S16/AC16*100</f>
        <v>0</v>
      </c>
      <c r="U16" s="150">
        <v>0</v>
      </c>
      <c r="V16" s="149">
        <f>U16/AC16*100</f>
        <v>0</v>
      </c>
      <c r="W16" s="150">
        <v>2</v>
      </c>
      <c r="X16" s="149">
        <f>W16/AC16*100</f>
        <v>0.6172839506172839</v>
      </c>
      <c r="Y16" s="152">
        <f t="shared" si="9"/>
        <v>324</v>
      </c>
      <c r="Z16" s="153">
        <f>Y16/AC16*100</f>
        <v>100</v>
      </c>
      <c r="AA16" s="150">
        <v>0</v>
      </c>
      <c r="AB16" s="166">
        <f>AA16/AC16*100</f>
        <v>0</v>
      </c>
      <c r="AC16" s="152">
        <f>Y16+AA16</f>
        <v>324</v>
      </c>
      <c r="AD16" s="166">
        <f>AC16/D16*100</f>
        <v>49.54128440366973</v>
      </c>
      <c r="AE16" s="167">
        <f t="shared" si="0"/>
        <v>-50.45871559633027</v>
      </c>
    </row>
    <row r="17" spans="1:31" ht="12.75" customHeight="1">
      <c r="A17" s="287"/>
      <c r="B17" s="38">
        <v>219</v>
      </c>
      <c r="C17" s="39" t="s">
        <v>15</v>
      </c>
      <c r="D17" s="52">
        <v>494</v>
      </c>
      <c r="E17" s="28">
        <v>184</v>
      </c>
      <c r="F17" s="27">
        <f t="shared" si="1"/>
        <v>64.33566433566433</v>
      </c>
      <c r="G17" s="28">
        <v>59</v>
      </c>
      <c r="H17" s="27">
        <f t="shared" si="2"/>
        <v>20.62937062937063</v>
      </c>
      <c r="I17" s="28">
        <v>4</v>
      </c>
      <c r="J17" s="27">
        <f t="shared" si="3"/>
        <v>1.3986013986013985</v>
      </c>
      <c r="K17" s="28">
        <v>0</v>
      </c>
      <c r="L17" s="27">
        <f t="shared" si="4"/>
        <v>0</v>
      </c>
      <c r="M17" s="28">
        <v>1</v>
      </c>
      <c r="N17" s="27">
        <f t="shared" si="5"/>
        <v>0.34965034965034963</v>
      </c>
      <c r="O17" s="28">
        <v>35</v>
      </c>
      <c r="P17" s="27">
        <f aca="true" t="shared" si="14" ref="P17:P28">O17/AC17*100</f>
        <v>12.237762237762238</v>
      </c>
      <c r="Q17" s="87">
        <v>0</v>
      </c>
      <c r="R17" s="27">
        <f aca="true" t="shared" si="15" ref="R17:R28">Q17/AC17*100</f>
        <v>0</v>
      </c>
      <c r="S17" s="28">
        <v>0</v>
      </c>
      <c r="T17" s="27">
        <f t="shared" si="6"/>
        <v>0</v>
      </c>
      <c r="U17" s="28">
        <v>0</v>
      </c>
      <c r="V17" s="27">
        <f t="shared" si="7"/>
        <v>0</v>
      </c>
      <c r="W17" s="28">
        <v>0</v>
      </c>
      <c r="X17" s="27">
        <f t="shared" si="8"/>
        <v>0</v>
      </c>
      <c r="Y17" s="76">
        <f t="shared" si="9"/>
        <v>283</v>
      </c>
      <c r="Z17" s="73">
        <f t="shared" si="10"/>
        <v>98.95104895104895</v>
      </c>
      <c r="AA17" s="28">
        <v>3</v>
      </c>
      <c r="AB17" s="80">
        <f t="shared" si="11"/>
        <v>1.048951048951049</v>
      </c>
      <c r="AC17" s="76">
        <f t="shared" si="12"/>
        <v>286</v>
      </c>
      <c r="AD17" s="80">
        <f t="shared" si="13"/>
        <v>57.89473684210527</v>
      </c>
      <c r="AE17" s="81">
        <f t="shared" si="0"/>
        <v>-42.10526315789473</v>
      </c>
    </row>
    <row r="18" spans="1:31" ht="12.75" customHeight="1">
      <c r="A18" s="287"/>
      <c r="B18" s="38">
        <v>220</v>
      </c>
      <c r="C18" s="39" t="s">
        <v>15</v>
      </c>
      <c r="D18" s="52">
        <v>614</v>
      </c>
      <c r="E18" s="28">
        <v>208</v>
      </c>
      <c r="F18" s="27">
        <f t="shared" si="1"/>
        <v>54.166666666666664</v>
      </c>
      <c r="G18" s="28">
        <v>123</v>
      </c>
      <c r="H18" s="27">
        <f t="shared" si="2"/>
        <v>32.03125</v>
      </c>
      <c r="I18" s="28">
        <v>4</v>
      </c>
      <c r="J18" s="27">
        <f t="shared" si="3"/>
        <v>1.0416666666666665</v>
      </c>
      <c r="K18" s="28">
        <v>2</v>
      </c>
      <c r="L18" s="27">
        <f t="shared" si="4"/>
        <v>0.5208333333333333</v>
      </c>
      <c r="M18" s="28">
        <v>1</v>
      </c>
      <c r="N18" s="27">
        <f t="shared" si="5"/>
        <v>0.26041666666666663</v>
      </c>
      <c r="O18" s="28">
        <v>39</v>
      </c>
      <c r="P18" s="27">
        <f t="shared" si="14"/>
        <v>10.15625</v>
      </c>
      <c r="Q18" s="87">
        <v>0</v>
      </c>
      <c r="R18" s="27">
        <f t="shared" si="15"/>
        <v>0</v>
      </c>
      <c r="S18" s="28">
        <v>0</v>
      </c>
      <c r="T18" s="27">
        <f t="shared" si="6"/>
        <v>0</v>
      </c>
      <c r="U18" s="28">
        <v>0</v>
      </c>
      <c r="V18" s="27">
        <f t="shared" si="7"/>
        <v>0</v>
      </c>
      <c r="W18" s="28">
        <v>2</v>
      </c>
      <c r="X18" s="27">
        <f t="shared" si="8"/>
        <v>0.5208333333333333</v>
      </c>
      <c r="Y18" s="76">
        <f t="shared" si="9"/>
        <v>379</v>
      </c>
      <c r="Z18" s="73">
        <f t="shared" si="10"/>
        <v>98.69791666666666</v>
      </c>
      <c r="AA18" s="28">
        <v>5</v>
      </c>
      <c r="AB18" s="80">
        <f t="shared" si="11"/>
        <v>1.3020833333333335</v>
      </c>
      <c r="AC18" s="76">
        <f t="shared" si="12"/>
        <v>384</v>
      </c>
      <c r="AD18" s="80">
        <f t="shared" si="13"/>
        <v>62.54071661237784</v>
      </c>
      <c r="AE18" s="81">
        <f t="shared" si="0"/>
        <v>-37.45928338762216</v>
      </c>
    </row>
    <row r="19" spans="1:31" ht="12.75" customHeight="1">
      <c r="A19" s="287"/>
      <c r="B19" s="38">
        <v>226</v>
      </c>
      <c r="C19" s="39" t="s">
        <v>15</v>
      </c>
      <c r="D19" s="52">
        <v>520</v>
      </c>
      <c r="E19" s="28">
        <v>113</v>
      </c>
      <c r="F19" s="27">
        <f t="shared" si="1"/>
        <v>43.62934362934363</v>
      </c>
      <c r="G19" s="28">
        <v>63</v>
      </c>
      <c r="H19" s="27">
        <f t="shared" si="2"/>
        <v>24.324324324324326</v>
      </c>
      <c r="I19" s="28">
        <v>5</v>
      </c>
      <c r="J19" s="27">
        <f t="shared" si="3"/>
        <v>1.9305019305019304</v>
      </c>
      <c r="K19" s="28">
        <v>3</v>
      </c>
      <c r="L19" s="27">
        <f t="shared" si="4"/>
        <v>1.1583011583011582</v>
      </c>
      <c r="M19" s="28">
        <v>2</v>
      </c>
      <c r="N19" s="27">
        <f t="shared" si="5"/>
        <v>0.7722007722007722</v>
      </c>
      <c r="O19" s="28">
        <v>64</v>
      </c>
      <c r="P19" s="27">
        <f t="shared" si="14"/>
        <v>24.71042471042471</v>
      </c>
      <c r="Q19" s="87">
        <v>0</v>
      </c>
      <c r="R19" s="27">
        <f t="shared" si="15"/>
        <v>0</v>
      </c>
      <c r="S19" s="28">
        <v>0</v>
      </c>
      <c r="T19" s="27">
        <f t="shared" si="6"/>
        <v>0</v>
      </c>
      <c r="U19" s="28">
        <v>1</v>
      </c>
      <c r="V19" s="27">
        <f t="shared" si="7"/>
        <v>0.3861003861003861</v>
      </c>
      <c r="W19" s="28">
        <v>3</v>
      </c>
      <c r="X19" s="27">
        <f t="shared" si="8"/>
        <v>1.1583011583011582</v>
      </c>
      <c r="Y19" s="76">
        <f t="shared" si="9"/>
        <v>254</v>
      </c>
      <c r="Z19" s="73">
        <f t="shared" si="10"/>
        <v>98.06949806949807</v>
      </c>
      <c r="AA19" s="28">
        <v>5</v>
      </c>
      <c r="AB19" s="80">
        <f t="shared" si="11"/>
        <v>1.9305019305019304</v>
      </c>
      <c r="AC19" s="76">
        <f t="shared" si="12"/>
        <v>259</v>
      </c>
      <c r="AD19" s="80">
        <f t="shared" si="13"/>
        <v>49.80769230769231</v>
      </c>
      <c r="AE19" s="81">
        <f t="shared" si="0"/>
        <v>-50.19230769230769</v>
      </c>
    </row>
    <row r="20" spans="1:31" ht="12.75" customHeight="1">
      <c r="A20" s="287"/>
      <c r="B20" s="38">
        <v>226</v>
      </c>
      <c r="C20" s="39" t="s">
        <v>16</v>
      </c>
      <c r="D20" s="52">
        <v>521</v>
      </c>
      <c r="E20" s="28">
        <v>145</v>
      </c>
      <c r="F20" s="27">
        <f t="shared" si="1"/>
        <v>59.183673469387756</v>
      </c>
      <c r="G20" s="28">
        <v>58</v>
      </c>
      <c r="H20" s="27">
        <f t="shared" si="2"/>
        <v>23.6734693877551</v>
      </c>
      <c r="I20" s="28">
        <v>0</v>
      </c>
      <c r="J20" s="27">
        <f t="shared" si="3"/>
        <v>0</v>
      </c>
      <c r="K20" s="28">
        <v>0</v>
      </c>
      <c r="L20" s="27">
        <f t="shared" si="4"/>
        <v>0</v>
      </c>
      <c r="M20" s="28">
        <v>0</v>
      </c>
      <c r="N20" s="27">
        <f t="shared" si="5"/>
        <v>0</v>
      </c>
      <c r="O20" s="28">
        <v>40</v>
      </c>
      <c r="P20" s="27">
        <f t="shared" si="14"/>
        <v>16.3265306122449</v>
      </c>
      <c r="Q20" s="87">
        <v>0</v>
      </c>
      <c r="R20" s="27">
        <f t="shared" si="15"/>
        <v>0</v>
      </c>
      <c r="S20" s="28">
        <v>0</v>
      </c>
      <c r="T20" s="27">
        <f t="shared" si="6"/>
        <v>0</v>
      </c>
      <c r="U20" s="28">
        <v>0</v>
      </c>
      <c r="V20" s="27">
        <f t="shared" si="7"/>
        <v>0</v>
      </c>
      <c r="W20" s="28">
        <v>0</v>
      </c>
      <c r="X20" s="27">
        <f t="shared" si="8"/>
        <v>0</v>
      </c>
      <c r="Y20" s="76">
        <f t="shared" si="9"/>
        <v>243</v>
      </c>
      <c r="Z20" s="73">
        <f t="shared" si="10"/>
        <v>99.18367346938776</v>
      </c>
      <c r="AA20" s="28">
        <v>2</v>
      </c>
      <c r="AB20" s="80">
        <f t="shared" si="11"/>
        <v>0.8163265306122449</v>
      </c>
      <c r="AC20" s="76">
        <f t="shared" si="12"/>
        <v>245</v>
      </c>
      <c r="AD20" s="80">
        <f t="shared" si="13"/>
        <v>47.02495201535509</v>
      </c>
      <c r="AE20" s="81">
        <f t="shared" si="0"/>
        <v>-52.97504798464491</v>
      </c>
    </row>
    <row r="21" spans="1:31" ht="12.75" customHeight="1">
      <c r="A21" s="287"/>
      <c r="B21" s="38">
        <v>227</v>
      </c>
      <c r="C21" s="39" t="s">
        <v>15</v>
      </c>
      <c r="D21" s="52">
        <v>605</v>
      </c>
      <c r="E21" s="28">
        <v>162</v>
      </c>
      <c r="F21" s="27">
        <f t="shared" si="1"/>
        <v>53.289473684210535</v>
      </c>
      <c r="G21" s="28">
        <v>82</v>
      </c>
      <c r="H21" s="27">
        <f t="shared" si="2"/>
        <v>26.973684210526315</v>
      </c>
      <c r="I21" s="28">
        <v>2</v>
      </c>
      <c r="J21" s="27">
        <f t="shared" si="3"/>
        <v>0.6578947368421052</v>
      </c>
      <c r="K21" s="28">
        <v>1</v>
      </c>
      <c r="L21" s="27">
        <f t="shared" si="4"/>
        <v>0.3289473684210526</v>
      </c>
      <c r="M21" s="28">
        <v>1</v>
      </c>
      <c r="N21" s="27">
        <f t="shared" si="5"/>
        <v>0.3289473684210526</v>
      </c>
      <c r="O21" s="28">
        <v>46</v>
      </c>
      <c r="P21" s="27">
        <f t="shared" si="14"/>
        <v>15.131578947368421</v>
      </c>
      <c r="Q21" s="87">
        <v>0</v>
      </c>
      <c r="R21" s="27">
        <f t="shared" si="15"/>
        <v>0</v>
      </c>
      <c r="S21" s="28">
        <v>0</v>
      </c>
      <c r="T21" s="27">
        <f t="shared" si="6"/>
        <v>0</v>
      </c>
      <c r="U21" s="28">
        <v>0</v>
      </c>
      <c r="V21" s="27">
        <f t="shared" si="7"/>
        <v>0</v>
      </c>
      <c r="W21" s="28">
        <v>1</v>
      </c>
      <c r="X21" s="27">
        <f t="shared" si="8"/>
        <v>0.3289473684210526</v>
      </c>
      <c r="Y21" s="76">
        <f t="shared" si="9"/>
        <v>295</v>
      </c>
      <c r="Z21" s="73">
        <f t="shared" si="10"/>
        <v>97.03947368421053</v>
      </c>
      <c r="AA21" s="28">
        <v>9</v>
      </c>
      <c r="AB21" s="80">
        <f t="shared" si="11"/>
        <v>2.9605263157894735</v>
      </c>
      <c r="AC21" s="76">
        <f t="shared" si="12"/>
        <v>304</v>
      </c>
      <c r="AD21" s="80">
        <f t="shared" si="13"/>
        <v>50.247933884297524</v>
      </c>
      <c r="AE21" s="81">
        <f t="shared" si="0"/>
        <v>-49.752066115702476</v>
      </c>
    </row>
    <row r="22" spans="1:31" ht="12.75" customHeight="1">
      <c r="A22" s="287"/>
      <c r="B22" s="38">
        <v>227</v>
      </c>
      <c r="C22" s="39" t="s">
        <v>16</v>
      </c>
      <c r="D22" s="52">
        <v>605</v>
      </c>
      <c r="E22" s="28">
        <v>144</v>
      </c>
      <c r="F22" s="27">
        <f t="shared" si="1"/>
        <v>47.682119205298015</v>
      </c>
      <c r="G22" s="28">
        <v>82</v>
      </c>
      <c r="H22" s="27">
        <f t="shared" si="2"/>
        <v>27.1523178807947</v>
      </c>
      <c r="I22" s="28">
        <v>5</v>
      </c>
      <c r="J22" s="27">
        <f t="shared" si="3"/>
        <v>1.6556291390728477</v>
      </c>
      <c r="K22" s="28">
        <v>3</v>
      </c>
      <c r="L22" s="27">
        <f t="shared" si="4"/>
        <v>0.9933774834437087</v>
      </c>
      <c r="M22" s="28">
        <v>2</v>
      </c>
      <c r="N22" s="27">
        <f t="shared" si="5"/>
        <v>0.6622516556291391</v>
      </c>
      <c r="O22" s="28">
        <v>59</v>
      </c>
      <c r="P22" s="27">
        <f t="shared" si="14"/>
        <v>19.5364238410596</v>
      </c>
      <c r="Q22" s="87">
        <v>0</v>
      </c>
      <c r="R22" s="27">
        <f t="shared" si="15"/>
        <v>0</v>
      </c>
      <c r="S22" s="28">
        <v>0</v>
      </c>
      <c r="T22" s="27">
        <f t="shared" si="6"/>
        <v>0</v>
      </c>
      <c r="U22" s="28">
        <v>0</v>
      </c>
      <c r="V22" s="27">
        <f t="shared" si="7"/>
        <v>0</v>
      </c>
      <c r="W22" s="28">
        <v>0</v>
      </c>
      <c r="X22" s="27">
        <f t="shared" si="8"/>
        <v>0</v>
      </c>
      <c r="Y22" s="76">
        <f t="shared" si="9"/>
        <v>295</v>
      </c>
      <c r="Z22" s="73">
        <f t="shared" si="10"/>
        <v>97.68211920529801</v>
      </c>
      <c r="AA22" s="28">
        <v>7</v>
      </c>
      <c r="AB22" s="80">
        <f t="shared" si="11"/>
        <v>2.3178807947019866</v>
      </c>
      <c r="AC22" s="76">
        <f t="shared" si="12"/>
        <v>302</v>
      </c>
      <c r="AD22" s="80">
        <f t="shared" si="13"/>
        <v>49.917355371900825</v>
      </c>
      <c r="AE22" s="81">
        <f t="shared" si="0"/>
        <v>-50.082644628099175</v>
      </c>
    </row>
    <row r="23" spans="1:31" ht="12.75" customHeight="1">
      <c r="A23" s="287"/>
      <c r="B23" s="38">
        <v>228</v>
      </c>
      <c r="C23" s="39" t="s">
        <v>15</v>
      </c>
      <c r="D23" s="52">
        <v>462</v>
      </c>
      <c r="E23" s="28">
        <v>128</v>
      </c>
      <c r="F23" s="27">
        <f t="shared" si="1"/>
        <v>58.18181818181818</v>
      </c>
      <c r="G23" s="28">
        <v>64</v>
      </c>
      <c r="H23" s="27">
        <f t="shared" si="2"/>
        <v>29.09090909090909</v>
      </c>
      <c r="I23" s="28">
        <v>1</v>
      </c>
      <c r="J23" s="27">
        <f t="shared" si="3"/>
        <v>0.45454545454545453</v>
      </c>
      <c r="K23" s="28">
        <v>0</v>
      </c>
      <c r="L23" s="27">
        <f t="shared" si="4"/>
        <v>0</v>
      </c>
      <c r="M23" s="28">
        <v>0</v>
      </c>
      <c r="N23" s="27">
        <f t="shared" si="5"/>
        <v>0</v>
      </c>
      <c r="O23" s="28">
        <v>23</v>
      </c>
      <c r="P23" s="27">
        <f t="shared" si="14"/>
        <v>10.454545454545453</v>
      </c>
      <c r="Q23" s="87">
        <v>0</v>
      </c>
      <c r="R23" s="27">
        <f t="shared" si="15"/>
        <v>0</v>
      </c>
      <c r="S23" s="28">
        <v>0</v>
      </c>
      <c r="T23" s="27">
        <f t="shared" si="6"/>
        <v>0</v>
      </c>
      <c r="U23" s="28">
        <v>0</v>
      </c>
      <c r="V23" s="27">
        <f t="shared" si="7"/>
        <v>0</v>
      </c>
      <c r="W23" s="28">
        <v>1</v>
      </c>
      <c r="X23" s="27">
        <f t="shared" si="8"/>
        <v>0.45454545454545453</v>
      </c>
      <c r="Y23" s="76">
        <f t="shared" si="9"/>
        <v>217</v>
      </c>
      <c r="Z23" s="73">
        <f t="shared" si="10"/>
        <v>98.63636363636363</v>
      </c>
      <c r="AA23" s="28">
        <v>3</v>
      </c>
      <c r="AB23" s="80">
        <f t="shared" si="11"/>
        <v>1.3636363636363635</v>
      </c>
      <c r="AC23" s="76">
        <f t="shared" si="12"/>
        <v>220</v>
      </c>
      <c r="AD23" s="80">
        <f t="shared" si="13"/>
        <v>47.61904761904761</v>
      </c>
      <c r="AE23" s="81">
        <f t="shared" si="0"/>
        <v>-52.38095238095239</v>
      </c>
    </row>
    <row r="24" spans="1:31" ht="12.75" customHeight="1">
      <c r="A24" s="287"/>
      <c r="B24" s="38">
        <v>228</v>
      </c>
      <c r="C24" s="39" t="s">
        <v>16</v>
      </c>
      <c r="D24" s="52">
        <v>462</v>
      </c>
      <c r="E24" s="28">
        <v>104</v>
      </c>
      <c r="F24" s="27">
        <f t="shared" si="1"/>
        <v>55.61497326203209</v>
      </c>
      <c r="G24" s="28">
        <v>52</v>
      </c>
      <c r="H24" s="27">
        <f t="shared" si="2"/>
        <v>27.807486631016044</v>
      </c>
      <c r="I24" s="28">
        <v>0</v>
      </c>
      <c r="J24" s="27">
        <f t="shared" si="3"/>
        <v>0</v>
      </c>
      <c r="K24" s="28">
        <v>1</v>
      </c>
      <c r="L24" s="27">
        <f t="shared" si="4"/>
        <v>0.53475935828877</v>
      </c>
      <c r="M24" s="28">
        <v>0</v>
      </c>
      <c r="N24" s="27">
        <f t="shared" si="5"/>
        <v>0</v>
      </c>
      <c r="O24" s="28">
        <v>29</v>
      </c>
      <c r="P24" s="27">
        <f t="shared" si="14"/>
        <v>15.508021390374333</v>
      </c>
      <c r="Q24" s="87">
        <v>0</v>
      </c>
      <c r="R24" s="27">
        <f t="shared" si="15"/>
        <v>0</v>
      </c>
      <c r="S24" s="28">
        <v>0</v>
      </c>
      <c r="T24" s="27">
        <f t="shared" si="6"/>
        <v>0</v>
      </c>
      <c r="U24" s="28">
        <v>0</v>
      </c>
      <c r="V24" s="27">
        <f t="shared" si="7"/>
        <v>0</v>
      </c>
      <c r="W24" s="28">
        <v>1</v>
      </c>
      <c r="X24" s="27">
        <f t="shared" si="8"/>
        <v>0.53475935828877</v>
      </c>
      <c r="Y24" s="76">
        <f t="shared" si="9"/>
        <v>187</v>
      </c>
      <c r="Z24" s="73">
        <f t="shared" si="10"/>
        <v>100</v>
      </c>
      <c r="AA24" s="28">
        <v>0</v>
      </c>
      <c r="AB24" s="80">
        <f t="shared" si="11"/>
        <v>0</v>
      </c>
      <c r="AC24" s="76">
        <f t="shared" si="12"/>
        <v>187</v>
      </c>
      <c r="AD24" s="80">
        <f t="shared" si="13"/>
        <v>40.476190476190474</v>
      </c>
      <c r="AE24" s="81">
        <f t="shared" si="0"/>
        <v>-59.523809523809526</v>
      </c>
    </row>
    <row r="25" spans="1:31" ht="12.75" customHeight="1">
      <c r="A25" s="287"/>
      <c r="B25" s="38">
        <v>228</v>
      </c>
      <c r="C25" s="39" t="s">
        <v>26</v>
      </c>
      <c r="D25" s="52">
        <v>0</v>
      </c>
      <c r="E25" s="28">
        <v>101</v>
      </c>
      <c r="F25" s="27">
        <f t="shared" si="1"/>
        <v>41.90871369294606</v>
      </c>
      <c r="G25" s="28">
        <v>97</v>
      </c>
      <c r="H25" s="27">
        <f t="shared" si="2"/>
        <v>40.24896265560166</v>
      </c>
      <c r="I25" s="28">
        <v>3</v>
      </c>
      <c r="J25" s="27">
        <f t="shared" si="3"/>
        <v>1.2448132780082988</v>
      </c>
      <c r="K25" s="28">
        <v>0</v>
      </c>
      <c r="L25" s="27">
        <f t="shared" si="4"/>
        <v>0</v>
      </c>
      <c r="M25" s="28">
        <v>0</v>
      </c>
      <c r="N25" s="27">
        <f t="shared" si="5"/>
        <v>0</v>
      </c>
      <c r="O25" s="28">
        <v>34</v>
      </c>
      <c r="P25" s="27">
        <f t="shared" si="14"/>
        <v>14.107883817427386</v>
      </c>
      <c r="Q25" s="87">
        <v>0</v>
      </c>
      <c r="R25" s="27">
        <f t="shared" si="15"/>
        <v>0</v>
      </c>
      <c r="S25" s="28">
        <v>0</v>
      </c>
      <c r="T25" s="27">
        <f t="shared" si="6"/>
        <v>0</v>
      </c>
      <c r="U25" s="28">
        <v>0</v>
      </c>
      <c r="V25" s="27">
        <f t="shared" si="7"/>
        <v>0</v>
      </c>
      <c r="W25" s="28">
        <v>2</v>
      </c>
      <c r="X25" s="27">
        <f t="shared" si="8"/>
        <v>0.8298755186721992</v>
      </c>
      <c r="Y25" s="76">
        <f t="shared" si="9"/>
        <v>237</v>
      </c>
      <c r="Z25" s="73">
        <f t="shared" si="10"/>
        <v>98.3402489626556</v>
      </c>
      <c r="AA25" s="28">
        <v>4</v>
      </c>
      <c r="AB25" s="80">
        <f t="shared" si="11"/>
        <v>1.6597510373443984</v>
      </c>
      <c r="AC25" s="76">
        <f t="shared" si="12"/>
        <v>241</v>
      </c>
      <c r="AD25" s="80">
        <f>AC25/250*100</f>
        <v>96.39999999999999</v>
      </c>
      <c r="AE25" s="81">
        <f t="shared" si="0"/>
        <v>-3.6000000000000085</v>
      </c>
    </row>
    <row r="26" spans="1:31" ht="12.75" customHeight="1">
      <c r="A26" s="287"/>
      <c r="B26" s="38">
        <v>229</v>
      </c>
      <c r="C26" s="39" t="s">
        <v>15</v>
      </c>
      <c r="D26" s="52">
        <v>660</v>
      </c>
      <c r="E26" s="28">
        <v>130</v>
      </c>
      <c r="F26" s="27">
        <f t="shared" si="1"/>
        <v>46.42857142857143</v>
      </c>
      <c r="G26" s="28">
        <v>106</v>
      </c>
      <c r="H26" s="27">
        <f t="shared" si="2"/>
        <v>37.857142857142854</v>
      </c>
      <c r="I26" s="28">
        <v>3</v>
      </c>
      <c r="J26" s="27">
        <f t="shared" si="3"/>
        <v>1.0714285714285714</v>
      </c>
      <c r="K26" s="28">
        <v>0</v>
      </c>
      <c r="L26" s="27">
        <f t="shared" si="4"/>
        <v>0</v>
      </c>
      <c r="M26" s="28">
        <v>0</v>
      </c>
      <c r="N26" s="27">
        <f t="shared" si="5"/>
        <v>0</v>
      </c>
      <c r="O26" s="28">
        <v>34</v>
      </c>
      <c r="P26" s="27">
        <f t="shared" si="14"/>
        <v>12.142857142857142</v>
      </c>
      <c r="Q26" s="87">
        <v>0</v>
      </c>
      <c r="R26" s="27">
        <f t="shared" si="15"/>
        <v>0</v>
      </c>
      <c r="S26" s="28">
        <v>0</v>
      </c>
      <c r="T26" s="27">
        <f t="shared" si="6"/>
        <v>0</v>
      </c>
      <c r="U26" s="28">
        <v>0</v>
      </c>
      <c r="V26" s="27">
        <f t="shared" si="7"/>
        <v>0</v>
      </c>
      <c r="W26" s="28">
        <v>0</v>
      </c>
      <c r="X26" s="27">
        <f t="shared" si="8"/>
        <v>0</v>
      </c>
      <c r="Y26" s="76">
        <f t="shared" si="9"/>
        <v>273</v>
      </c>
      <c r="Z26" s="73">
        <f t="shared" si="10"/>
        <v>97.5</v>
      </c>
      <c r="AA26" s="28">
        <v>7</v>
      </c>
      <c r="AB26" s="80">
        <f t="shared" si="11"/>
        <v>2.5</v>
      </c>
      <c r="AC26" s="76">
        <f t="shared" si="12"/>
        <v>280</v>
      </c>
      <c r="AD26" s="80">
        <f t="shared" si="13"/>
        <v>42.42424242424242</v>
      </c>
      <c r="AE26" s="81">
        <f t="shared" si="0"/>
        <v>-57.57575757575758</v>
      </c>
    </row>
    <row r="27" spans="1:31" ht="12.75" customHeight="1">
      <c r="A27" s="287"/>
      <c r="B27" s="38">
        <v>229</v>
      </c>
      <c r="C27" s="39" t="s">
        <v>16</v>
      </c>
      <c r="D27" s="52">
        <v>660</v>
      </c>
      <c r="E27" s="28">
        <v>110</v>
      </c>
      <c r="F27" s="27">
        <f t="shared" si="1"/>
        <v>35.83061889250814</v>
      </c>
      <c r="G27" s="28">
        <v>132</v>
      </c>
      <c r="H27" s="27">
        <f t="shared" si="2"/>
        <v>42.99674267100978</v>
      </c>
      <c r="I27" s="28">
        <v>5</v>
      </c>
      <c r="J27" s="27">
        <f t="shared" si="3"/>
        <v>1.6286644951140066</v>
      </c>
      <c r="K27" s="28">
        <v>0</v>
      </c>
      <c r="L27" s="27">
        <f t="shared" si="4"/>
        <v>0</v>
      </c>
      <c r="M27" s="28">
        <v>2</v>
      </c>
      <c r="N27" s="27">
        <f t="shared" si="5"/>
        <v>0.6514657980456027</v>
      </c>
      <c r="O27" s="28">
        <v>50</v>
      </c>
      <c r="P27" s="27">
        <f t="shared" si="14"/>
        <v>16.286644951140065</v>
      </c>
      <c r="Q27" s="87">
        <v>0</v>
      </c>
      <c r="R27" s="27">
        <f t="shared" si="15"/>
        <v>0</v>
      </c>
      <c r="S27" s="28">
        <v>0</v>
      </c>
      <c r="T27" s="27">
        <f t="shared" si="6"/>
        <v>0</v>
      </c>
      <c r="U27" s="28">
        <v>0</v>
      </c>
      <c r="V27" s="27">
        <f t="shared" si="7"/>
        <v>0</v>
      </c>
      <c r="W27" s="28">
        <v>2</v>
      </c>
      <c r="X27" s="27">
        <f t="shared" si="8"/>
        <v>0.6514657980456027</v>
      </c>
      <c r="Y27" s="76">
        <f t="shared" si="9"/>
        <v>301</v>
      </c>
      <c r="Z27" s="73">
        <f t="shared" si="10"/>
        <v>98.0456026058632</v>
      </c>
      <c r="AA27" s="28">
        <v>6</v>
      </c>
      <c r="AB27" s="80">
        <f t="shared" si="11"/>
        <v>1.9543973941368076</v>
      </c>
      <c r="AC27" s="76">
        <f t="shared" si="12"/>
        <v>307</v>
      </c>
      <c r="AD27" s="80">
        <f t="shared" si="13"/>
        <v>46.515151515151516</v>
      </c>
      <c r="AE27" s="81">
        <f t="shared" si="0"/>
        <v>-53.484848484848484</v>
      </c>
    </row>
    <row r="28" spans="1:31" ht="12.75" customHeight="1">
      <c r="A28" s="287"/>
      <c r="B28" s="38">
        <v>229</v>
      </c>
      <c r="C28" s="39" t="s">
        <v>19</v>
      </c>
      <c r="D28" s="52">
        <v>661</v>
      </c>
      <c r="E28" s="28">
        <v>118</v>
      </c>
      <c r="F28" s="27">
        <f t="shared" si="1"/>
        <v>44.02985074626866</v>
      </c>
      <c r="G28" s="28">
        <v>108</v>
      </c>
      <c r="H28" s="27">
        <f t="shared" si="2"/>
        <v>40.298507462686565</v>
      </c>
      <c r="I28" s="28">
        <v>5</v>
      </c>
      <c r="J28" s="27">
        <f t="shared" si="3"/>
        <v>1.8656716417910446</v>
      </c>
      <c r="K28" s="28">
        <v>0</v>
      </c>
      <c r="L28" s="27">
        <f t="shared" si="4"/>
        <v>0</v>
      </c>
      <c r="M28" s="28">
        <v>0</v>
      </c>
      <c r="N28" s="27">
        <f t="shared" si="5"/>
        <v>0</v>
      </c>
      <c r="O28" s="28">
        <v>37</v>
      </c>
      <c r="P28" s="27">
        <f t="shared" si="14"/>
        <v>13.805970149253731</v>
      </c>
      <c r="Q28" s="87">
        <v>0</v>
      </c>
      <c r="R28" s="27">
        <f t="shared" si="15"/>
        <v>0</v>
      </c>
      <c r="S28" s="28">
        <v>0</v>
      </c>
      <c r="T28" s="27">
        <f>S28/AC28*100</f>
        <v>0</v>
      </c>
      <c r="U28" s="28">
        <v>0</v>
      </c>
      <c r="V28" s="27">
        <f t="shared" si="7"/>
        <v>0</v>
      </c>
      <c r="W28" s="28">
        <v>0</v>
      </c>
      <c r="X28" s="27">
        <f t="shared" si="8"/>
        <v>0</v>
      </c>
      <c r="Y28" s="76">
        <f t="shared" si="9"/>
        <v>268</v>
      </c>
      <c r="Z28" s="73">
        <f t="shared" si="10"/>
        <v>100</v>
      </c>
      <c r="AA28" s="28">
        <v>0</v>
      </c>
      <c r="AB28" s="80">
        <f t="shared" si="11"/>
        <v>0</v>
      </c>
      <c r="AC28" s="76">
        <f t="shared" si="12"/>
        <v>268</v>
      </c>
      <c r="AD28" s="80">
        <f t="shared" si="13"/>
        <v>40.544629349470505</v>
      </c>
      <c r="AE28" s="81">
        <f t="shared" si="0"/>
        <v>-59.455370650529495</v>
      </c>
    </row>
    <row r="29" spans="1:31" ht="12.75" customHeight="1">
      <c r="A29" s="287"/>
      <c r="B29" s="145">
        <v>229</v>
      </c>
      <c r="C29" s="146" t="s">
        <v>20</v>
      </c>
      <c r="D29" s="147">
        <v>661</v>
      </c>
      <c r="E29" s="150">
        <v>108</v>
      </c>
      <c r="F29" s="149">
        <f>E29/AC29*100</f>
        <v>34.504792332268366</v>
      </c>
      <c r="G29" s="150">
        <v>143</v>
      </c>
      <c r="H29" s="149">
        <f>G29/AC29*100</f>
        <v>45.68690095846645</v>
      </c>
      <c r="I29" s="150">
        <v>5</v>
      </c>
      <c r="J29" s="149">
        <f>I29/AC29*100</f>
        <v>1.5974440894568689</v>
      </c>
      <c r="K29" s="150">
        <v>0</v>
      </c>
      <c r="L29" s="149">
        <f>K29/AC29*100</f>
        <v>0</v>
      </c>
      <c r="M29" s="150">
        <v>1</v>
      </c>
      <c r="N29" s="149">
        <f>M29/AC29*100</f>
        <v>0.3194888178913738</v>
      </c>
      <c r="O29" s="150">
        <v>51</v>
      </c>
      <c r="P29" s="149">
        <f>O29/AC29*100</f>
        <v>16.293929712460063</v>
      </c>
      <c r="Q29" s="151">
        <v>0</v>
      </c>
      <c r="R29" s="149">
        <f>Q29/AC29*100</f>
        <v>0</v>
      </c>
      <c r="S29" s="150">
        <v>0</v>
      </c>
      <c r="T29" s="149">
        <f>S29/AC29*100</f>
        <v>0</v>
      </c>
      <c r="U29" s="150">
        <v>0</v>
      </c>
      <c r="V29" s="149">
        <f>U29/AC29*100</f>
        <v>0</v>
      </c>
      <c r="W29" s="150">
        <v>0</v>
      </c>
      <c r="X29" s="149">
        <f>W29/AC29*100</f>
        <v>0</v>
      </c>
      <c r="Y29" s="152">
        <f t="shared" si="9"/>
        <v>308</v>
      </c>
      <c r="Z29" s="153">
        <f>Y29/AC29*100</f>
        <v>98.40255591054313</v>
      </c>
      <c r="AA29" s="150">
        <v>5</v>
      </c>
      <c r="AB29" s="166">
        <f>AA29/AC29*100</f>
        <v>1.5974440894568689</v>
      </c>
      <c r="AC29" s="152">
        <f>Y29+AA29</f>
        <v>313</v>
      </c>
      <c r="AD29" s="166">
        <f>AC29/D29*100</f>
        <v>47.352496217851744</v>
      </c>
      <c r="AE29" s="167">
        <f t="shared" si="0"/>
        <v>-52.647503782148256</v>
      </c>
    </row>
    <row r="30" spans="1:31" ht="12.75" customHeight="1">
      <c r="A30" s="287"/>
      <c r="B30" s="38">
        <v>229</v>
      </c>
      <c r="C30" s="39" t="s">
        <v>21</v>
      </c>
      <c r="D30" s="52">
        <v>661</v>
      </c>
      <c r="E30" s="28">
        <v>129</v>
      </c>
      <c r="F30" s="27">
        <f t="shared" si="1"/>
        <v>41.883116883116884</v>
      </c>
      <c r="G30" s="28">
        <v>118</v>
      </c>
      <c r="H30" s="27">
        <f t="shared" si="2"/>
        <v>38.311688311688314</v>
      </c>
      <c r="I30" s="28">
        <v>4</v>
      </c>
      <c r="J30" s="27">
        <f t="shared" si="3"/>
        <v>1.2987012987012987</v>
      </c>
      <c r="K30" s="28">
        <v>1</v>
      </c>
      <c r="L30" s="27">
        <f t="shared" si="4"/>
        <v>0.3246753246753247</v>
      </c>
      <c r="M30" s="28">
        <v>3</v>
      </c>
      <c r="N30" s="27">
        <f t="shared" si="5"/>
        <v>0.974025974025974</v>
      </c>
      <c r="O30" s="28">
        <v>50</v>
      </c>
      <c r="P30" s="27">
        <f>O30/AC30*100</f>
        <v>16.233766233766232</v>
      </c>
      <c r="Q30" s="87">
        <v>0</v>
      </c>
      <c r="R30" s="27">
        <f>Q30/AC30*100</f>
        <v>0</v>
      </c>
      <c r="S30" s="28">
        <v>0</v>
      </c>
      <c r="T30" s="27">
        <f t="shared" si="6"/>
        <v>0</v>
      </c>
      <c r="U30" s="28">
        <v>0</v>
      </c>
      <c r="V30" s="27">
        <f t="shared" si="7"/>
        <v>0</v>
      </c>
      <c r="W30" s="28">
        <v>0</v>
      </c>
      <c r="X30" s="27">
        <f t="shared" si="8"/>
        <v>0</v>
      </c>
      <c r="Y30" s="76">
        <f t="shared" si="9"/>
        <v>305</v>
      </c>
      <c r="Z30" s="73">
        <f t="shared" si="10"/>
        <v>99.02597402597402</v>
      </c>
      <c r="AA30" s="28">
        <v>3</v>
      </c>
      <c r="AB30" s="80">
        <f t="shared" si="11"/>
        <v>0.974025974025974</v>
      </c>
      <c r="AC30" s="76">
        <f t="shared" si="12"/>
        <v>308</v>
      </c>
      <c r="AD30" s="80">
        <f t="shared" si="13"/>
        <v>46.59606656580938</v>
      </c>
      <c r="AE30" s="81">
        <f t="shared" si="0"/>
        <v>-53.40393343419062</v>
      </c>
    </row>
    <row r="31" spans="1:31" ht="12.75" customHeight="1">
      <c r="A31" s="287"/>
      <c r="B31" s="38">
        <v>229</v>
      </c>
      <c r="C31" s="39" t="s">
        <v>22</v>
      </c>
      <c r="D31" s="52">
        <v>661</v>
      </c>
      <c r="E31" s="28">
        <v>123</v>
      </c>
      <c r="F31" s="27">
        <f t="shared" si="1"/>
        <v>38.924050632911396</v>
      </c>
      <c r="G31" s="28">
        <v>124</v>
      </c>
      <c r="H31" s="27">
        <f t="shared" si="2"/>
        <v>39.24050632911392</v>
      </c>
      <c r="I31" s="28">
        <v>7</v>
      </c>
      <c r="J31" s="27">
        <f t="shared" si="3"/>
        <v>2.2151898734177213</v>
      </c>
      <c r="K31" s="28">
        <v>0</v>
      </c>
      <c r="L31" s="27">
        <f t="shared" si="4"/>
        <v>0</v>
      </c>
      <c r="M31" s="28">
        <v>2</v>
      </c>
      <c r="N31" s="27">
        <f t="shared" si="5"/>
        <v>0.6329113924050633</v>
      </c>
      <c r="O31" s="28">
        <v>53</v>
      </c>
      <c r="P31" s="27">
        <f>O31/AC31*100</f>
        <v>16.77215189873418</v>
      </c>
      <c r="Q31" s="87">
        <v>0</v>
      </c>
      <c r="R31" s="27">
        <f>Q31/AC31*100</f>
        <v>0</v>
      </c>
      <c r="S31" s="28">
        <v>0</v>
      </c>
      <c r="T31" s="27">
        <f t="shared" si="6"/>
        <v>0</v>
      </c>
      <c r="U31" s="28">
        <v>0</v>
      </c>
      <c r="V31" s="27">
        <f t="shared" si="7"/>
        <v>0</v>
      </c>
      <c r="W31" s="28">
        <v>2</v>
      </c>
      <c r="X31" s="27">
        <f t="shared" si="8"/>
        <v>0.6329113924050633</v>
      </c>
      <c r="Y31" s="76">
        <f t="shared" si="9"/>
        <v>311</v>
      </c>
      <c r="Z31" s="73">
        <f t="shared" si="10"/>
        <v>98.41772151898735</v>
      </c>
      <c r="AA31" s="28">
        <v>5</v>
      </c>
      <c r="AB31" s="80">
        <f t="shared" si="11"/>
        <v>1.5822784810126582</v>
      </c>
      <c r="AC31" s="76">
        <f t="shared" si="12"/>
        <v>316</v>
      </c>
      <c r="AD31" s="80">
        <f t="shared" si="13"/>
        <v>47.806354009077154</v>
      </c>
      <c r="AE31" s="81">
        <f t="shared" si="0"/>
        <v>-52.193645990922846</v>
      </c>
    </row>
    <row r="32" spans="1:31" ht="12.75" customHeight="1">
      <c r="A32" s="287"/>
      <c r="B32" s="145">
        <v>229</v>
      </c>
      <c r="C32" s="146" t="s">
        <v>23</v>
      </c>
      <c r="D32" s="147">
        <v>661</v>
      </c>
      <c r="E32" s="150">
        <v>130</v>
      </c>
      <c r="F32" s="149">
        <f>E32/AC32*100</f>
        <v>42.07119741100323</v>
      </c>
      <c r="G32" s="150">
        <v>123</v>
      </c>
      <c r="H32" s="149">
        <f>G32/AC32*100</f>
        <v>39.80582524271845</v>
      </c>
      <c r="I32" s="150">
        <v>4</v>
      </c>
      <c r="J32" s="149">
        <f>I32/AC32*100</f>
        <v>1.2944983818770228</v>
      </c>
      <c r="K32" s="150">
        <v>1</v>
      </c>
      <c r="L32" s="149">
        <f>K32/AC32*100</f>
        <v>0.3236245954692557</v>
      </c>
      <c r="M32" s="150">
        <v>0</v>
      </c>
      <c r="N32" s="149">
        <f>M32/AC32*100</f>
        <v>0</v>
      </c>
      <c r="O32" s="150">
        <v>46</v>
      </c>
      <c r="P32" s="149">
        <f>O32/AC32*100</f>
        <v>14.886731391585762</v>
      </c>
      <c r="Q32" s="151">
        <v>0</v>
      </c>
      <c r="R32" s="149">
        <f>Q32/AC32*100</f>
        <v>0</v>
      </c>
      <c r="S32" s="150">
        <v>0</v>
      </c>
      <c r="T32" s="149">
        <f>S32/AC32*100</f>
        <v>0</v>
      </c>
      <c r="U32" s="150">
        <v>0</v>
      </c>
      <c r="V32" s="149">
        <f>U32/AC32*100</f>
        <v>0</v>
      </c>
      <c r="W32" s="150">
        <v>0</v>
      </c>
      <c r="X32" s="149">
        <f>W32/AC32*100</f>
        <v>0</v>
      </c>
      <c r="Y32" s="152">
        <f t="shared" si="9"/>
        <v>304</v>
      </c>
      <c r="Z32" s="153">
        <f>Y32/AC32*100</f>
        <v>98.38187702265373</v>
      </c>
      <c r="AA32" s="150">
        <v>5</v>
      </c>
      <c r="AB32" s="166">
        <f>AA32/AC32*100</f>
        <v>1.6181229773462782</v>
      </c>
      <c r="AC32" s="152">
        <f>Y32+AA32</f>
        <v>309</v>
      </c>
      <c r="AD32" s="166">
        <f>AC32/D32*100</f>
        <v>46.74735249621785</v>
      </c>
      <c r="AE32" s="167">
        <f t="shared" si="0"/>
        <v>-53.25264750378215</v>
      </c>
    </row>
    <row r="33" spans="1:31" ht="12.75" customHeight="1">
      <c r="A33" s="287"/>
      <c r="B33" s="38">
        <v>230</v>
      </c>
      <c r="C33" s="39" t="s">
        <v>15</v>
      </c>
      <c r="D33" s="52">
        <v>691</v>
      </c>
      <c r="E33" s="28">
        <v>130</v>
      </c>
      <c r="F33" s="27">
        <f t="shared" si="1"/>
        <v>39.1566265060241</v>
      </c>
      <c r="G33" s="28">
        <v>127</v>
      </c>
      <c r="H33" s="27">
        <f t="shared" si="2"/>
        <v>38.25301204819277</v>
      </c>
      <c r="I33" s="28">
        <v>1</v>
      </c>
      <c r="J33" s="27">
        <f t="shared" si="3"/>
        <v>0.30120481927710846</v>
      </c>
      <c r="K33" s="28">
        <v>3</v>
      </c>
      <c r="L33" s="27">
        <f t="shared" si="4"/>
        <v>0.9036144578313252</v>
      </c>
      <c r="M33" s="28">
        <v>1</v>
      </c>
      <c r="N33" s="27">
        <f t="shared" si="5"/>
        <v>0.30120481927710846</v>
      </c>
      <c r="O33" s="28">
        <v>62</v>
      </c>
      <c r="P33" s="27">
        <f aca="true" t="shared" si="16" ref="P33:P42">O33/AC33*100</f>
        <v>18.67469879518072</v>
      </c>
      <c r="Q33" s="87">
        <v>0</v>
      </c>
      <c r="R33" s="27">
        <f aca="true" t="shared" si="17" ref="R33:R42">Q33/AC33*100</f>
        <v>0</v>
      </c>
      <c r="S33" s="28">
        <v>0</v>
      </c>
      <c r="T33" s="27">
        <f t="shared" si="6"/>
        <v>0</v>
      </c>
      <c r="U33" s="28">
        <v>0</v>
      </c>
      <c r="V33" s="27">
        <f t="shared" si="7"/>
        <v>0</v>
      </c>
      <c r="W33" s="28">
        <v>1</v>
      </c>
      <c r="X33" s="27">
        <f t="shared" si="8"/>
        <v>0.30120481927710846</v>
      </c>
      <c r="Y33" s="76">
        <f t="shared" si="9"/>
        <v>325</v>
      </c>
      <c r="Z33" s="73">
        <f t="shared" si="10"/>
        <v>97.89156626506023</v>
      </c>
      <c r="AA33" s="28">
        <v>7</v>
      </c>
      <c r="AB33" s="80">
        <f t="shared" si="11"/>
        <v>2.108433734939759</v>
      </c>
      <c r="AC33" s="76">
        <f t="shared" si="12"/>
        <v>332</v>
      </c>
      <c r="AD33" s="80">
        <f t="shared" si="13"/>
        <v>48.04630969609262</v>
      </c>
      <c r="AE33" s="81">
        <f t="shared" si="0"/>
        <v>-51.95369030390738</v>
      </c>
    </row>
    <row r="34" spans="1:31" ht="12.75" customHeight="1">
      <c r="A34" s="287"/>
      <c r="B34" s="38">
        <v>230</v>
      </c>
      <c r="C34" s="39" t="s">
        <v>16</v>
      </c>
      <c r="D34" s="52">
        <v>691</v>
      </c>
      <c r="E34" s="28">
        <v>160</v>
      </c>
      <c r="F34" s="27">
        <f t="shared" si="1"/>
        <v>46.3768115942029</v>
      </c>
      <c r="G34" s="28">
        <v>128</v>
      </c>
      <c r="H34" s="27">
        <f t="shared" si="2"/>
        <v>37.10144927536232</v>
      </c>
      <c r="I34" s="28">
        <v>2</v>
      </c>
      <c r="J34" s="27">
        <f t="shared" si="3"/>
        <v>0.5797101449275363</v>
      </c>
      <c r="K34" s="28">
        <v>0</v>
      </c>
      <c r="L34" s="27">
        <f t="shared" si="4"/>
        <v>0</v>
      </c>
      <c r="M34" s="28">
        <v>2</v>
      </c>
      <c r="N34" s="27">
        <f t="shared" si="5"/>
        <v>0.5797101449275363</v>
      </c>
      <c r="O34" s="28">
        <v>47</v>
      </c>
      <c r="P34" s="27">
        <f t="shared" si="16"/>
        <v>13.623188405797102</v>
      </c>
      <c r="Q34" s="87">
        <v>0</v>
      </c>
      <c r="R34" s="27">
        <f t="shared" si="17"/>
        <v>0</v>
      </c>
      <c r="S34" s="28">
        <v>0</v>
      </c>
      <c r="T34" s="27">
        <f t="shared" si="6"/>
        <v>0</v>
      </c>
      <c r="U34" s="28">
        <v>0</v>
      </c>
      <c r="V34" s="27">
        <f t="shared" si="7"/>
        <v>0</v>
      </c>
      <c r="W34" s="28">
        <v>1</v>
      </c>
      <c r="X34" s="27">
        <f t="shared" si="8"/>
        <v>0.2898550724637681</v>
      </c>
      <c r="Y34" s="76">
        <f t="shared" si="9"/>
        <v>340</v>
      </c>
      <c r="Z34" s="73">
        <f t="shared" si="10"/>
        <v>98.55072463768117</v>
      </c>
      <c r="AA34" s="28">
        <v>5</v>
      </c>
      <c r="AB34" s="80">
        <f t="shared" si="11"/>
        <v>1.4492753623188406</v>
      </c>
      <c r="AC34" s="76">
        <f t="shared" si="12"/>
        <v>345</v>
      </c>
      <c r="AD34" s="80">
        <f t="shared" si="13"/>
        <v>49.92764109985528</v>
      </c>
      <c r="AE34" s="81">
        <f t="shared" si="0"/>
        <v>-50.07235890014472</v>
      </c>
    </row>
    <row r="35" spans="1:31" ht="12.75" customHeight="1">
      <c r="A35" s="287"/>
      <c r="B35" s="38">
        <v>230</v>
      </c>
      <c r="C35" s="39" t="s">
        <v>19</v>
      </c>
      <c r="D35" s="52">
        <v>691</v>
      </c>
      <c r="E35" s="28">
        <v>132</v>
      </c>
      <c r="F35" s="27">
        <f t="shared" si="1"/>
        <v>38.04034582132565</v>
      </c>
      <c r="G35" s="28">
        <v>127</v>
      </c>
      <c r="H35" s="27">
        <f t="shared" si="2"/>
        <v>36.59942363112392</v>
      </c>
      <c r="I35" s="28">
        <v>5</v>
      </c>
      <c r="J35" s="27">
        <f t="shared" si="3"/>
        <v>1.440922190201729</v>
      </c>
      <c r="K35" s="28">
        <v>0</v>
      </c>
      <c r="L35" s="27">
        <f t="shared" si="4"/>
        <v>0</v>
      </c>
      <c r="M35" s="28">
        <v>4</v>
      </c>
      <c r="N35" s="27">
        <f t="shared" si="5"/>
        <v>1.1527377521613833</v>
      </c>
      <c r="O35" s="28">
        <v>67</v>
      </c>
      <c r="P35" s="27">
        <f t="shared" si="16"/>
        <v>19.30835734870317</v>
      </c>
      <c r="Q35" s="87">
        <v>0</v>
      </c>
      <c r="R35" s="27">
        <f t="shared" si="17"/>
        <v>0</v>
      </c>
      <c r="S35" s="28">
        <v>0</v>
      </c>
      <c r="T35" s="27">
        <f t="shared" si="6"/>
        <v>0</v>
      </c>
      <c r="U35" s="28">
        <v>0</v>
      </c>
      <c r="V35" s="27">
        <f t="shared" si="7"/>
        <v>0</v>
      </c>
      <c r="W35" s="28">
        <v>1</v>
      </c>
      <c r="X35" s="27">
        <f t="shared" si="8"/>
        <v>0.2881844380403458</v>
      </c>
      <c r="Y35" s="76">
        <f t="shared" si="9"/>
        <v>336</v>
      </c>
      <c r="Z35" s="73">
        <f t="shared" si="10"/>
        <v>96.82997118155619</v>
      </c>
      <c r="AA35" s="28">
        <v>11</v>
      </c>
      <c r="AB35" s="80">
        <f t="shared" si="11"/>
        <v>3.170028818443804</v>
      </c>
      <c r="AC35" s="76">
        <f t="shared" si="12"/>
        <v>347</v>
      </c>
      <c r="AD35" s="80">
        <f t="shared" si="13"/>
        <v>50.21707670043415</v>
      </c>
      <c r="AE35" s="81">
        <f t="shared" si="0"/>
        <v>-49.78292329956585</v>
      </c>
    </row>
    <row r="36" spans="1:31" ht="12.75" customHeight="1">
      <c r="A36" s="287"/>
      <c r="B36" s="38">
        <v>230</v>
      </c>
      <c r="C36" s="39" t="s">
        <v>20</v>
      </c>
      <c r="D36" s="52">
        <v>691</v>
      </c>
      <c r="E36" s="28">
        <v>120</v>
      </c>
      <c r="F36" s="27">
        <f t="shared" si="1"/>
        <v>36.92307692307693</v>
      </c>
      <c r="G36" s="28">
        <v>128</v>
      </c>
      <c r="H36" s="27">
        <f t="shared" si="2"/>
        <v>39.38461538461539</v>
      </c>
      <c r="I36" s="28">
        <v>5</v>
      </c>
      <c r="J36" s="27">
        <f t="shared" si="3"/>
        <v>1.5384615384615385</v>
      </c>
      <c r="K36" s="28">
        <v>2</v>
      </c>
      <c r="L36" s="27">
        <f t="shared" si="4"/>
        <v>0.6153846153846154</v>
      </c>
      <c r="M36" s="28">
        <v>1</v>
      </c>
      <c r="N36" s="27">
        <f t="shared" si="5"/>
        <v>0.3076923076923077</v>
      </c>
      <c r="O36" s="28">
        <v>64</v>
      </c>
      <c r="P36" s="27">
        <f t="shared" si="16"/>
        <v>19.692307692307693</v>
      </c>
      <c r="Q36" s="87">
        <v>0</v>
      </c>
      <c r="R36" s="27">
        <f t="shared" si="17"/>
        <v>0</v>
      </c>
      <c r="S36" s="28">
        <v>0</v>
      </c>
      <c r="T36" s="27">
        <f t="shared" si="6"/>
        <v>0</v>
      </c>
      <c r="U36" s="28">
        <v>0</v>
      </c>
      <c r="V36" s="27">
        <f t="shared" si="7"/>
        <v>0</v>
      </c>
      <c r="W36" s="28">
        <v>1</v>
      </c>
      <c r="X36" s="27">
        <f t="shared" si="8"/>
        <v>0.3076923076923077</v>
      </c>
      <c r="Y36" s="76">
        <f t="shared" si="9"/>
        <v>321</v>
      </c>
      <c r="Z36" s="73">
        <f t="shared" si="10"/>
        <v>98.76923076923076</v>
      </c>
      <c r="AA36" s="28">
        <v>4</v>
      </c>
      <c r="AB36" s="80">
        <f t="shared" si="11"/>
        <v>1.2307692307692308</v>
      </c>
      <c r="AC36" s="76">
        <f t="shared" si="12"/>
        <v>325</v>
      </c>
      <c r="AD36" s="80">
        <f t="shared" si="13"/>
        <v>47.03328509406657</v>
      </c>
      <c r="AE36" s="81">
        <f t="shared" si="0"/>
        <v>-52.96671490593343</v>
      </c>
    </row>
    <row r="37" spans="1:31" ht="12.75" customHeight="1">
      <c r="A37" s="287"/>
      <c r="B37" s="38">
        <v>230</v>
      </c>
      <c r="C37" s="39" t="s">
        <v>21</v>
      </c>
      <c r="D37" s="52">
        <v>691</v>
      </c>
      <c r="E37" s="28">
        <v>137</v>
      </c>
      <c r="F37" s="27">
        <f t="shared" si="1"/>
        <v>41.76829268292683</v>
      </c>
      <c r="G37" s="28">
        <v>125</v>
      </c>
      <c r="H37" s="27">
        <f t="shared" si="2"/>
        <v>38.109756097560975</v>
      </c>
      <c r="I37" s="28">
        <v>4</v>
      </c>
      <c r="J37" s="27">
        <f t="shared" si="3"/>
        <v>1.2195121951219512</v>
      </c>
      <c r="K37" s="28">
        <v>0</v>
      </c>
      <c r="L37" s="27">
        <f t="shared" si="4"/>
        <v>0</v>
      </c>
      <c r="M37" s="28">
        <v>2</v>
      </c>
      <c r="N37" s="27">
        <f t="shared" si="5"/>
        <v>0.6097560975609756</v>
      </c>
      <c r="O37" s="28">
        <v>60</v>
      </c>
      <c r="P37" s="27">
        <f t="shared" si="16"/>
        <v>18.29268292682927</v>
      </c>
      <c r="Q37" s="87">
        <v>0</v>
      </c>
      <c r="R37" s="27">
        <f t="shared" si="17"/>
        <v>0</v>
      </c>
      <c r="S37" s="28">
        <v>0</v>
      </c>
      <c r="T37" s="27">
        <f t="shared" si="6"/>
        <v>0</v>
      </c>
      <c r="U37" s="28">
        <v>0</v>
      </c>
      <c r="V37" s="27">
        <f t="shared" si="7"/>
        <v>0</v>
      </c>
      <c r="W37" s="28">
        <v>0</v>
      </c>
      <c r="X37" s="27">
        <f t="shared" si="8"/>
        <v>0</v>
      </c>
      <c r="Y37" s="76">
        <f t="shared" si="9"/>
        <v>328</v>
      </c>
      <c r="Z37" s="73">
        <f t="shared" si="10"/>
        <v>100</v>
      </c>
      <c r="AA37" s="28">
        <v>0</v>
      </c>
      <c r="AB37" s="80">
        <f t="shared" si="11"/>
        <v>0</v>
      </c>
      <c r="AC37" s="76">
        <f t="shared" si="12"/>
        <v>328</v>
      </c>
      <c r="AD37" s="80">
        <f t="shared" si="13"/>
        <v>47.467438494934875</v>
      </c>
      <c r="AE37" s="81">
        <f t="shared" si="0"/>
        <v>-52.532561505065125</v>
      </c>
    </row>
    <row r="38" spans="1:31" ht="12.75" customHeight="1">
      <c r="A38" s="287"/>
      <c r="B38" s="38">
        <v>230</v>
      </c>
      <c r="C38" s="39" t="s">
        <v>22</v>
      </c>
      <c r="D38" s="52">
        <v>692</v>
      </c>
      <c r="E38" s="28">
        <v>114</v>
      </c>
      <c r="F38" s="27">
        <f t="shared" si="1"/>
        <v>39.721254355400696</v>
      </c>
      <c r="G38" s="28">
        <v>99</v>
      </c>
      <c r="H38" s="27">
        <f t="shared" si="2"/>
        <v>34.494773519163765</v>
      </c>
      <c r="I38" s="28">
        <v>3</v>
      </c>
      <c r="J38" s="27">
        <f t="shared" si="3"/>
        <v>1.0452961672473868</v>
      </c>
      <c r="K38" s="28">
        <v>0</v>
      </c>
      <c r="L38" s="27">
        <f t="shared" si="4"/>
        <v>0</v>
      </c>
      <c r="M38" s="28">
        <v>2</v>
      </c>
      <c r="N38" s="27">
        <f t="shared" si="5"/>
        <v>0.6968641114982579</v>
      </c>
      <c r="O38" s="28">
        <v>46</v>
      </c>
      <c r="P38" s="27">
        <f t="shared" si="16"/>
        <v>16.02787456445993</v>
      </c>
      <c r="Q38" s="87">
        <v>0</v>
      </c>
      <c r="R38" s="27">
        <f t="shared" si="17"/>
        <v>0</v>
      </c>
      <c r="S38" s="28">
        <v>0</v>
      </c>
      <c r="T38" s="27">
        <f t="shared" si="6"/>
        <v>0</v>
      </c>
      <c r="U38" s="28">
        <v>0</v>
      </c>
      <c r="V38" s="27">
        <f t="shared" si="7"/>
        <v>0</v>
      </c>
      <c r="W38" s="28">
        <v>0</v>
      </c>
      <c r="X38" s="27">
        <f t="shared" si="8"/>
        <v>0</v>
      </c>
      <c r="Y38" s="76">
        <f t="shared" si="9"/>
        <v>264</v>
      </c>
      <c r="Z38" s="73">
        <f t="shared" si="10"/>
        <v>91.98606271777004</v>
      </c>
      <c r="AA38" s="28">
        <v>23</v>
      </c>
      <c r="AB38" s="80">
        <f t="shared" si="11"/>
        <v>8.013937282229964</v>
      </c>
      <c r="AC38" s="76">
        <f t="shared" si="12"/>
        <v>287</v>
      </c>
      <c r="AD38" s="80">
        <f t="shared" si="13"/>
        <v>41.47398843930636</v>
      </c>
      <c r="AE38" s="81">
        <f t="shared" si="0"/>
        <v>-58.52601156069364</v>
      </c>
    </row>
    <row r="39" spans="1:31" ht="12.75" customHeight="1">
      <c r="A39" s="287"/>
      <c r="B39" s="38">
        <v>231</v>
      </c>
      <c r="C39" s="39" t="s">
        <v>15</v>
      </c>
      <c r="D39" s="52">
        <v>547</v>
      </c>
      <c r="E39" s="28">
        <v>119</v>
      </c>
      <c r="F39" s="27">
        <f t="shared" si="1"/>
        <v>45.07575757575758</v>
      </c>
      <c r="G39" s="28">
        <v>76</v>
      </c>
      <c r="H39" s="27">
        <f t="shared" si="2"/>
        <v>28.78787878787879</v>
      </c>
      <c r="I39" s="28">
        <v>3</v>
      </c>
      <c r="J39" s="27">
        <f t="shared" si="3"/>
        <v>1.1363636363636365</v>
      </c>
      <c r="K39" s="28">
        <v>0</v>
      </c>
      <c r="L39" s="27">
        <f t="shared" si="4"/>
        <v>0</v>
      </c>
      <c r="M39" s="28">
        <v>2</v>
      </c>
      <c r="N39" s="27">
        <f t="shared" si="5"/>
        <v>0.7575757575757576</v>
      </c>
      <c r="O39" s="28">
        <v>60</v>
      </c>
      <c r="P39" s="27">
        <f t="shared" si="16"/>
        <v>22.727272727272727</v>
      </c>
      <c r="Q39" s="87">
        <v>0</v>
      </c>
      <c r="R39" s="27">
        <f t="shared" si="17"/>
        <v>0</v>
      </c>
      <c r="S39" s="28">
        <v>0</v>
      </c>
      <c r="T39" s="27">
        <f t="shared" si="6"/>
        <v>0</v>
      </c>
      <c r="U39" s="28">
        <v>0</v>
      </c>
      <c r="V39" s="27">
        <f t="shared" si="7"/>
        <v>0</v>
      </c>
      <c r="W39" s="28">
        <v>0</v>
      </c>
      <c r="X39" s="27">
        <f t="shared" si="8"/>
        <v>0</v>
      </c>
      <c r="Y39" s="76">
        <f t="shared" si="9"/>
        <v>260</v>
      </c>
      <c r="Z39" s="73">
        <f t="shared" si="10"/>
        <v>98.48484848484848</v>
      </c>
      <c r="AA39" s="28">
        <v>4</v>
      </c>
      <c r="AB39" s="80">
        <f t="shared" si="11"/>
        <v>1.5151515151515151</v>
      </c>
      <c r="AC39" s="76">
        <f t="shared" si="12"/>
        <v>264</v>
      </c>
      <c r="AD39" s="80">
        <f t="shared" si="13"/>
        <v>48.263254113345525</v>
      </c>
      <c r="AE39" s="81">
        <f t="shared" si="0"/>
        <v>-51.736745886654475</v>
      </c>
    </row>
    <row r="40" spans="1:31" ht="12.75" customHeight="1">
      <c r="A40" s="287"/>
      <c r="B40" s="38">
        <v>231</v>
      </c>
      <c r="C40" s="39" t="s">
        <v>16</v>
      </c>
      <c r="D40" s="52">
        <v>548</v>
      </c>
      <c r="E40" s="28">
        <v>125</v>
      </c>
      <c r="F40" s="27">
        <f t="shared" si="1"/>
        <v>48.44961240310077</v>
      </c>
      <c r="G40" s="28">
        <v>79</v>
      </c>
      <c r="H40" s="27">
        <f t="shared" si="2"/>
        <v>30.620155038759687</v>
      </c>
      <c r="I40" s="28">
        <v>3</v>
      </c>
      <c r="J40" s="27">
        <f t="shared" si="3"/>
        <v>1.1627906976744187</v>
      </c>
      <c r="K40" s="28">
        <v>1</v>
      </c>
      <c r="L40" s="27">
        <f t="shared" si="4"/>
        <v>0.3875968992248062</v>
      </c>
      <c r="M40" s="28">
        <v>2</v>
      </c>
      <c r="N40" s="27">
        <f t="shared" si="5"/>
        <v>0.7751937984496124</v>
      </c>
      <c r="O40" s="28">
        <v>44</v>
      </c>
      <c r="P40" s="27">
        <f t="shared" si="16"/>
        <v>17.05426356589147</v>
      </c>
      <c r="Q40" s="87">
        <v>0</v>
      </c>
      <c r="R40" s="27">
        <f t="shared" si="17"/>
        <v>0</v>
      </c>
      <c r="S40" s="28">
        <v>0</v>
      </c>
      <c r="T40" s="27">
        <f t="shared" si="6"/>
        <v>0</v>
      </c>
      <c r="U40" s="28">
        <v>0</v>
      </c>
      <c r="V40" s="27">
        <f t="shared" si="7"/>
        <v>0</v>
      </c>
      <c r="W40" s="28">
        <v>0</v>
      </c>
      <c r="X40" s="27">
        <f t="shared" si="8"/>
        <v>0</v>
      </c>
      <c r="Y40" s="76">
        <f t="shared" si="9"/>
        <v>254</v>
      </c>
      <c r="Z40" s="73">
        <f t="shared" si="10"/>
        <v>98.44961240310077</v>
      </c>
      <c r="AA40" s="28">
        <v>4</v>
      </c>
      <c r="AB40" s="80">
        <f t="shared" si="11"/>
        <v>1.550387596899225</v>
      </c>
      <c r="AC40" s="76">
        <f t="shared" si="12"/>
        <v>258</v>
      </c>
      <c r="AD40" s="80">
        <f t="shared" si="13"/>
        <v>47.08029197080292</v>
      </c>
      <c r="AE40" s="81">
        <f t="shared" si="0"/>
        <v>-52.91970802919708</v>
      </c>
    </row>
    <row r="41" spans="1:31" ht="12.75" customHeight="1">
      <c r="A41" s="287"/>
      <c r="B41" s="38">
        <v>232</v>
      </c>
      <c r="C41" s="39" t="s">
        <v>15</v>
      </c>
      <c r="D41" s="52">
        <v>729</v>
      </c>
      <c r="E41" s="28">
        <v>169</v>
      </c>
      <c r="F41" s="27">
        <f t="shared" si="1"/>
        <v>45.799457994579946</v>
      </c>
      <c r="G41" s="28">
        <v>120</v>
      </c>
      <c r="H41" s="27">
        <f t="shared" si="2"/>
        <v>32.52032520325203</v>
      </c>
      <c r="I41" s="28">
        <v>6</v>
      </c>
      <c r="J41" s="27">
        <f t="shared" si="3"/>
        <v>1.6260162601626018</v>
      </c>
      <c r="K41" s="28">
        <v>0</v>
      </c>
      <c r="L41" s="27">
        <f t="shared" si="4"/>
        <v>0</v>
      </c>
      <c r="M41" s="28">
        <v>1</v>
      </c>
      <c r="N41" s="27">
        <f t="shared" si="5"/>
        <v>0.27100271002710025</v>
      </c>
      <c r="O41" s="28">
        <v>67</v>
      </c>
      <c r="P41" s="27">
        <f t="shared" si="16"/>
        <v>18.157181571815716</v>
      </c>
      <c r="Q41" s="87">
        <v>0</v>
      </c>
      <c r="R41" s="27">
        <f t="shared" si="17"/>
        <v>0</v>
      </c>
      <c r="S41" s="28">
        <v>1</v>
      </c>
      <c r="T41" s="27">
        <f t="shared" si="6"/>
        <v>0.27100271002710025</v>
      </c>
      <c r="U41" s="28">
        <v>0</v>
      </c>
      <c r="V41" s="27">
        <f t="shared" si="7"/>
        <v>0</v>
      </c>
      <c r="W41" s="28">
        <v>1</v>
      </c>
      <c r="X41" s="27">
        <f t="shared" si="8"/>
        <v>0.27100271002710025</v>
      </c>
      <c r="Y41" s="76">
        <f t="shared" si="9"/>
        <v>365</v>
      </c>
      <c r="Z41" s="73">
        <f t="shared" si="10"/>
        <v>98.91598915989161</v>
      </c>
      <c r="AA41" s="28">
        <v>4</v>
      </c>
      <c r="AB41" s="80">
        <f t="shared" si="11"/>
        <v>1.084010840108401</v>
      </c>
      <c r="AC41" s="76">
        <f t="shared" si="12"/>
        <v>369</v>
      </c>
      <c r="AD41" s="80">
        <f t="shared" si="13"/>
        <v>50.617283950617285</v>
      </c>
      <c r="AE41" s="81">
        <f t="shared" si="0"/>
        <v>-49.382716049382715</v>
      </c>
    </row>
    <row r="42" spans="1:31" ht="12.75" customHeight="1">
      <c r="A42" s="287"/>
      <c r="B42" s="38">
        <v>232</v>
      </c>
      <c r="C42" s="39" t="s">
        <v>16</v>
      </c>
      <c r="D42" s="52">
        <v>730</v>
      </c>
      <c r="E42" s="28">
        <v>162</v>
      </c>
      <c r="F42" s="27">
        <f t="shared" si="1"/>
        <v>47.50733137829912</v>
      </c>
      <c r="G42" s="28">
        <v>96</v>
      </c>
      <c r="H42" s="27">
        <f t="shared" si="2"/>
        <v>28.152492668621704</v>
      </c>
      <c r="I42" s="28">
        <v>6</v>
      </c>
      <c r="J42" s="27">
        <f t="shared" si="3"/>
        <v>1.7595307917888565</v>
      </c>
      <c r="K42" s="28">
        <v>0</v>
      </c>
      <c r="L42" s="27">
        <f t="shared" si="4"/>
        <v>0</v>
      </c>
      <c r="M42" s="28">
        <v>1</v>
      </c>
      <c r="N42" s="27">
        <f t="shared" si="5"/>
        <v>0.2932551319648094</v>
      </c>
      <c r="O42" s="28">
        <v>60</v>
      </c>
      <c r="P42" s="27">
        <f t="shared" si="16"/>
        <v>17.595307917888565</v>
      </c>
      <c r="Q42" s="87">
        <v>0</v>
      </c>
      <c r="R42" s="27">
        <f t="shared" si="17"/>
        <v>0</v>
      </c>
      <c r="S42" s="28">
        <v>0</v>
      </c>
      <c r="T42" s="27">
        <f t="shared" si="6"/>
        <v>0</v>
      </c>
      <c r="U42" s="28">
        <v>0</v>
      </c>
      <c r="V42" s="27">
        <f t="shared" si="7"/>
        <v>0</v>
      </c>
      <c r="W42" s="28">
        <v>2</v>
      </c>
      <c r="X42" s="27">
        <f t="shared" si="8"/>
        <v>0.5865102639296188</v>
      </c>
      <c r="Y42" s="76">
        <f t="shared" si="9"/>
        <v>327</v>
      </c>
      <c r="Z42" s="73">
        <f t="shared" si="10"/>
        <v>95.89442815249268</v>
      </c>
      <c r="AA42" s="28">
        <v>14</v>
      </c>
      <c r="AB42" s="80">
        <f t="shared" si="11"/>
        <v>4.105571847507331</v>
      </c>
      <c r="AC42" s="76">
        <f t="shared" si="12"/>
        <v>341</v>
      </c>
      <c r="AD42" s="80">
        <f t="shared" si="13"/>
        <v>46.71232876712329</v>
      </c>
      <c r="AE42" s="81">
        <f t="shared" si="0"/>
        <v>-53.28767123287671</v>
      </c>
    </row>
    <row r="43" spans="1:31" ht="12.75" customHeight="1">
      <c r="A43" s="287" t="s">
        <v>31</v>
      </c>
      <c r="B43" s="145">
        <v>233</v>
      </c>
      <c r="C43" s="146" t="s">
        <v>15</v>
      </c>
      <c r="D43" s="147">
        <v>526</v>
      </c>
      <c r="E43" s="150">
        <v>155</v>
      </c>
      <c r="F43" s="149">
        <f>E43/AC43*100</f>
        <v>49.050632911392405</v>
      </c>
      <c r="G43" s="150">
        <v>94</v>
      </c>
      <c r="H43" s="149">
        <f>G43/AC43*100</f>
        <v>29.746835443037973</v>
      </c>
      <c r="I43" s="150">
        <v>5</v>
      </c>
      <c r="J43" s="149">
        <f>I43/AC43*100</f>
        <v>1.5822784810126582</v>
      </c>
      <c r="K43" s="150">
        <v>0</v>
      </c>
      <c r="L43" s="149">
        <f>K43/AC43*100</f>
        <v>0</v>
      </c>
      <c r="M43" s="150">
        <v>2</v>
      </c>
      <c r="N43" s="149">
        <f>M43/AC43*100</f>
        <v>0.6329113924050633</v>
      </c>
      <c r="O43" s="150">
        <v>51</v>
      </c>
      <c r="P43" s="149">
        <f>O43/AC43*100</f>
        <v>16.139240506329113</v>
      </c>
      <c r="Q43" s="151">
        <v>0</v>
      </c>
      <c r="R43" s="149">
        <f>Q43/AC43*100</f>
        <v>0</v>
      </c>
      <c r="S43" s="150">
        <v>0</v>
      </c>
      <c r="T43" s="149">
        <f>S43/AC43*100</f>
        <v>0</v>
      </c>
      <c r="U43" s="150">
        <v>0</v>
      </c>
      <c r="V43" s="149">
        <f>U43/AC43*100</f>
        <v>0</v>
      </c>
      <c r="W43" s="150">
        <v>2</v>
      </c>
      <c r="X43" s="149">
        <f>W43/AC43*100</f>
        <v>0.6329113924050633</v>
      </c>
      <c r="Y43" s="152">
        <f t="shared" si="9"/>
        <v>309</v>
      </c>
      <c r="Z43" s="153">
        <f>Y43/AC43*100</f>
        <v>97.78481012658227</v>
      </c>
      <c r="AA43" s="150">
        <v>7</v>
      </c>
      <c r="AB43" s="166">
        <f>AA43/AC43*100</f>
        <v>2.2151898734177213</v>
      </c>
      <c r="AC43" s="152">
        <f>Y43+AA43</f>
        <v>316</v>
      </c>
      <c r="AD43" s="166">
        <f>AC43/D43*100</f>
        <v>60.07604562737643</v>
      </c>
      <c r="AE43" s="167">
        <f t="shared" si="0"/>
        <v>-39.92395437262357</v>
      </c>
    </row>
    <row r="44" spans="1:31" ht="12.75" customHeight="1">
      <c r="A44" s="287"/>
      <c r="B44" s="38">
        <v>233</v>
      </c>
      <c r="C44" s="39" t="s">
        <v>16</v>
      </c>
      <c r="D44" s="52">
        <v>527</v>
      </c>
      <c r="E44" s="28">
        <v>93</v>
      </c>
      <c r="F44" s="27">
        <f t="shared" si="1"/>
        <v>50.27027027027027</v>
      </c>
      <c r="G44" s="28">
        <v>43</v>
      </c>
      <c r="H44" s="27">
        <f t="shared" si="2"/>
        <v>23.243243243243246</v>
      </c>
      <c r="I44" s="28">
        <v>1</v>
      </c>
      <c r="J44" s="27">
        <f t="shared" si="3"/>
        <v>0.5405405405405406</v>
      </c>
      <c r="K44" s="28">
        <v>2</v>
      </c>
      <c r="L44" s="27">
        <f t="shared" si="4"/>
        <v>1.0810810810810811</v>
      </c>
      <c r="M44" s="28">
        <v>0</v>
      </c>
      <c r="N44" s="27">
        <f t="shared" si="5"/>
        <v>0</v>
      </c>
      <c r="O44" s="28">
        <v>37</v>
      </c>
      <c r="P44" s="27">
        <f>O44/AC44*100</f>
        <v>20</v>
      </c>
      <c r="Q44" s="87">
        <v>0</v>
      </c>
      <c r="R44" s="27">
        <f aca="true" t="shared" si="18" ref="R44:R49">Q44/AC44*100</f>
        <v>0</v>
      </c>
      <c r="S44" s="28">
        <v>0</v>
      </c>
      <c r="T44" s="27">
        <f t="shared" si="6"/>
        <v>0</v>
      </c>
      <c r="U44" s="28">
        <v>0</v>
      </c>
      <c r="V44" s="27">
        <f t="shared" si="7"/>
        <v>0</v>
      </c>
      <c r="W44" s="28">
        <v>0</v>
      </c>
      <c r="X44" s="27">
        <f t="shared" si="8"/>
        <v>0</v>
      </c>
      <c r="Y44" s="76">
        <f t="shared" si="9"/>
        <v>176</v>
      </c>
      <c r="Z44" s="73">
        <f t="shared" si="10"/>
        <v>95.13513513513514</v>
      </c>
      <c r="AA44" s="28">
        <v>9</v>
      </c>
      <c r="AB44" s="80">
        <f t="shared" si="11"/>
        <v>4.864864864864865</v>
      </c>
      <c r="AC44" s="76">
        <f t="shared" si="12"/>
        <v>185</v>
      </c>
      <c r="AD44" s="80">
        <f t="shared" si="13"/>
        <v>35.10436432637571</v>
      </c>
      <c r="AE44" s="81">
        <f t="shared" si="0"/>
        <v>-64.8956356736243</v>
      </c>
    </row>
    <row r="45" spans="1:31" ht="12.75" customHeight="1">
      <c r="A45" s="287"/>
      <c r="B45" s="38">
        <v>233</v>
      </c>
      <c r="C45" s="39" t="s">
        <v>19</v>
      </c>
      <c r="D45" s="52">
        <v>527</v>
      </c>
      <c r="E45" s="28">
        <v>147</v>
      </c>
      <c r="F45" s="27">
        <f t="shared" si="1"/>
        <v>56.97674418604651</v>
      </c>
      <c r="G45" s="28">
        <v>60</v>
      </c>
      <c r="H45" s="27">
        <f t="shared" si="2"/>
        <v>23.25581395348837</v>
      </c>
      <c r="I45" s="28">
        <v>2</v>
      </c>
      <c r="J45" s="27">
        <f t="shared" si="3"/>
        <v>0.7751937984496124</v>
      </c>
      <c r="K45" s="28">
        <v>0</v>
      </c>
      <c r="L45" s="27">
        <f t="shared" si="4"/>
        <v>0</v>
      </c>
      <c r="M45" s="28">
        <v>1</v>
      </c>
      <c r="N45" s="27">
        <f t="shared" si="5"/>
        <v>0.3875968992248062</v>
      </c>
      <c r="O45" s="28">
        <v>46</v>
      </c>
      <c r="P45" s="27">
        <f aca="true" t="shared" si="19" ref="P45:P89">O45/AC45*100</f>
        <v>17.829457364341085</v>
      </c>
      <c r="Q45" s="87">
        <v>0</v>
      </c>
      <c r="R45" s="27">
        <f t="shared" si="18"/>
        <v>0</v>
      </c>
      <c r="S45" s="28">
        <v>0</v>
      </c>
      <c r="T45" s="27">
        <f t="shared" si="6"/>
        <v>0</v>
      </c>
      <c r="U45" s="28">
        <v>0</v>
      </c>
      <c r="V45" s="27">
        <f t="shared" si="7"/>
        <v>0</v>
      </c>
      <c r="W45" s="28">
        <v>0</v>
      </c>
      <c r="X45" s="27">
        <f t="shared" si="8"/>
        <v>0</v>
      </c>
      <c r="Y45" s="76">
        <f t="shared" si="9"/>
        <v>256</v>
      </c>
      <c r="Z45" s="73">
        <f t="shared" si="10"/>
        <v>99.2248062015504</v>
      </c>
      <c r="AA45" s="28">
        <v>2</v>
      </c>
      <c r="AB45" s="80">
        <f t="shared" si="11"/>
        <v>0.7751937984496124</v>
      </c>
      <c r="AC45" s="76">
        <f t="shared" si="12"/>
        <v>258</v>
      </c>
      <c r="AD45" s="80">
        <f t="shared" si="13"/>
        <v>48.95635673624288</v>
      </c>
      <c r="AE45" s="81">
        <f t="shared" si="0"/>
        <v>-51.04364326375712</v>
      </c>
    </row>
    <row r="46" spans="1:31" ht="12.75" customHeight="1">
      <c r="A46" s="287"/>
      <c r="B46" s="38">
        <v>234</v>
      </c>
      <c r="C46" s="39" t="s">
        <v>15</v>
      </c>
      <c r="D46" s="52">
        <v>747</v>
      </c>
      <c r="E46" s="28">
        <v>145</v>
      </c>
      <c r="F46" s="27">
        <f t="shared" si="1"/>
        <v>44.75308641975309</v>
      </c>
      <c r="G46" s="28">
        <v>112</v>
      </c>
      <c r="H46" s="27">
        <f t="shared" si="2"/>
        <v>34.5679012345679</v>
      </c>
      <c r="I46" s="28">
        <v>2</v>
      </c>
      <c r="J46" s="27">
        <f t="shared" si="3"/>
        <v>0.6172839506172839</v>
      </c>
      <c r="K46" s="28">
        <v>3</v>
      </c>
      <c r="L46" s="27">
        <f t="shared" si="4"/>
        <v>0.9259259259259258</v>
      </c>
      <c r="M46" s="28">
        <v>2</v>
      </c>
      <c r="N46" s="27">
        <f t="shared" si="5"/>
        <v>0.6172839506172839</v>
      </c>
      <c r="O46" s="28">
        <v>56</v>
      </c>
      <c r="P46" s="27">
        <f t="shared" si="19"/>
        <v>17.28395061728395</v>
      </c>
      <c r="Q46" s="87">
        <v>0</v>
      </c>
      <c r="R46" s="27">
        <f t="shared" si="18"/>
        <v>0</v>
      </c>
      <c r="S46" s="28">
        <v>0</v>
      </c>
      <c r="T46" s="27">
        <f t="shared" si="6"/>
        <v>0</v>
      </c>
      <c r="U46" s="28">
        <v>0</v>
      </c>
      <c r="V46" s="27">
        <f t="shared" si="7"/>
        <v>0</v>
      </c>
      <c r="W46" s="28">
        <v>0</v>
      </c>
      <c r="X46" s="27">
        <f t="shared" si="8"/>
        <v>0</v>
      </c>
      <c r="Y46" s="76">
        <f t="shared" si="9"/>
        <v>320</v>
      </c>
      <c r="Z46" s="73">
        <f t="shared" si="10"/>
        <v>98.76543209876543</v>
      </c>
      <c r="AA46" s="28">
        <v>4</v>
      </c>
      <c r="AB46" s="80">
        <f t="shared" si="11"/>
        <v>1.2345679012345678</v>
      </c>
      <c r="AC46" s="76">
        <f t="shared" si="12"/>
        <v>324</v>
      </c>
      <c r="AD46" s="80">
        <f t="shared" si="13"/>
        <v>43.373493975903614</v>
      </c>
      <c r="AE46" s="81">
        <f t="shared" si="0"/>
        <v>-56.626506024096386</v>
      </c>
    </row>
    <row r="47" spans="1:31" ht="12.75" customHeight="1">
      <c r="A47" s="287"/>
      <c r="B47" s="38">
        <v>234</v>
      </c>
      <c r="C47" s="39" t="s">
        <v>16</v>
      </c>
      <c r="D47" s="52">
        <v>748</v>
      </c>
      <c r="E47" s="28">
        <v>155</v>
      </c>
      <c r="F47" s="27">
        <f t="shared" si="1"/>
        <v>45.99406528189911</v>
      </c>
      <c r="G47" s="28">
        <v>106</v>
      </c>
      <c r="H47" s="27">
        <f t="shared" si="2"/>
        <v>31.454005934718097</v>
      </c>
      <c r="I47" s="28">
        <v>5</v>
      </c>
      <c r="J47" s="27">
        <f t="shared" si="3"/>
        <v>1.483679525222552</v>
      </c>
      <c r="K47" s="28">
        <v>3</v>
      </c>
      <c r="L47" s="27">
        <f t="shared" si="4"/>
        <v>0.8902077151335311</v>
      </c>
      <c r="M47" s="28">
        <v>0</v>
      </c>
      <c r="N47" s="27">
        <f t="shared" si="5"/>
        <v>0</v>
      </c>
      <c r="O47" s="28">
        <v>56</v>
      </c>
      <c r="P47" s="27">
        <f t="shared" si="19"/>
        <v>16.61721068249258</v>
      </c>
      <c r="Q47" s="87">
        <v>0</v>
      </c>
      <c r="R47" s="27">
        <f t="shared" si="18"/>
        <v>0</v>
      </c>
      <c r="S47" s="28">
        <v>1</v>
      </c>
      <c r="T47" s="27">
        <f t="shared" si="6"/>
        <v>0.2967359050445104</v>
      </c>
      <c r="U47" s="28">
        <v>0</v>
      </c>
      <c r="V47" s="27">
        <f t="shared" si="7"/>
        <v>0</v>
      </c>
      <c r="W47" s="28">
        <v>0</v>
      </c>
      <c r="X47" s="27">
        <f t="shared" si="8"/>
        <v>0</v>
      </c>
      <c r="Y47" s="76">
        <f t="shared" si="9"/>
        <v>326</v>
      </c>
      <c r="Z47" s="73">
        <f t="shared" si="10"/>
        <v>96.73590504451039</v>
      </c>
      <c r="AA47" s="28">
        <v>11</v>
      </c>
      <c r="AB47" s="80">
        <f t="shared" si="11"/>
        <v>3.2640949554896146</v>
      </c>
      <c r="AC47" s="76">
        <f t="shared" si="12"/>
        <v>337</v>
      </c>
      <c r="AD47" s="80">
        <f t="shared" si="13"/>
        <v>45.05347593582888</v>
      </c>
      <c r="AE47" s="81">
        <f t="shared" si="0"/>
        <v>-54.94652406417112</v>
      </c>
    </row>
    <row r="48" spans="1:31" ht="12.75" customHeight="1">
      <c r="A48" s="287"/>
      <c r="B48" s="38">
        <v>235</v>
      </c>
      <c r="C48" s="39" t="s">
        <v>15</v>
      </c>
      <c r="D48" s="52">
        <v>533</v>
      </c>
      <c r="E48" s="28">
        <v>125</v>
      </c>
      <c r="F48" s="27">
        <f t="shared" si="1"/>
        <v>45.955882352941174</v>
      </c>
      <c r="G48" s="28">
        <v>79</v>
      </c>
      <c r="H48" s="27">
        <f t="shared" si="2"/>
        <v>29.044117647058826</v>
      </c>
      <c r="I48" s="28">
        <v>6</v>
      </c>
      <c r="J48" s="27">
        <f t="shared" si="3"/>
        <v>2.2058823529411766</v>
      </c>
      <c r="K48" s="28">
        <v>0</v>
      </c>
      <c r="L48" s="27">
        <f t="shared" si="4"/>
        <v>0</v>
      </c>
      <c r="M48" s="28">
        <v>0</v>
      </c>
      <c r="N48" s="27">
        <f t="shared" si="5"/>
        <v>0</v>
      </c>
      <c r="O48" s="28">
        <v>38</v>
      </c>
      <c r="P48" s="27">
        <f t="shared" si="19"/>
        <v>13.970588235294118</v>
      </c>
      <c r="Q48" s="87">
        <v>0</v>
      </c>
      <c r="R48" s="27">
        <f t="shared" si="18"/>
        <v>0</v>
      </c>
      <c r="S48" s="28">
        <v>0</v>
      </c>
      <c r="T48" s="27">
        <f t="shared" si="6"/>
        <v>0</v>
      </c>
      <c r="U48" s="28">
        <v>0</v>
      </c>
      <c r="V48" s="27">
        <f t="shared" si="7"/>
        <v>0</v>
      </c>
      <c r="W48" s="28">
        <v>0</v>
      </c>
      <c r="X48" s="27">
        <f t="shared" si="8"/>
        <v>0</v>
      </c>
      <c r="Y48" s="76">
        <f t="shared" si="9"/>
        <v>248</v>
      </c>
      <c r="Z48" s="73">
        <f t="shared" si="10"/>
        <v>91.17647058823529</v>
      </c>
      <c r="AA48" s="28">
        <v>24</v>
      </c>
      <c r="AB48" s="80">
        <f t="shared" si="11"/>
        <v>8.823529411764707</v>
      </c>
      <c r="AC48" s="76">
        <f t="shared" si="12"/>
        <v>272</v>
      </c>
      <c r="AD48" s="80">
        <f t="shared" si="13"/>
        <v>51.031894934333955</v>
      </c>
      <c r="AE48" s="81">
        <f t="shared" si="0"/>
        <v>-48.968105065666045</v>
      </c>
    </row>
    <row r="49" spans="1:31" ht="12.75" customHeight="1">
      <c r="A49" s="287"/>
      <c r="B49" s="38">
        <v>235</v>
      </c>
      <c r="C49" s="39" t="s">
        <v>16</v>
      </c>
      <c r="D49" s="52">
        <v>533</v>
      </c>
      <c r="E49" s="28">
        <v>142</v>
      </c>
      <c r="F49" s="27">
        <f t="shared" si="1"/>
        <v>53.18352059925093</v>
      </c>
      <c r="G49" s="28">
        <v>86</v>
      </c>
      <c r="H49" s="27">
        <f t="shared" si="2"/>
        <v>32.20973782771536</v>
      </c>
      <c r="I49" s="28">
        <v>4</v>
      </c>
      <c r="J49" s="27">
        <f t="shared" si="3"/>
        <v>1.4981273408239701</v>
      </c>
      <c r="K49" s="28">
        <v>1</v>
      </c>
      <c r="L49" s="27">
        <f t="shared" si="4"/>
        <v>0.37453183520599254</v>
      </c>
      <c r="M49" s="28">
        <v>0</v>
      </c>
      <c r="N49" s="27">
        <f t="shared" si="5"/>
        <v>0</v>
      </c>
      <c r="O49" s="28">
        <v>29</v>
      </c>
      <c r="P49" s="27">
        <f t="shared" si="19"/>
        <v>10.861423220973784</v>
      </c>
      <c r="Q49" s="87">
        <v>0</v>
      </c>
      <c r="R49" s="27">
        <f t="shared" si="18"/>
        <v>0</v>
      </c>
      <c r="S49" s="28">
        <v>0</v>
      </c>
      <c r="T49" s="27">
        <f t="shared" si="6"/>
        <v>0</v>
      </c>
      <c r="U49" s="28">
        <v>0</v>
      </c>
      <c r="V49" s="27">
        <f t="shared" si="7"/>
        <v>0</v>
      </c>
      <c r="W49" s="28">
        <v>0</v>
      </c>
      <c r="X49" s="27">
        <f t="shared" si="8"/>
        <v>0</v>
      </c>
      <c r="Y49" s="76">
        <f t="shared" si="9"/>
        <v>262</v>
      </c>
      <c r="Z49" s="73">
        <f t="shared" si="10"/>
        <v>98.12734082397003</v>
      </c>
      <c r="AA49" s="28">
        <v>5</v>
      </c>
      <c r="AB49" s="80">
        <f t="shared" si="11"/>
        <v>1.8726591760299627</v>
      </c>
      <c r="AC49" s="76">
        <f t="shared" si="12"/>
        <v>267</v>
      </c>
      <c r="AD49" s="80">
        <f t="shared" si="13"/>
        <v>50.093808630394</v>
      </c>
      <c r="AE49" s="81">
        <f t="shared" si="0"/>
        <v>-49.906191369606</v>
      </c>
    </row>
    <row r="50" spans="1:31" ht="12.75" customHeight="1">
      <c r="A50" s="287"/>
      <c r="B50" s="145">
        <v>240</v>
      </c>
      <c r="C50" s="146" t="s">
        <v>15</v>
      </c>
      <c r="D50" s="147">
        <v>556</v>
      </c>
      <c r="E50" s="150">
        <v>121</v>
      </c>
      <c r="F50" s="149">
        <f>E50/AC50*100</f>
        <v>49.59016393442623</v>
      </c>
      <c r="G50" s="150">
        <v>58</v>
      </c>
      <c r="H50" s="149">
        <f>G50/AC50*100</f>
        <v>23.770491803278688</v>
      </c>
      <c r="I50" s="150">
        <v>3</v>
      </c>
      <c r="J50" s="149">
        <f>I50/AC50*100</f>
        <v>1.2295081967213115</v>
      </c>
      <c r="K50" s="150">
        <v>0</v>
      </c>
      <c r="L50" s="149">
        <f>K50/AC50*100</f>
        <v>0</v>
      </c>
      <c r="M50" s="150">
        <v>4</v>
      </c>
      <c r="N50" s="149">
        <f>M50/AC50*100</f>
        <v>1.639344262295082</v>
      </c>
      <c r="O50" s="150">
        <v>40</v>
      </c>
      <c r="P50" s="149">
        <f>O50/AC50*100</f>
        <v>16.39344262295082</v>
      </c>
      <c r="Q50" s="151">
        <v>0</v>
      </c>
      <c r="R50" s="149">
        <f aca="true" t="shared" si="20" ref="R50:R55">Q50/AC50*100</f>
        <v>0</v>
      </c>
      <c r="S50" s="150">
        <v>0</v>
      </c>
      <c r="T50" s="149">
        <f>S50/AC50*100</f>
        <v>0</v>
      </c>
      <c r="U50" s="150">
        <v>0</v>
      </c>
      <c r="V50" s="149">
        <f>U50/AC50*100</f>
        <v>0</v>
      </c>
      <c r="W50" s="150">
        <v>0</v>
      </c>
      <c r="X50" s="149">
        <f>W50/AC50*100</f>
        <v>0</v>
      </c>
      <c r="Y50" s="152">
        <f t="shared" si="9"/>
        <v>226</v>
      </c>
      <c r="Z50" s="153">
        <f>Y50/AC50*100</f>
        <v>92.62295081967213</v>
      </c>
      <c r="AA50" s="150">
        <v>18</v>
      </c>
      <c r="AB50" s="166">
        <f>AA50/AC50*100</f>
        <v>7.377049180327869</v>
      </c>
      <c r="AC50" s="152">
        <f>Y50+AA50</f>
        <v>244</v>
      </c>
      <c r="AD50" s="166">
        <f>AC50/D50*100</f>
        <v>43.884892086330936</v>
      </c>
      <c r="AE50" s="167">
        <f t="shared" si="0"/>
        <v>-56.115107913669064</v>
      </c>
    </row>
    <row r="51" spans="1:31" ht="12.75" customHeight="1">
      <c r="A51" s="287"/>
      <c r="B51" s="38">
        <v>240</v>
      </c>
      <c r="C51" s="39" t="s">
        <v>16</v>
      </c>
      <c r="D51" s="52">
        <v>557</v>
      </c>
      <c r="E51" s="28">
        <v>132</v>
      </c>
      <c r="F51" s="27">
        <f t="shared" si="1"/>
        <v>48</v>
      </c>
      <c r="G51" s="28">
        <v>70</v>
      </c>
      <c r="H51" s="27">
        <f t="shared" si="2"/>
        <v>25.454545454545453</v>
      </c>
      <c r="I51" s="28">
        <v>5</v>
      </c>
      <c r="J51" s="27">
        <f t="shared" si="3"/>
        <v>1.8181818181818181</v>
      </c>
      <c r="K51" s="28">
        <v>2</v>
      </c>
      <c r="L51" s="27">
        <f t="shared" si="4"/>
        <v>0.7272727272727273</v>
      </c>
      <c r="M51" s="28">
        <v>4</v>
      </c>
      <c r="N51" s="27">
        <f t="shared" si="5"/>
        <v>1.4545454545454546</v>
      </c>
      <c r="O51" s="28">
        <v>53</v>
      </c>
      <c r="P51" s="27">
        <f t="shared" si="19"/>
        <v>19.272727272727273</v>
      </c>
      <c r="Q51" s="87">
        <v>0</v>
      </c>
      <c r="R51" s="27">
        <f t="shared" si="20"/>
        <v>0</v>
      </c>
      <c r="S51" s="28">
        <v>0</v>
      </c>
      <c r="T51" s="27">
        <f t="shared" si="6"/>
        <v>0</v>
      </c>
      <c r="U51" s="28">
        <v>0</v>
      </c>
      <c r="V51" s="27">
        <f t="shared" si="7"/>
        <v>0</v>
      </c>
      <c r="W51" s="28">
        <v>0</v>
      </c>
      <c r="X51" s="27">
        <f t="shared" si="8"/>
        <v>0</v>
      </c>
      <c r="Y51" s="76">
        <f t="shared" si="9"/>
        <v>266</v>
      </c>
      <c r="Z51" s="73">
        <f t="shared" si="10"/>
        <v>96.72727272727273</v>
      </c>
      <c r="AA51" s="28">
        <v>9</v>
      </c>
      <c r="AB51" s="80">
        <f t="shared" si="11"/>
        <v>3.272727272727273</v>
      </c>
      <c r="AC51" s="76">
        <f t="shared" si="12"/>
        <v>275</v>
      </c>
      <c r="AD51" s="80">
        <f t="shared" si="13"/>
        <v>49.371633752244165</v>
      </c>
      <c r="AE51" s="81">
        <f t="shared" si="0"/>
        <v>-50.628366247755835</v>
      </c>
    </row>
    <row r="52" spans="1:31" ht="12.75" customHeight="1">
      <c r="A52" s="287"/>
      <c r="B52" s="38">
        <v>240</v>
      </c>
      <c r="C52" s="39" t="s">
        <v>26</v>
      </c>
      <c r="D52" s="52">
        <v>0</v>
      </c>
      <c r="E52" s="28">
        <v>34</v>
      </c>
      <c r="F52" s="27">
        <f t="shared" si="1"/>
        <v>38.63636363636363</v>
      </c>
      <c r="G52" s="28">
        <v>34</v>
      </c>
      <c r="H52" s="27">
        <f t="shared" si="2"/>
        <v>38.63636363636363</v>
      </c>
      <c r="I52" s="28">
        <v>0</v>
      </c>
      <c r="J52" s="27">
        <f t="shared" si="3"/>
        <v>0</v>
      </c>
      <c r="K52" s="28">
        <v>0</v>
      </c>
      <c r="L52" s="27">
        <f t="shared" si="4"/>
        <v>0</v>
      </c>
      <c r="M52" s="28">
        <v>0</v>
      </c>
      <c r="N52" s="27">
        <f t="shared" si="5"/>
        <v>0</v>
      </c>
      <c r="O52" s="28">
        <v>20</v>
      </c>
      <c r="P52" s="27">
        <f t="shared" si="19"/>
        <v>22.727272727272727</v>
      </c>
      <c r="Q52" s="87">
        <v>0</v>
      </c>
      <c r="R52" s="27">
        <f t="shared" si="20"/>
        <v>0</v>
      </c>
      <c r="S52" s="28">
        <v>0</v>
      </c>
      <c r="T52" s="27">
        <f t="shared" si="6"/>
        <v>0</v>
      </c>
      <c r="U52" s="28">
        <v>0</v>
      </c>
      <c r="V52" s="27">
        <f t="shared" si="7"/>
        <v>0</v>
      </c>
      <c r="W52" s="28">
        <v>0</v>
      </c>
      <c r="X52" s="27">
        <f t="shared" si="8"/>
        <v>0</v>
      </c>
      <c r="Y52" s="76">
        <f t="shared" si="9"/>
        <v>88</v>
      </c>
      <c r="Z52" s="73">
        <f t="shared" si="10"/>
        <v>100</v>
      </c>
      <c r="AA52" s="28">
        <v>0</v>
      </c>
      <c r="AB52" s="80">
        <f t="shared" si="11"/>
        <v>0</v>
      </c>
      <c r="AC52" s="76">
        <f t="shared" si="12"/>
        <v>88</v>
      </c>
      <c r="AD52" s="80">
        <f>AC52/250*100</f>
        <v>35.199999999999996</v>
      </c>
      <c r="AE52" s="81">
        <f t="shared" si="0"/>
        <v>-64.80000000000001</v>
      </c>
    </row>
    <row r="53" spans="1:31" ht="12.75" customHeight="1">
      <c r="A53" s="287"/>
      <c r="B53" s="145">
        <v>241</v>
      </c>
      <c r="C53" s="146" t="s">
        <v>15</v>
      </c>
      <c r="D53" s="147">
        <v>534</v>
      </c>
      <c r="E53" s="150">
        <v>80</v>
      </c>
      <c r="F53" s="149">
        <f>E53/AC53*100</f>
        <v>38.095238095238095</v>
      </c>
      <c r="G53" s="150">
        <v>79</v>
      </c>
      <c r="H53" s="149">
        <f>G53/AC53*100</f>
        <v>37.61904761904762</v>
      </c>
      <c r="I53" s="150">
        <v>3</v>
      </c>
      <c r="J53" s="149">
        <f>I53/AC53*100</f>
        <v>1.4285714285714286</v>
      </c>
      <c r="K53" s="150">
        <v>0</v>
      </c>
      <c r="L53" s="149">
        <f>K53/AC53*100</f>
        <v>0</v>
      </c>
      <c r="M53" s="150">
        <v>3</v>
      </c>
      <c r="N53" s="149">
        <f>M53/AC53*100</f>
        <v>1.4285714285714286</v>
      </c>
      <c r="O53" s="150">
        <v>45</v>
      </c>
      <c r="P53" s="149">
        <f>O53/AC53*100</f>
        <v>21.428571428571427</v>
      </c>
      <c r="Q53" s="151">
        <v>0</v>
      </c>
      <c r="R53" s="149">
        <f t="shared" si="20"/>
        <v>0</v>
      </c>
      <c r="S53" s="150">
        <v>0</v>
      </c>
      <c r="T53" s="149">
        <f>S53/AC53*100</f>
        <v>0</v>
      </c>
      <c r="U53" s="150">
        <v>0</v>
      </c>
      <c r="V53" s="149">
        <f>U53/AC53*100</f>
        <v>0</v>
      </c>
      <c r="W53" s="150">
        <v>0</v>
      </c>
      <c r="X53" s="149">
        <f>W53/AC53*100</f>
        <v>0</v>
      </c>
      <c r="Y53" s="152">
        <f t="shared" si="9"/>
        <v>210</v>
      </c>
      <c r="Z53" s="153">
        <f>Y53/AC53*100</f>
        <v>100</v>
      </c>
      <c r="AA53" s="150">
        <v>0</v>
      </c>
      <c r="AB53" s="166">
        <f>AA53/AC53*100</f>
        <v>0</v>
      </c>
      <c r="AC53" s="152">
        <f>Y53+AA53</f>
        <v>210</v>
      </c>
      <c r="AD53" s="166">
        <f>AC53/250*100</f>
        <v>84</v>
      </c>
      <c r="AE53" s="167">
        <f t="shared" si="0"/>
        <v>-16</v>
      </c>
    </row>
    <row r="54" spans="1:31" ht="12.75" customHeight="1">
      <c r="A54" s="287"/>
      <c r="B54" s="145">
        <v>241</v>
      </c>
      <c r="C54" s="146" t="s">
        <v>16</v>
      </c>
      <c r="D54" s="147">
        <v>535</v>
      </c>
      <c r="E54" s="150">
        <v>94</v>
      </c>
      <c r="F54" s="149">
        <f>E54/AC54*100</f>
        <v>37.45019920318725</v>
      </c>
      <c r="G54" s="150">
        <v>91</v>
      </c>
      <c r="H54" s="149">
        <f>G54/AC54*100</f>
        <v>36.254980079681275</v>
      </c>
      <c r="I54" s="150">
        <v>2</v>
      </c>
      <c r="J54" s="149">
        <f>I54/AC54*100</f>
        <v>0.796812749003984</v>
      </c>
      <c r="K54" s="150">
        <v>2</v>
      </c>
      <c r="L54" s="149">
        <f>K54/AC54*100</f>
        <v>0.796812749003984</v>
      </c>
      <c r="M54" s="150">
        <v>0</v>
      </c>
      <c r="N54" s="149">
        <f>M54/AC54*100</f>
        <v>0</v>
      </c>
      <c r="O54" s="150">
        <v>50</v>
      </c>
      <c r="P54" s="149">
        <f>O54/AC54*100</f>
        <v>19.9203187250996</v>
      </c>
      <c r="Q54" s="151">
        <v>0</v>
      </c>
      <c r="R54" s="149">
        <f t="shared" si="20"/>
        <v>0</v>
      </c>
      <c r="S54" s="150">
        <v>0</v>
      </c>
      <c r="T54" s="149">
        <f>S54/AC54*100</f>
        <v>0</v>
      </c>
      <c r="U54" s="150">
        <v>0</v>
      </c>
      <c r="V54" s="149">
        <f>U54/AC54*100</f>
        <v>0</v>
      </c>
      <c r="W54" s="150">
        <v>0</v>
      </c>
      <c r="X54" s="149">
        <f>W54/AC54*100</f>
        <v>0</v>
      </c>
      <c r="Y54" s="152">
        <f t="shared" si="9"/>
        <v>239</v>
      </c>
      <c r="Z54" s="153">
        <f>Y54/AC54*100</f>
        <v>95.2191235059761</v>
      </c>
      <c r="AA54" s="150">
        <v>12</v>
      </c>
      <c r="AB54" s="166">
        <f>AA54/AC54*100</f>
        <v>4.780876494023905</v>
      </c>
      <c r="AC54" s="152">
        <f>Y54+AA54</f>
        <v>251</v>
      </c>
      <c r="AD54" s="166">
        <f>AC54/250*100</f>
        <v>100.4</v>
      </c>
      <c r="AE54" s="167">
        <f t="shared" si="0"/>
        <v>0.4000000000000057</v>
      </c>
    </row>
    <row r="55" spans="1:31" ht="12.75" customHeight="1">
      <c r="A55" s="287"/>
      <c r="B55" s="145">
        <v>242</v>
      </c>
      <c r="C55" s="146" t="s">
        <v>15</v>
      </c>
      <c r="D55" s="147">
        <v>524</v>
      </c>
      <c r="E55" s="150">
        <v>125</v>
      </c>
      <c r="F55" s="149">
        <f>E55/AC55*100</f>
        <v>50.607287449392715</v>
      </c>
      <c r="G55" s="150">
        <v>62</v>
      </c>
      <c r="H55" s="149">
        <f>G55/AC55*100</f>
        <v>25.101214574898783</v>
      </c>
      <c r="I55" s="150">
        <v>3</v>
      </c>
      <c r="J55" s="149">
        <f>I55/AC55*100</f>
        <v>1.214574898785425</v>
      </c>
      <c r="K55" s="150">
        <v>0</v>
      </c>
      <c r="L55" s="149">
        <f>K55/AC55*100</f>
        <v>0</v>
      </c>
      <c r="M55" s="150">
        <v>1</v>
      </c>
      <c r="N55" s="149">
        <f>M55/AC55*100</f>
        <v>0.4048582995951417</v>
      </c>
      <c r="O55" s="150">
        <v>45</v>
      </c>
      <c r="P55" s="149">
        <f>O55/AC55*100</f>
        <v>18.218623481781375</v>
      </c>
      <c r="Q55" s="151">
        <v>0</v>
      </c>
      <c r="R55" s="149">
        <f t="shared" si="20"/>
        <v>0</v>
      </c>
      <c r="S55" s="150">
        <v>0</v>
      </c>
      <c r="T55" s="149">
        <f>S55/AC55*100</f>
        <v>0</v>
      </c>
      <c r="U55" s="150">
        <v>2</v>
      </c>
      <c r="V55" s="149">
        <f>U55/AC55*100</f>
        <v>0.8097165991902834</v>
      </c>
      <c r="W55" s="150">
        <v>0</v>
      </c>
      <c r="X55" s="149">
        <f>W55/AC55*100</f>
        <v>0</v>
      </c>
      <c r="Y55" s="152">
        <f t="shared" si="9"/>
        <v>238</v>
      </c>
      <c r="Z55" s="153">
        <f>Y55/AC55*100</f>
        <v>96.35627530364373</v>
      </c>
      <c r="AA55" s="150">
        <v>9</v>
      </c>
      <c r="AB55" s="166">
        <f>AA55/AC55*100</f>
        <v>3.643724696356275</v>
      </c>
      <c r="AC55" s="152">
        <f>Y55+AA55</f>
        <v>247</v>
      </c>
      <c r="AD55" s="166">
        <f>AC55/250*100</f>
        <v>98.8</v>
      </c>
      <c r="AE55" s="167">
        <f t="shared" si="0"/>
        <v>-1.2000000000000028</v>
      </c>
    </row>
    <row r="56" spans="1:31" ht="12.75" customHeight="1">
      <c r="A56" s="287"/>
      <c r="B56" s="38">
        <v>242</v>
      </c>
      <c r="C56" s="39" t="s">
        <v>16</v>
      </c>
      <c r="D56" s="52">
        <v>525</v>
      </c>
      <c r="E56" s="28">
        <v>137</v>
      </c>
      <c r="F56" s="27">
        <f t="shared" si="1"/>
        <v>57.32217573221757</v>
      </c>
      <c r="G56" s="28">
        <v>50</v>
      </c>
      <c r="H56" s="27">
        <f t="shared" si="2"/>
        <v>20.920502092050206</v>
      </c>
      <c r="I56" s="28">
        <v>4</v>
      </c>
      <c r="J56" s="27">
        <f t="shared" si="3"/>
        <v>1.6736401673640167</v>
      </c>
      <c r="K56" s="28">
        <v>0</v>
      </c>
      <c r="L56" s="27">
        <f t="shared" si="4"/>
        <v>0</v>
      </c>
      <c r="M56" s="28">
        <v>1</v>
      </c>
      <c r="N56" s="27">
        <f t="shared" si="5"/>
        <v>0.41841004184100417</v>
      </c>
      <c r="O56" s="28">
        <v>44</v>
      </c>
      <c r="P56" s="27">
        <f t="shared" si="19"/>
        <v>18.410041841004183</v>
      </c>
      <c r="Q56" s="87">
        <v>0</v>
      </c>
      <c r="R56" s="27">
        <f aca="true" t="shared" si="21" ref="R56:R63">Q56/AC56*100</f>
        <v>0</v>
      </c>
      <c r="S56" s="28">
        <v>0</v>
      </c>
      <c r="T56" s="27">
        <f t="shared" si="6"/>
        <v>0</v>
      </c>
      <c r="U56" s="28">
        <v>0</v>
      </c>
      <c r="V56" s="27">
        <f t="shared" si="7"/>
        <v>0</v>
      </c>
      <c r="W56" s="28">
        <v>1</v>
      </c>
      <c r="X56" s="27">
        <f t="shared" si="8"/>
        <v>0.41841004184100417</v>
      </c>
      <c r="Y56" s="76">
        <f t="shared" si="9"/>
        <v>237</v>
      </c>
      <c r="Z56" s="73">
        <f t="shared" si="10"/>
        <v>99.16317991631799</v>
      </c>
      <c r="AA56" s="28">
        <v>2</v>
      </c>
      <c r="AB56" s="80">
        <f t="shared" si="11"/>
        <v>0.8368200836820083</v>
      </c>
      <c r="AC56" s="76">
        <f t="shared" si="12"/>
        <v>239</v>
      </c>
      <c r="AD56" s="80">
        <f t="shared" si="13"/>
        <v>45.52380952380952</v>
      </c>
      <c r="AE56" s="81">
        <f t="shared" si="0"/>
        <v>-54.47619047619048</v>
      </c>
    </row>
    <row r="57" spans="1:31" ht="12.75" customHeight="1">
      <c r="A57" s="287"/>
      <c r="B57" s="38">
        <v>243</v>
      </c>
      <c r="C57" s="39" t="s">
        <v>15</v>
      </c>
      <c r="D57" s="52">
        <v>731</v>
      </c>
      <c r="E57" s="28">
        <v>151</v>
      </c>
      <c r="F57" s="27">
        <f t="shared" si="1"/>
        <v>46.03658536585366</v>
      </c>
      <c r="G57" s="28">
        <v>111</v>
      </c>
      <c r="H57" s="27">
        <f t="shared" si="2"/>
        <v>33.84146341463415</v>
      </c>
      <c r="I57" s="28">
        <v>5</v>
      </c>
      <c r="J57" s="27">
        <f t="shared" si="3"/>
        <v>1.524390243902439</v>
      </c>
      <c r="K57" s="28">
        <v>0</v>
      </c>
      <c r="L57" s="27">
        <f t="shared" si="4"/>
        <v>0</v>
      </c>
      <c r="M57" s="28">
        <v>0</v>
      </c>
      <c r="N57" s="27">
        <f t="shared" si="5"/>
        <v>0</v>
      </c>
      <c r="O57" s="28">
        <v>53</v>
      </c>
      <c r="P57" s="27">
        <f t="shared" si="19"/>
        <v>16.158536585365855</v>
      </c>
      <c r="Q57" s="87">
        <v>0</v>
      </c>
      <c r="R57" s="27">
        <f t="shared" si="21"/>
        <v>0</v>
      </c>
      <c r="S57" s="28">
        <v>0</v>
      </c>
      <c r="T57" s="27">
        <f t="shared" si="6"/>
        <v>0</v>
      </c>
      <c r="U57" s="28">
        <v>0</v>
      </c>
      <c r="V57" s="27">
        <f t="shared" si="7"/>
        <v>0</v>
      </c>
      <c r="W57" s="28">
        <v>3</v>
      </c>
      <c r="X57" s="27">
        <f t="shared" si="8"/>
        <v>0.9146341463414633</v>
      </c>
      <c r="Y57" s="76">
        <f t="shared" si="9"/>
        <v>323</v>
      </c>
      <c r="Z57" s="73">
        <f t="shared" si="10"/>
        <v>98.47560975609755</v>
      </c>
      <c r="AA57" s="28">
        <v>5</v>
      </c>
      <c r="AB57" s="80">
        <f t="shared" si="11"/>
        <v>1.524390243902439</v>
      </c>
      <c r="AC57" s="76">
        <f t="shared" si="12"/>
        <v>328</v>
      </c>
      <c r="AD57" s="80">
        <f t="shared" si="13"/>
        <v>44.87004103967168</v>
      </c>
      <c r="AE57" s="81">
        <f t="shared" si="0"/>
        <v>-55.12995896032832</v>
      </c>
    </row>
    <row r="58" spans="1:31" ht="12.75" customHeight="1">
      <c r="A58" s="287"/>
      <c r="B58" s="38">
        <v>243</v>
      </c>
      <c r="C58" s="39" t="s">
        <v>16</v>
      </c>
      <c r="D58" s="52">
        <v>732</v>
      </c>
      <c r="E58" s="28">
        <v>161</v>
      </c>
      <c r="F58" s="27">
        <f t="shared" si="1"/>
        <v>47.07602339181287</v>
      </c>
      <c r="G58" s="28">
        <v>113</v>
      </c>
      <c r="H58" s="27">
        <f t="shared" si="2"/>
        <v>33.04093567251462</v>
      </c>
      <c r="I58" s="28">
        <v>1</v>
      </c>
      <c r="J58" s="27">
        <f t="shared" si="3"/>
        <v>0.29239766081871343</v>
      </c>
      <c r="K58" s="28">
        <v>0</v>
      </c>
      <c r="L58" s="27">
        <f t="shared" si="4"/>
        <v>0</v>
      </c>
      <c r="M58" s="28">
        <v>1</v>
      </c>
      <c r="N58" s="27">
        <f t="shared" si="5"/>
        <v>0.29239766081871343</v>
      </c>
      <c r="O58" s="28">
        <v>62</v>
      </c>
      <c r="P58" s="27">
        <f t="shared" si="19"/>
        <v>18.128654970760234</v>
      </c>
      <c r="Q58" s="87">
        <v>0</v>
      </c>
      <c r="R58" s="27">
        <f t="shared" si="21"/>
        <v>0</v>
      </c>
      <c r="S58" s="28">
        <v>1</v>
      </c>
      <c r="T58" s="27">
        <f t="shared" si="6"/>
        <v>0.29239766081871343</v>
      </c>
      <c r="U58" s="28">
        <v>0</v>
      </c>
      <c r="V58" s="27">
        <f t="shared" si="7"/>
        <v>0</v>
      </c>
      <c r="W58" s="28">
        <v>1</v>
      </c>
      <c r="X58" s="27">
        <f t="shared" si="8"/>
        <v>0.29239766081871343</v>
      </c>
      <c r="Y58" s="76">
        <f t="shared" si="9"/>
        <v>340</v>
      </c>
      <c r="Z58" s="73">
        <f t="shared" si="10"/>
        <v>99.41520467836257</v>
      </c>
      <c r="AA58" s="28">
        <v>2</v>
      </c>
      <c r="AB58" s="80">
        <f t="shared" si="11"/>
        <v>0.5847953216374269</v>
      </c>
      <c r="AC58" s="76">
        <f t="shared" si="12"/>
        <v>342</v>
      </c>
      <c r="AD58" s="80">
        <f t="shared" si="13"/>
        <v>46.72131147540984</v>
      </c>
      <c r="AE58" s="81">
        <f t="shared" si="0"/>
        <v>-53.27868852459016</v>
      </c>
    </row>
    <row r="59" spans="1:31" ht="12.75" customHeight="1">
      <c r="A59" s="287"/>
      <c r="B59" s="38">
        <v>244</v>
      </c>
      <c r="C59" s="39" t="s">
        <v>15</v>
      </c>
      <c r="D59" s="52">
        <v>690</v>
      </c>
      <c r="E59" s="28">
        <v>139</v>
      </c>
      <c r="F59" s="27">
        <f t="shared" si="1"/>
        <v>46.801346801346796</v>
      </c>
      <c r="G59" s="28">
        <v>85</v>
      </c>
      <c r="H59" s="27">
        <f t="shared" si="2"/>
        <v>28.619528619528616</v>
      </c>
      <c r="I59" s="28">
        <v>5</v>
      </c>
      <c r="J59" s="27">
        <f t="shared" si="3"/>
        <v>1.6835016835016834</v>
      </c>
      <c r="K59" s="28">
        <v>4</v>
      </c>
      <c r="L59" s="27">
        <f t="shared" si="4"/>
        <v>1.3468013468013467</v>
      </c>
      <c r="M59" s="28">
        <v>2</v>
      </c>
      <c r="N59" s="27">
        <f t="shared" si="5"/>
        <v>0.6734006734006733</v>
      </c>
      <c r="O59" s="28">
        <v>57</v>
      </c>
      <c r="P59" s="27">
        <f t="shared" si="19"/>
        <v>19.19191919191919</v>
      </c>
      <c r="Q59" s="87">
        <v>0</v>
      </c>
      <c r="R59" s="27">
        <f t="shared" si="21"/>
        <v>0</v>
      </c>
      <c r="S59" s="28">
        <v>0</v>
      </c>
      <c r="T59" s="27">
        <f t="shared" si="6"/>
        <v>0</v>
      </c>
      <c r="U59" s="28">
        <v>0</v>
      </c>
      <c r="V59" s="27">
        <f t="shared" si="7"/>
        <v>0</v>
      </c>
      <c r="W59" s="28">
        <v>0</v>
      </c>
      <c r="X59" s="27">
        <f t="shared" si="8"/>
        <v>0</v>
      </c>
      <c r="Y59" s="76">
        <f t="shared" si="9"/>
        <v>292</v>
      </c>
      <c r="Z59" s="73">
        <f t="shared" si="10"/>
        <v>98.31649831649831</v>
      </c>
      <c r="AA59" s="28">
        <v>5</v>
      </c>
      <c r="AB59" s="80">
        <f t="shared" si="11"/>
        <v>1.6835016835016834</v>
      </c>
      <c r="AC59" s="76">
        <f t="shared" si="12"/>
        <v>297</v>
      </c>
      <c r="AD59" s="80">
        <f t="shared" si="13"/>
        <v>43.04347826086957</v>
      </c>
      <c r="AE59" s="81">
        <f t="shared" si="0"/>
        <v>-56.95652173913043</v>
      </c>
    </row>
    <row r="60" spans="1:31" ht="12.75" customHeight="1">
      <c r="A60" s="287"/>
      <c r="B60" s="38">
        <v>244</v>
      </c>
      <c r="C60" s="39" t="s">
        <v>16</v>
      </c>
      <c r="D60" s="52">
        <v>690</v>
      </c>
      <c r="E60" s="28">
        <v>99</v>
      </c>
      <c r="F60" s="27">
        <f t="shared" si="1"/>
        <v>36.26373626373626</v>
      </c>
      <c r="G60" s="28">
        <v>115</v>
      </c>
      <c r="H60" s="27">
        <f t="shared" si="2"/>
        <v>42.124542124542124</v>
      </c>
      <c r="I60" s="28">
        <v>6</v>
      </c>
      <c r="J60" s="27">
        <f t="shared" si="3"/>
        <v>2.197802197802198</v>
      </c>
      <c r="K60" s="28">
        <v>3</v>
      </c>
      <c r="L60" s="27">
        <f t="shared" si="4"/>
        <v>1.098901098901099</v>
      </c>
      <c r="M60" s="28">
        <v>1</v>
      </c>
      <c r="N60" s="27">
        <f t="shared" si="5"/>
        <v>0.3663003663003663</v>
      </c>
      <c r="O60" s="28">
        <v>47</v>
      </c>
      <c r="P60" s="27">
        <f t="shared" si="19"/>
        <v>17.216117216117215</v>
      </c>
      <c r="Q60" s="87">
        <v>0</v>
      </c>
      <c r="R60" s="27">
        <f t="shared" si="21"/>
        <v>0</v>
      </c>
      <c r="S60" s="28">
        <v>0</v>
      </c>
      <c r="T60" s="27">
        <f t="shared" si="6"/>
        <v>0</v>
      </c>
      <c r="U60" s="28">
        <v>0</v>
      </c>
      <c r="V60" s="27">
        <f t="shared" si="7"/>
        <v>0</v>
      </c>
      <c r="W60" s="28">
        <v>0</v>
      </c>
      <c r="X60" s="27">
        <f t="shared" si="8"/>
        <v>0</v>
      </c>
      <c r="Y60" s="76">
        <f t="shared" si="9"/>
        <v>271</v>
      </c>
      <c r="Z60" s="73">
        <f t="shared" si="10"/>
        <v>99.26739926739927</v>
      </c>
      <c r="AA60" s="28">
        <v>2</v>
      </c>
      <c r="AB60" s="80">
        <f t="shared" si="11"/>
        <v>0.7326007326007326</v>
      </c>
      <c r="AC60" s="76">
        <f t="shared" si="12"/>
        <v>273</v>
      </c>
      <c r="AD60" s="80">
        <f t="shared" si="13"/>
        <v>39.565217391304344</v>
      </c>
      <c r="AE60" s="81">
        <f t="shared" si="0"/>
        <v>-60.434782608695656</v>
      </c>
    </row>
    <row r="61" spans="1:31" ht="12.75" customHeight="1">
      <c r="A61" s="287"/>
      <c r="B61" s="38">
        <v>244</v>
      </c>
      <c r="C61" s="39" t="s">
        <v>19</v>
      </c>
      <c r="D61" s="52">
        <v>690</v>
      </c>
      <c r="E61" s="28">
        <v>110</v>
      </c>
      <c r="F61" s="27">
        <f t="shared" si="1"/>
        <v>40.29304029304029</v>
      </c>
      <c r="G61" s="28">
        <v>93</v>
      </c>
      <c r="H61" s="27">
        <f t="shared" si="2"/>
        <v>34.065934065934066</v>
      </c>
      <c r="I61" s="28">
        <v>8</v>
      </c>
      <c r="J61" s="27">
        <f t="shared" si="3"/>
        <v>2.93040293040293</v>
      </c>
      <c r="K61" s="28">
        <v>0</v>
      </c>
      <c r="L61" s="27">
        <f t="shared" si="4"/>
        <v>0</v>
      </c>
      <c r="M61" s="28">
        <v>5</v>
      </c>
      <c r="N61" s="27">
        <f t="shared" si="5"/>
        <v>1.8315018315018317</v>
      </c>
      <c r="O61" s="28">
        <v>42</v>
      </c>
      <c r="P61" s="27">
        <f t="shared" si="19"/>
        <v>15.384615384615385</v>
      </c>
      <c r="Q61" s="87">
        <v>0</v>
      </c>
      <c r="R61" s="27">
        <f t="shared" si="21"/>
        <v>0</v>
      </c>
      <c r="S61" s="28">
        <v>0</v>
      </c>
      <c r="T61" s="27">
        <f t="shared" si="6"/>
        <v>0</v>
      </c>
      <c r="U61" s="28">
        <v>0</v>
      </c>
      <c r="V61" s="27">
        <f t="shared" si="7"/>
        <v>0</v>
      </c>
      <c r="W61" s="28">
        <v>0</v>
      </c>
      <c r="X61" s="27">
        <f t="shared" si="8"/>
        <v>0</v>
      </c>
      <c r="Y61" s="76">
        <f t="shared" si="9"/>
        <v>258</v>
      </c>
      <c r="Z61" s="73">
        <f t="shared" si="10"/>
        <v>94.5054945054945</v>
      </c>
      <c r="AA61" s="28">
        <v>15</v>
      </c>
      <c r="AB61" s="80">
        <f t="shared" si="11"/>
        <v>5.4945054945054945</v>
      </c>
      <c r="AC61" s="76">
        <f t="shared" si="12"/>
        <v>273</v>
      </c>
      <c r="AD61" s="80">
        <f t="shared" si="13"/>
        <v>39.565217391304344</v>
      </c>
      <c r="AE61" s="81">
        <f t="shared" si="0"/>
        <v>-60.434782608695656</v>
      </c>
    </row>
    <row r="62" spans="1:31" ht="12.75" customHeight="1">
      <c r="A62" s="287"/>
      <c r="B62" s="38">
        <v>244</v>
      </c>
      <c r="C62" s="39" t="s">
        <v>20</v>
      </c>
      <c r="D62" s="52">
        <v>691</v>
      </c>
      <c r="E62" s="28">
        <v>108</v>
      </c>
      <c r="F62" s="27">
        <f t="shared" si="1"/>
        <v>38.57142857142858</v>
      </c>
      <c r="G62" s="28">
        <v>80</v>
      </c>
      <c r="H62" s="27">
        <f t="shared" si="2"/>
        <v>28.57142857142857</v>
      </c>
      <c r="I62" s="28">
        <v>3</v>
      </c>
      <c r="J62" s="27">
        <f t="shared" si="3"/>
        <v>1.0714285714285714</v>
      </c>
      <c r="K62" s="28">
        <v>2</v>
      </c>
      <c r="L62" s="27">
        <f t="shared" si="4"/>
        <v>0.7142857142857143</v>
      </c>
      <c r="M62" s="28">
        <v>3</v>
      </c>
      <c r="N62" s="27">
        <f t="shared" si="5"/>
        <v>1.0714285714285714</v>
      </c>
      <c r="O62" s="28">
        <v>72</v>
      </c>
      <c r="P62" s="27">
        <f t="shared" si="19"/>
        <v>25.71428571428571</v>
      </c>
      <c r="Q62" s="87">
        <v>0</v>
      </c>
      <c r="R62" s="27">
        <f t="shared" si="21"/>
        <v>0</v>
      </c>
      <c r="S62" s="28">
        <v>0</v>
      </c>
      <c r="T62" s="27">
        <f t="shared" si="6"/>
        <v>0</v>
      </c>
      <c r="U62" s="28">
        <v>0</v>
      </c>
      <c r="V62" s="27">
        <f t="shared" si="7"/>
        <v>0</v>
      </c>
      <c r="W62" s="28">
        <v>0</v>
      </c>
      <c r="X62" s="27">
        <f t="shared" si="8"/>
        <v>0</v>
      </c>
      <c r="Y62" s="76">
        <f t="shared" si="9"/>
        <v>268</v>
      </c>
      <c r="Z62" s="73">
        <f t="shared" si="10"/>
        <v>95.71428571428572</v>
      </c>
      <c r="AA62" s="28">
        <v>12</v>
      </c>
      <c r="AB62" s="80">
        <f t="shared" si="11"/>
        <v>4.285714285714286</v>
      </c>
      <c r="AC62" s="76">
        <f t="shared" si="12"/>
        <v>280</v>
      </c>
      <c r="AD62" s="80">
        <f t="shared" si="13"/>
        <v>40.520984081041966</v>
      </c>
      <c r="AE62" s="81">
        <f t="shared" si="0"/>
        <v>-59.479015918958034</v>
      </c>
    </row>
    <row r="63" spans="1:31" ht="12.75" customHeight="1">
      <c r="A63" s="287"/>
      <c r="B63" s="38">
        <v>244</v>
      </c>
      <c r="C63" s="39" t="s">
        <v>21</v>
      </c>
      <c r="D63" s="52">
        <v>691</v>
      </c>
      <c r="E63" s="28">
        <v>109</v>
      </c>
      <c r="F63" s="27">
        <f t="shared" si="1"/>
        <v>40.22140221402214</v>
      </c>
      <c r="G63" s="28">
        <v>94</v>
      </c>
      <c r="H63" s="27">
        <f t="shared" si="2"/>
        <v>34.686346863468636</v>
      </c>
      <c r="I63" s="28">
        <v>2</v>
      </c>
      <c r="J63" s="27">
        <f t="shared" si="3"/>
        <v>0.7380073800738007</v>
      </c>
      <c r="K63" s="28">
        <v>2</v>
      </c>
      <c r="L63" s="27">
        <f t="shared" si="4"/>
        <v>0.7380073800738007</v>
      </c>
      <c r="M63" s="28">
        <v>2</v>
      </c>
      <c r="N63" s="27">
        <f t="shared" si="5"/>
        <v>0.7380073800738007</v>
      </c>
      <c r="O63" s="28">
        <v>54</v>
      </c>
      <c r="P63" s="27">
        <f t="shared" si="19"/>
        <v>19.92619926199262</v>
      </c>
      <c r="Q63" s="87">
        <v>0</v>
      </c>
      <c r="R63" s="27">
        <f t="shared" si="21"/>
        <v>0</v>
      </c>
      <c r="S63" s="28">
        <v>0</v>
      </c>
      <c r="T63" s="27">
        <f t="shared" si="6"/>
        <v>0</v>
      </c>
      <c r="U63" s="28">
        <v>0</v>
      </c>
      <c r="V63" s="27">
        <f t="shared" si="7"/>
        <v>0</v>
      </c>
      <c r="W63" s="28">
        <v>1</v>
      </c>
      <c r="X63" s="27">
        <f t="shared" si="8"/>
        <v>0.36900369003690037</v>
      </c>
      <c r="Y63" s="76">
        <f t="shared" si="9"/>
        <v>264</v>
      </c>
      <c r="Z63" s="73">
        <f t="shared" si="10"/>
        <v>97.41697416974169</v>
      </c>
      <c r="AA63" s="28">
        <v>7</v>
      </c>
      <c r="AB63" s="80">
        <f t="shared" si="11"/>
        <v>2.5830258302583027</v>
      </c>
      <c r="AC63" s="76">
        <f t="shared" si="12"/>
        <v>271</v>
      </c>
      <c r="AD63" s="80">
        <f t="shared" si="13"/>
        <v>39.218523878437054</v>
      </c>
      <c r="AE63" s="81">
        <f t="shared" si="0"/>
        <v>-60.781476121562946</v>
      </c>
    </row>
    <row r="64" spans="1:31" ht="12.75" customHeight="1">
      <c r="A64" s="287"/>
      <c r="B64" s="145">
        <v>244</v>
      </c>
      <c r="C64" s="146" t="s">
        <v>22</v>
      </c>
      <c r="D64" s="147">
        <v>691</v>
      </c>
      <c r="E64" s="150">
        <v>93</v>
      </c>
      <c r="F64" s="149">
        <f>E64/AC64*100</f>
        <v>37.2</v>
      </c>
      <c r="G64" s="150">
        <v>82</v>
      </c>
      <c r="H64" s="149">
        <f>G64/AC64*100</f>
        <v>32.800000000000004</v>
      </c>
      <c r="I64" s="150">
        <v>2</v>
      </c>
      <c r="J64" s="149">
        <f>I64/AC64*100</f>
        <v>0.8</v>
      </c>
      <c r="K64" s="150">
        <v>2</v>
      </c>
      <c r="L64" s="149">
        <f>K64/AC64*100</f>
        <v>0.8</v>
      </c>
      <c r="M64" s="150">
        <v>0</v>
      </c>
      <c r="N64" s="149">
        <f>M64/AC64*100</f>
        <v>0</v>
      </c>
      <c r="O64" s="150">
        <v>62</v>
      </c>
      <c r="P64" s="149">
        <f>O64/AC64*100</f>
        <v>24.8</v>
      </c>
      <c r="Q64" s="151">
        <v>0</v>
      </c>
      <c r="R64" s="149">
        <f aca="true" t="shared" si="22" ref="R64:R72">Q64/AC64*100</f>
        <v>0</v>
      </c>
      <c r="S64" s="150">
        <v>0</v>
      </c>
      <c r="T64" s="149">
        <f>S64/AC64*100</f>
        <v>0</v>
      </c>
      <c r="U64" s="150">
        <v>0</v>
      </c>
      <c r="V64" s="149">
        <f>U64/AC64*100</f>
        <v>0</v>
      </c>
      <c r="W64" s="150">
        <v>0</v>
      </c>
      <c r="X64" s="149">
        <f>W64/AC64*100</f>
        <v>0</v>
      </c>
      <c r="Y64" s="152">
        <f t="shared" si="9"/>
        <v>241</v>
      </c>
      <c r="Z64" s="153">
        <f>Y64/AC64*100</f>
        <v>96.39999999999999</v>
      </c>
      <c r="AA64" s="150">
        <v>9</v>
      </c>
      <c r="AB64" s="166">
        <f>AA64/AC64*100</f>
        <v>3.5999999999999996</v>
      </c>
      <c r="AC64" s="152">
        <f>Y64+AA64</f>
        <v>250</v>
      </c>
      <c r="AD64" s="166">
        <f>AC64/D64*100</f>
        <v>36.1794500723589</v>
      </c>
      <c r="AE64" s="167">
        <f t="shared" si="0"/>
        <v>-63.8205499276411</v>
      </c>
    </row>
    <row r="65" spans="1:31" ht="12.75" customHeight="1">
      <c r="A65" s="287"/>
      <c r="B65" s="145">
        <v>245</v>
      </c>
      <c r="C65" s="146" t="s">
        <v>15</v>
      </c>
      <c r="D65" s="147">
        <v>564</v>
      </c>
      <c r="E65" s="150">
        <v>129</v>
      </c>
      <c r="F65" s="149">
        <f>E65/AC65*100</f>
        <v>47.25274725274725</v>
      </c>
      <c r="G65" s="150">
        <v>68</v>
      </c>
      <c r="H65" s="149">
        <f>G65/AC65*100</f>
        <v>24.90842490842491</v>
      </c>
      <c r="I65" s="150">
        <v>9</v>
      </c>
      <c r="J65" s="149">
        <f>I65/AC65*100</f>
        <v>3.296703296703297</v>
      </c>
      <c r="K65" s="150">
        <v>1</v>
      </c>
      <c r="L65" s="149">
        <f>K65/AC65*100</f>
        <v>0.3663003663003663</v>
      </c>
      <c r="M65" s="150">
        <v>1</v>
      </c>
      <c r="N65" s="149">
        <f>M65/AC65*100</f>
        <v>0.3663003663003663</v>
      </c>
      <c r="O65" s="150">
        <v>57</v>
      </c>
      <c r="P65" s="149">
        <f>O65/AC65*100</f>
        <v>20.87912087912088</v>
      </c>
      <c r="Q65" s="151">
        <v>0</v>
      </c>
      <c r="R65" s="149">
        <f t="shared" si="22"/>
        <v>0</v>
      </c>
      <c r="S65" s="150">
        <v>0</v>
      </c>
      <c r="T65" s="149">
        <f>S65/AC65*100</f>
        <v>0</v>
      </c>
      <c r="U65" s="150">
        <v>0</v>
      </c>
      <c r="V65" s="149">
        <f>U65/AC65*100</f>
        <v>0</v>
      </c>
      <c r="W65" s="150">
        <v>1</v>
      </c>
      <c r="X65" s="149">
        <f>W65/AC65*100</f>
        <v>0.3663003663003663</v>
      </c>
      <c r="Y65" s="152">
        <f t="shared" si="9"/>
        <v>266</v>
      </c>
      <c r="Z65" s="153">
        <f>Y65/AC65*100</f>
        <v>97.43589743589743</v>
      </c>
      <c r="AA65" s="150">
        <v>7</v>
      </c>
      <c r="AB65" s="166">
        <f>AA65/AC65*100</f>
        <v>2.564102564102564</v>
      </c>
      <c r="AC65" s="152">
        <f>Y65+AA65</f>
        <v>273</v>
      </c>
      <c r="AD65" s="166">
        <f>AC65/D65*100</f>
        <v>48.40425531914894</v>
      </c>
      <c r="AE65" s="167">
        <f t="shared" si="0"/>
        <v>-51.59574468085106</v>
      </c>
    </row>
    <row r="66" spans="1:31" ht="12.75" customHeight="1">
      <c r="A66" s="287"/>
      <c r="B66" s="145">
        <v>245</v>
      </c>
      <c r="C66" s="146" t="s">
        <v>16</v>
      </c>
      <c r="D66" s="147">
        <v>565</v>
      </c>
      <c r="E66" s="150">
        <v>123</v>
      </c>
      <c r="F66" s="149">
        <f>E66/AC66*100</f>
        <v>50.204081632653065</v>
      </c>
      <c r="G66" s="150">
        <v>77</v>
      </c>
      <c r="H66" s="149">
        <f>G66/AC66*100</f>
        <v>31.428571428571427</v>
      </c>
      <c r="I66" s="150">
        <v>3</v>
      </c>
      <c r="J66" s="149">
        <f>I66/AC66*100</f>
        <v>1.2244897959183674</v>
      </c>
      <c r="K66" s="150">
        <v>1</v>
      </c>
      <c r="L66" s="149">
        <f>K66/AC66*100</f>
        <v>0.40816326530612246</v>
      </c>
      <c r="M66" s="150">
        <v>1</v>
      </c>
      <c r="N66" s="149">
        <f>M66/AC66*100</f>
        <v>0.40816326530612246</v>
      </c>
      <c r="O66" s="150">
        <v>39</v>
      </c>
      <c r="P66" s="149">
        <f>O66/AC66*100</f>
        <v>15.918367346938775</v>
      </c>
      <c r="Q66" s="151">
        <v>0</v>
      </c>
      <c r="R66" s="149">
        <f t="shared" si="22"/>
        <v>0</v>
      </c>
      <c r="S66" s="150">
        <v>0</v>
      </c>
      <c r="T66" s="149">
        <f>S66/AC66*100</f>
        <v>0</v>
      </c>
      <c r="U66" s="150">
        <v>0</v>
      </c>
      <c r="V66" s="149">
        <f>U66/AC66*100</f>
        <v>0</v>
      </c>
      <c r="W66" s="150">
        <v>1</v>
      </c>
      <c r="X66" s="149">
        <f>W66/AC66*100</f>
        <v>0.40816326530612246</v>
      </c>
      <c r="Y66" s="152">
        <f t="shared" si="9"/>
        <v>245</v>
      </c>
      <c r="Z66" s="153">
        <f>Y66/AC66*100</f>
        <v>100</v>
      </c>
      <c r="AA66" s="150">
        <v>0</v>
      </c>
      <c r="AB66" s="166">
        <f>AA66/AC66*100</f>
        <v>0</v>
      </c>
      <c r="AC66" s="152">
        <f>Y66+AA66</f>
        <v>245</v>
      </c>
      <c r="AD66" s="166">
        <f>AC66/D66*100</f>
        <v>43.36283185840708</v>
      </c>
      <c r="AE66" s="167">
        <f t="shared" si="0"/>
        <v>-56.63716814159292</v>
      </c>
    </row>
    <row r="67" spans="1:31" ht="12.75" customHeight="1">
      <c r="A67" s="287"/>
      <c r="B67" s="38">
        <v>246</v>
      </c>
      <c r="C67" s="39" t="s">
        <v>15</v>
      </c>
      <c r="D67" s="52">
        <v>516</v>
      </c>
      <c r="E67" s="28">
        <v>91</v>
      </c>
      <c r="F67" s="27">
        <f t="shared" si="1"/>
        <v>38.559322033898304</v>
      </c>
      <c r="G67" s="28">
        <v>78</v>
      </c>
      <c r="H67" s="27">
        <f t="shared" si="2"/>
        <v>33.05084745762712</v>
      </c>
      <c r="I67" s="28">
        <v>3</v>
      </c>
      <c r="J67" s="27">
        <f t="shared" si="3"/>
        <v>1.2711864406779663</v>
      </c>
      <c r="K67" s="28">
        <v>2</v>
      </c>
      <c r="L67" s="27">
        <f t="shared" si="4"/>
        <v>0.847457627118644</v>
      </c>
      <c r="M67" s="28">
        <v>2</v>
      </c>
      <c r="N67" s="27">
        <f t="shared" si="5"/>
        <v>0.847457627118644</v>
      </c>
      <c r="O67" s="28">
        <v>44</v>
      </c>
      <c r="P67" s="27">
        <f t="shared" si="19"/>
        <v>18.64406779661017</v>
      </c>
      <c r="Q67" s="87">
        <v>0</v>
      </c>
      <c r="R67" s="27">
        <f t="shared" si="22"/>
        <v>0</v>
      </c>
      <c r="S67" s="28">
        <v>0</v>
      </c>
      <c r="T67" s="27">
        <f t="shared" si="6"/>
        <v>0</v>
      </c>
      <c r="U67" s="28">
        <v>0</v>
      </c>
      <c r="V67" s="27">
        <f t="shared" si="7"/>
        <v>0</v>
      </c>
      <c r="W67" s="28">
        <v>2</v>
      </c>
      <c r="X67" s="27">
        <f t="shared" si="8"/>
        <v>0.847457627118644</v>
      </c>
      <c r="Y67" s="76">
        <f t="shared" si="9"/>
        <v>222</v>
      </c>
      <c r="Z67" s="73">
        <f t="shared" si="10"/>
        <v>94.0677966101695</v>
      </c>
      <c r="AA67" s="28">
        <v>14</v>
      </c>
      <c r="AB67" s="80">
        <f t="shared" si="11"/>
        <v>5.932203389830509</v>
      </c>
      <c r="AC67" s="76">
        <f t="shared" si="12"/>
        <v>236</v>
      </c>
      <c r="AD67" s="80">
        <f t="shared" si="13"/>
        <v>45.73643410852713</v>
      </c>
      <c r="AE67" s="81">
        <f t="shared" si="0"/>
        <v>-54.26356589147287</v>
      </c>
    </row>
    <row r="68" spans="1:31" ht="12.75" customHeight="1">
      <c r="A68" s="287"/>
      <c r="B68" s="38">
        <v>246</v>
      </c>
      <c r="C68" s="39" t="s">
        <v>16</v>
      </c>
      <c r="D68" s="52">
        <v>516</v>
      </c>
      <c r="E68" s="28">
        <v>111</v>
      </c>
      <c r="F68" s="27">
        <f t="shared" si="1"/>
        <v>44.75806451612903</v>
      </c>
      <c r="G68" s="28">
        <v>75</v>
      </c>
      <c r="H68" s="27">
        <f t="shared" si="2"/>
        <v>30.241935483870968</v>
      </c>
      <c r="I68" s="28">
        <v>3</v>
      </c>
      <c r="J68" s="27">
        <f t="shared" si="3"/>
        <v>1.2096774193548387</v>
      </c>
      <c r="K68" s="28">
        <v>0</v>
      </c>
      <c r="L68" s="27">
        <f t="shared" si="4"/>
        <v>0</v>
      </c>
      <c r="M68" s="28">
        <v>1</v>
      </c>
      <c r="N68" s="27">
        <f t="shared" si="5"/>
        <v>0.4032258064516129</v>
      </c>
      <c r="O68" s="28">
        <v>47</v>
      </c>
      <c r="P68" s="27">
        <f t="shared" si="19"/>
        <v>18.951612903225808</v>
      </c>
      <c r="Q68" s="87">
        <v>0</v>
      </c>
      <c r="R68" s="27">
        <f t="shared" si="22"/>
        <v>0</v>
      </c>
      <c r="S68" s="28">
        <v>0</v>
      </c>
      <c r="T68" s="27">
        <f t="shared" si="6"/>
        <v>0</v>
      </c>
      <c r="U68" s="28">
        <v>0</v>
      </c>
      <c r="V68" s="27">
        <f t="shared" si="7"/>
        <v>0</v>
      </c>
      <c r="W68" s="28">
        <v>2</v>
      </c>
      <c r="X68" s="27">
        <f t="shared" si="8"/>
        <v>0.8064516129032258</v>
      </c>
      <c r="Y68" s="76">
        <f t="shared" si="9"/>
        <v>239</v>
      </c>
      <c r="Z68" s="73">
        <f t="shared" si="10"/>
        <v>96.37096774193549</v>
      </c>
      <c r="AA68" s="28">
        <v>9</v>
      </c>
      <c r="AB68" s="80">
        <f t="shared" si="11"/>
        <v>3.6290322580645165</v>
      </c>
      <c r="AC68" s="76">
        <f t="shared" si="12"/>
        <v>248</v>
      </c>
      <c r="AD68" s="80">
        <f t="shared" si="13"/>
        <v>48.06201550387597</v>
      </c>
      <c r="AE68" s="81">
        <f t="shared" si="0"/>
        <v>-51.93798449612403</v>
      </c>
    </row>
    <row r="69" spans="1:31" ht="12.75" customHeight="1">
      <c r="A69" s="287"/>
      <c r="B69" s="38">
        <v>247</v>
      </c>
      <c r="C69" s="39" t="s">
        <v>15</v>
      </c>
      <c r="D69" s="52">
        <v>421</v>
      </c>
      <c r="E69" s="28">
        <v>95</v>
      </c>
      <c r="F69" s="27">
        <f t="shared" si="1"/>
        <v>43.18181818181818</v>
      </c>
      <c r="G69" s="28">
        <v>55</v>
      </c>
      <c r="H69" s="27">
        <f t="shared" si="2"/>
        <v>25</v>
      </c>
      <c r="I69" s="28">
        <v>0</v>
      </c>
      <c r="J69" s="27">
        <f t="shared" si="3"/>
        <v>0</v>
      </c>
      <c r="K69" s="28">
        <v>0</v>
      </c>
      <c r="L69" s="27">
        <f t="shared" si="4"/>
        <v>0</v>
      </c>
      <c r="M69" s="28">
        <v>0</v>
      </c>
      <c r="N69" s="27">
        <f t="shared" si="5"/>
        <v>0</v>
      </c>
      <c r="O69" s="28">
        <v>63</v>
      </c>
      <c r="P69" s="27">
        <f t="shared" si="19"/>
        <v>28.636363636363637</v>
      </c>
      <c r="Q69" s="87">
        <v>0</v>
      </c>
      <c r="R69" s="27">
        <f t="shared" si="22"/>
        <v>0</v>
      </c>
      <c r="S69" s="28">
        <v>0</v>
      </c>
      <c r="T69" s="27">
        <f t="shared" si="6"/>
        <v>0</v>
      </c>
      <c r="U69" s="28">
        <v>0</v>
      </c>
      <c r="V69" s="27">
        <f t="shared" si="7"/>
        <v>0</v>
      </c>
      <c r="W69" s="28">
        <v>1</v>
      </c>
      <c r="X69" s="27">
        <f t="shared" si="8"/>
        <v>0.45454545454545453</v>
      </c>
      <c r="Y69" s="76">
        <f t="shared" si="9"/>
        <v>214</v>
      </c>
      <c r="Z69" s="73">
        <f t="shared" si="10"/>
        <v>97.27272727272728</v>
      </c>
      <c r="AA69" s="28">
        <v>6</v>
      </c>
      <c r="AB69" s="80">
        <f t="shared" si="11"/>
        <v>2.727272727272727</v>
      </c>
      <c r="AC69" s="76">
        <f t="shared" si="12"/>
        <v>220</v>
      </c>
      <c r="AD69" s="80">
        <f t="shared" si="13"/>
        <v>52.25653206650831</v>
      </c>
      <c r="AE69" s="81">
        <f t="shared" si="0"/>
        <v>-47.74346793349169</v>
      </c>
    </row>
    <row r="70" spans="1:31" ht="12.75" customHeight="1">
      <c r="A70" s="287"/>
      <c r="B70" s="145">
        <v>247</v>
      </c>
      <c r="C70" s="146" t="s">
        <v>16</v>
      </c>
      <c r="D70" s="147">
        <v>421</v>
      </c>
      <c r="E70" s="150">
        <v>49</v>
      </c>
      <c r="F70" s="149">
        <f>E70/AC70*100</f>
        <v>28.000000000000004</v>
      </c>
      <c r="G70" s="150">
        <v>67</v>
      </c>
      <c r="H70" s="149">
        <f>G70/AC70*100</f>
        <v>38.285714285714285</v>
      </c>
      <c r="I70" s="150">
        <v>3</v>
      </c>
      <c r="J70" s="149">
        <f>I70/AC70*100</f>
        <v>1.7142857142857144</v>
      </c>
      <c r="K70" s="150">
        <v>0</v>
      </c>
      <c r="L70" s="149">
        <f>K70/AC70*100</f>
        <v>0</v>
      </c>
      <c r="M70" s="150">
        <v>1</v>
      </c>
      <c r="N70" s="149">
        <f>M70/AC70*100</f>
        <v>0.5714285714285714</v>
      </c>
      <c r="O70" s="150">
        <v>49</v>
      </c>
      <c r="P70" s="149">
        <f>O70/AC70*100</f>
        <v>28.000000000000004</v>
      </c>
      <c r="Q70" s="151">
        <v>0</v>
      </c>
      <c r="R70" s="149">
        <f t="shared" si="22"/>
        <v>0</v>
      </c>
      <c r="S70" s="150">
        <v>0</v>
      </c>
      <c r="T70" s="149">
        <f>S70/AC70*100</f>
        <v>0</v>
      </c>
      <c r="U70" s="150">
        <v>0</v>
      </c>
      <c r="V70" s="149">
        <f>U70/AC70*100</f>
        <v>0</v>
      </c>
      <c r="W70" s="150">
        <v>0</v>
      </c>
      <c r="X70" s="149">
        <f>W70/AC70*100</f>
        <v>0</v>
      </c>
      <c r="Y70" s="152">
        <f t="shared" si="9"/>
        <v>169</v>
      </c>
      <c r="Z70" s="153">
        <f>Y70/AC70*100</f>
        <v>96.57142857142857</v>
      </c>
      <c r="AA70" s="150">
        <v>6</v>
      </c>
      <c r="AB70" s="166">
        <f>AA70/AC70*100</f>
        <v>3.428571428571429</v>
      </c>
      <c r="AC70" s="152">
        <f>Y70+AA70</f>
        <v>175</v>
      </c>
      <c r="AD70" s="166">
        <f>AC70/D70*100</f>
        <v>41.56769596199525</v>
      </c>
      <c r="AE70" s="167">
        <f t="shared" si="0"/>
        <v>-58.43230403800475</v>
      </c>
    </row>
    <row r="71" spans="1:31" ht="12.75" customHeight="1">
      <c r="A71" s="287"/>
      <c r="B71" s="38">
        <v>248</v>
      </c>
      <c r="C71" s="39" t="s">
        <v>15</v>
      </c>
      <c r="D71" s="52">
        <v>553</v>
      </c>
      <c r="E71" s="28">
        <v>130</v>
      </c>
      <c r="F71" s="27">
        <f t="shared" si="1"/>
        <v>53.278688524590166</v>
      </c>
      <c r="G71" s="28">
        <v>63</v>
      </c>
      <c r="H71" s="27">
        <f t="shared" si="2"/>
        <v>25.81967213114754</v>
      </c>
      <c r="I71" s="28">
        <v>10</v>
      </c>
      <c r="J71" s="27">
        <f t="shared" si="3"/>
        <v>4.098360655737705</v>
      </c>
      <c r="K71" s="28">
        <v>2</v>
      </c>
      <c r="L71" s="27">
        <f t="shared" si="4"/>
        <v>0.819672131147541</v>
      </c>
      <c r="M71" s="28">
        <v>0</v>
      </c>
      <c r="N71" s="27">
        <f t="shared" si="5"/>
        <v>0</v>
      </c>
      <c r="O71" s="28">
        <v>32</v>
      </c>
      <c r="P71" s="27">
        <f t="shared" si="19"/>
        <v>13.114754098360656</v>
      </c>
      <c r="Q71" s="87">
        <v>0</v>
      </c>
      <c r="R71" s="27">
        <f t="shared" si="22"/>
        <v>0</v>
      </c>
      <c r="S71" s="28">
        <v>0</v>
      </c>
      <c r="T71" s="27">
        <f t="shared" si="6"/>
        <v>0</v>
      </c>
      <c r="U71" s="28">
        <v>0</v>
      </c>
      <c r="V71" s="27">
        <f t="shared" si="7"/>
        <v>0</v>
      </c>
      <c r="W71" s="28">
        <v>0</v>
      </c>
      <c r="X71" s="27">
        <f t="shared" si="8"/>
        <v>0</v>
      </c>
      <c r="Y71" s="76">
        <f t="shared" si="9"/>
        <v>237</v>
      </c>
      <c r="Z71" s="73">
        <f t="shared" si="10"/>
        <v>97.1311475409836</v>
      </c>
      <c r="AA71" s="28">
        <v>7</v>
      </c>
      <c r="AB71" s="80">
        <f t="shared" si="11"/>
        <v>2.8688524590163933</v>
      </c>
      <c r="AC71" s="76">
        <f t="shared" si="12"/>
        <v>244</v>
      </c>
      <c r="AD71" s="80">
        <f t="shared" si="13"/>
        <v>44.12296564195298</v>
      </c>
      <c r="AE71" s="81">
        <f t="shared" si="0"/>
        <v>-55.87703435804702</v>
      </c>
    </row>
    <row r="72" spans="1:31" ht="12.75" customHeight="1">
      <c r="A72" s="287"/>
      <c r="B72" s="145">
        <v>248</v>
      </c>
      <c r="C72" s="146" t="s">
        <v>16</v>
      </c>
      <c r="D72" s="147">
        <v>554</v>
      </c>
      <c r="E72" s="150">
        <v>96</v>
      </c>
      <c r="F72" s="149">
        <f>E72/AC72*100</f>
        <v>41.55844155844156</v>
      </c>
      <c r="G72" s="150">
        <v>63</v>
      </c>
      <c r="H72" s="149">
        <f>G72/AC72*100</f>
        <v>27.27272727272727</v>
      </c>
      <c r="I72" s="150">
        <v>16</v>
      </c>
      <c r="J72" s="149">
        <f>I72/AC72*100</f>
        <v>6.926406926406926</v>
      </c>
      <c r="K72" s="150">
        <v>1</v>
      </c>
      <c r="L72" s="149">
        <f>K72/AC72*100</f>
        <v>0.4329004329004329</v>
      </c>
      <c r="M72" s="150">
        <v>1</v>
      </c>
      <c r="N72" s="149">
        <f>M72/AC72*100</f>
        <v>0.4329004329004329</v>
      </c>
      <c r="O72" s="150">
        <v>48</v>
      </c>
      <c r="P72" s="149">
        <f>O72/AC72*100</f>
        <v>20.77922077922078</v>
      </c>
      <c r="Q72" s="151">
        <v>0</v>
      </c>
      <c r="R72" s="149">
        <f t="shared" si="22"/>
        <v>0</v>
      </c>
      <c r="S72" s="150">
        <v>0</v>
      </c>
      <c r="T72" s="149">
        <f>S72/AC72*100</f>
        <v>0</v>
      </c>
      <c r="U72" s="150">
        <v>0</v>
      </c>
      <c r="V72" s="149">
        <f>U72/AC72*100</f>
        <v>0</v>
      </c>
      <c r="W72" s="150">
        <v>4</v>
      </c>
      <c r="X72" s="149">
        <f>W72/AC72*100</f>
        <v>1.7316017316017316</v>
      </c>
      <c r="Y72" s="152">
        <f t="shared" si="9"/>
        <v>229</v>
      </c>
      <c r="Z72" s="153">
        <f>Y72/AC72*100</f>
        <v>99.13419913419914</v>
      </c>
      <c r="AA72" s="150">
        <v>2</v>
      </c>
      <c r="AB72" s="166">
        <f>AA72/AC72*100</f>
        <v>0.8658008658008658</v>
      </c>
      <c r="AC72" s="152">
        <f>Y72+AA72</f>
        <v>231</v>
      </c>
      <c r="AD72" s="166">
        <f>AC72/D72*100</f>
        <v>41.69675090252707</v>
      </c>
      <c r="AE72" s="167">
        <f t="shared" si="0"/>
        <v>-58.30324909747293</v>
      </c>
    </row>
    <row r="73" spans="1:31" ht="12.75" customHeight="1">
      <c r="A73" s="287" t="s">
        <v>31</v>
      </c>
      <c r="B73" s="38">
        <v>249</v>
      </c>
      <c r="C73" s="39" t="s">
        <v>15</v>
      </c>
      <c r="D73" s="52">
        <v>677</v>
      </c>
      <c r="E73" s="28">
        <v>152</v>
      </c>
      <c r="F73" s="27">
        <f t="shared" si="1"/>
        <v>55.072463768115945</v>
      </c>
      <c r="G73" s="28">
        <v>73</v>
      </c>
      <c r="H73" s="27">
        <f t="shared" si="2"/>
        <v>26.44927536231884</v>
      </c>
      <c r="I73" s="28">
        <v>7</v>
      </c>
      <c r="J73" s="27">
        <f t="shared" si="3"/>
        <v>2.536231884057971</v>
      </c>
      <c r="K73" s="28">
        <v>1</v>
      </c>
      <c r="L73" s="27">
        <f t="shared" si="4"/>
        <v>0.36231884057971014</v>
      </c>
      <c r="M73" s="28">
        <v>3</v>
      </c>
      <c r="N73" s="27">
        <f t="shared" si="5"/>
        <v>1.0869565217391304</v>
      </c>
      <c r="O73" s="28">
        <v>38</v>
      </c>
      <c r="P73" s="27">
        <f t="shared" si="19"/>
        <v>13.768115942028986</v>
      </c>
      <c r="Q73" s="87">
        <v>0</v>
      </c>
      <c r="R73" s="27">
        <f aca="true" t="shared" si="23" ref="R73:R87">Q73/AC73*100</f>
        <v>0</v>
      </c>
      <c r="S73" s="28">
        <v>0</v>
      </c>
      <c r="T73" s="27">
        <f t="shared" si="6"/>
        <v>0</v>
      </c>
      <c r="U73" s="28">
        <v>0</v>
      </c>
      <c r="V73" s="27">
        <f t="shared" si="7"/>
        <v>0</v>
      </c>
      <c r="W73" s="28">
        <v>2</v>
      </c>
      <c r="X73" s="27">
        <f t="shared" si="8"/>
        <v>0.7246376811594203</v>
      </c>
      <c r="Y73" s="76">
        <f t="shared" si="9"/>
        <v>276</v>
      </c>
      <c r="Z73" s="73">
        <f t="shared" si="10"/>
        <v>100</v>
      </c>
      <c r="AA73" s="28">
        <v>0</v>
      </c>
      <c r="AB73" s="80">
        <f t="shared" si="11"/>
        <v>0</v>
      </c>
      <c r="AC73" s="76">
        <f t="shared" si="12"/>
        <v>276</v>
      </c>
      <c r="AD73" s="80">
        <f t="shared" si="13"/>
        <v>40.76809453471196</v>
      </c>
      <c r="AE73" s="81">
        <f t="shared" si="0"/>
        <v>-59.23190546528804</v>
      </c>
    </row>
    <row r="74" spans="1:31" ht="12.75" customHeight="1">
      <c r="A74" s="287"/>
      <c r="B74" s="38">
        <v>249</v>
      </c>
      <c r="C74" s="39" t="s">
        <v>16</v>
      </c>
      <c r="D74" s="52">
        <v>677</v>
      </c>
      <c r="E74" s="28">
        <v>177</v>
      </c>
      <c r="F74" s="27">
        <f t="shared" si="1"/>
        <v>59.395973154362416</v>
      </c>
      <c r="G74" s="28">
        <v>61</v>
      </c>
      <c r="H74" s="27">
        <f t="shared" si="2"/>
        <v>20.469798657718123</v>
      </c>
      <c r="I74" s="28">
        <v>4</v>
      </c>
      <c r="J74" s="27">
        <f t="shared" si="3"/>
        <v>1.342281879194631</v>
      </c>
      <c r="K74" s="28">
        <v>1</v>
      </c>
      <c r="L74" s="27">
        <f t="shared" si="4"/>
        <v>0.33557046979865773</v>
      </c>
      <c r="M74" s="28">
        <v>2</v>
      </c>
      <c r="N74" s="27">
        <f t="shared" si="5"/>
        <v>0.6711409395973155</v>
      </c>
      <c r="O74" s="28">
        <v>44</v>
      </c>
      <c r="P74" s="27">
        <f t="shared" si="19"/>
        <v>14.76510067114094</v>
      </c>
      <c r="Q74" s="87">
        <v>0</v>
      </c>
      <c r="R74" s="27">
        <f t="shared" si="23"/>
        <v>0</v>
      </c>
      <c r="S74" s="28">
        <v>0</v>
      </c>
      <c r="T74" s="27">
        <f t="shared" si="6"/>
        <v>0</v>
      </c>
      <c r="U74" s="28">
        <v>0</v>
      </c>
      <c r="V74" s="27">
        <f t="shared" si="7"/>
        <v>0</v>
      </c>
      <c r="W74" s="28">
        <v>1</v>
      </c>
      <c r="X74" s="27">
        <f t="shared" si="8"/>
        <v>0.33557046979865773</v>
      </c>
      <c r="Y74" s="76">
        <f t="shared" si="9"/>
        <v>290</v>
      </c>
      <c r="Z74" s="73">
        <f t="shared" si="10"/>
        <v>97.31543624161074</v>
      </c>
      <c r="AA74" s="28">
        <v>8</v>
      </c>
      <c r="AB74" s="80">
        <f t="shared" si="11"/>
        <v>2.684563758389262</v>
      </c>
      <c r="AC74" s="76">
        <f t="shared" si="12"/>
        <v>298</v>
      </c>
      <c r="AD74" s="80">
        <f t="shared" si="13"/>
        <v>44.01772525849335</v>
      </c>
      <c r="AE74" s="81">
        <f t="shared" si="0"/>
        <v>-55.98227474150665</v>
      </c>
    </row>
    <row r="75" spans="1:31" ht="12.75" customHeight="1">
      <c r="A75" s="287"/>
      <c r="B75" s="38">
        <v>263</v>
      </c>
      <c r="C75" s="39" t="s">
        <v>15</v>
      </c>
      <c r="D75" s="52">
        <v>670</v>
      </c>
      <c r="E75" s="28">
        <v>154</v>
      </c>
      <c r="F75" s="27">
        <f t="shared" si="1"/>
        <v>31.950207468879665</v>
      </c>
      <c r="G75" s="28">
        <v>270</v>
      </c>
      <c r="H75" s="27">
        <f t="shared" si="2"/>
        <v>56.016597510373444</v>
      </c>
      <c r="I75" s="28">
        <v>5</v>
      </c>
      <c r="J75" s="27">
        <f t="shared" si="3"/>
        <v>1.0373443983402488</v>
      </c>
      <c r="K75" s="28">
        <v>0</v>
      </c>
      <c r="L75" s="27">
        <f t="shared" si="4"/>
        <v>0</v>
      </c>
      <c r="M75" s="28">
        <v>2</v>
      </c>
      <c r="N75" s="27">
        <f t="shared" si="5"/>
        <v>0.4149377593360996</v>
      </c>
      <c r="O75" s="28">
        <v>42</v>
      </c>
      <c r="P75" s="27">
        <f t="shared" si="19"/>
        <v>8.71369294605809</v>
      </c>
      <c r="Q75" s="87">
        <v>0</v>
      </c>
      <c r="R75" s="27">
        <f t="shared" si="23"/>
        <v>0</v>
      </c>
      <c r="S75" s="28">
        <v>0</v>
      </c>
      <c r="T75" s="27">
        <f t="shared" si="6"/>
        <v>0</v>
      </c>
      <c r="U75" s="28">
        <v>0</v>
      </c>
      <c r="V75" s="27">
        <f t="shared" si="7"/>
        <v>0</v>
      </c>
      <c r="W75" s="28">
        <v>0</v>
      </c>
      <c r="X75" s="27">
        <f t="shared" si="8"/>
        <v>0</v>
      </c>
      <c r="Y75" s="76">
        <f t="shared" si="9"/>
        <v>473</v>
      </c>
      <c r="Z75" s="73">
        <f t="shared" si="10"/>
        <v>98.13278008298755</v>
      </c>
      <c r="AA75" s="28">
        <v>9</v>
      </c>
      <c r="AB75" s="80">
        <f t="shared" si="11"/>
        <v>1.8672199170124482</v>
      </c>
      <c r="AC75" s="76">
        <f t="shared" si="12"/>
        <v>482</v>
      </c>
      <c r="AD75" s="80">
        <f t="shared" si="13"/>
        <v>71.94029850746269</v>
      </c>
      <c r="AE75" s="81">
        <f t="shared" si="0"/>
        <v>-28.059701492537314</v>
      </c>
    </row>
    <row r="76" spans="1:31" ht="12.75" customHeight="1">
      <c r="A76" s="287"/>
      <c r="B76" s="38">
        <v>264</v>
      </c>
      <c r="C76" s="39" t="s">
        <v>15</v>
      </c>
      <c r="D76" s="52">
        <v>272</v>
      </c>
      <c r="E76" s="28">
        <v>101</v>
      </c>
      <c r="F76" s="27">
        <f t="shared" si="1"/>
        <v>50</v>
      </c>
      <c r="G76" s="28">
        <v>76</v>
      </c>
      <c r="H76" s="27">
        <f t="shared" si="2"/>
        <v>37.62376237623762</v>
      </c>
      <c r="I76" s="28">
        <v>3</v>
      </c>
      <c r="J76" s="27">
        <f t="shared" si="3"/>
        <v>1.4851485148514851</v>
      </c>
      <c r="K76" s="28">
        <v>1</v>
      </c>
      <c r="L76" s="27">
        <f t="shared" si="4"/>
        <v>0.49504950495049505</v>
      </c>
      <c r="M76" s="28">
        <v>2</v>
      </c>
      <c r="N76" s="27">
        <f t="shared" si="5"/>
        <v>0.9900990099009901</v>
      </c>
      <c r="O76" s="28">
        <v>15</v>
      </c>
      <c r="P76" s="27">
        <f t="shared" si="19"/>
        <v>7.425742574257425</v>
      </c>
      <c r="Q76" s="87">
        <v>0</v>
      </c>
      <c r="R76" s="27">
        <f t="shared" si="23"/>
        <v>0</v>
      </c>
      <c r="S76" s="28">
        <v>0</v>
      </c>
      <c r="T76" s="27">
        <f t="shared" si="6"/>
        <v>0</v>
      </c>
      <c r="U76" s="28">
        <v>0</v>
      </c>
      <c r="V76" s="27">
        <f t="shared" si="7"/>
        <v>0</v>
      </c>
      <c r="W76" s="28">
        <v>0</v>
      </c>
      <c r="X76" s="27">
        <f t="shared" si="8"/>
        <v>0</v>
      </c>
      <c r="Y76" s="76">
        <f t="shared" si="9"/>
        <v>198</v>
      </c>
      <c r="Z76" s="73">
        <f t="shared" si="10"/>
        <v>98.01980198019803</v>
      </c>
      <c r="AA76" s="28">
        <v>4</v>
      </c>
      <c r="AB76" s="80">
        <f t="shared" si="11"/>
        <v>1.9801980198019802</v>
      </c>
      <c r="AC76" s="76">
        <f t="shared" si="12"/>
        <v>202</v>
      </c>
      <c r="AD76" s="80">
        <f t="shared" si="13"/>
        <v>74.26470588235294</v>
      </c>
      <c r="AE76" s="81">
        <f t="shared" si="0"/>
        <v>-25.735294117647058</v>
      </c>
    </row>
    <row r="77" spans="1:31" ht="12.75" customHeight="1">
      <c r="A77" s="287"/>
      <c r="B77" s="38">
        <v>264</v>
      </c>
      <c r="C77" s="39" t="s">
        <v>32</v>
      </c>
      <c r="D77" s="52">
        <v>115</v>
      </c>
      <c r="E77" s="28">
        <v>30</v>
      </c>
      <c r="F77" s="27">
        <f t="shared" si="1"/>
        <v>36.58536585365854</v>
      </c>
      <c r="G77" s="28">
        <v>38</v>
      </c>
      <c r="H77" s="27">
        <f t="shared" si="2"/>
        <v>46.34146341463415</v>
      </c>
      <c r="I77" s="28">
        <v>0</v>
      </c>
      <c r="J77" s="27">
        <f t="shared" si="3"/>
        <v>0</v>
      </c>
      <c r="K77" s="28">
        <v>0</v>
      </c>
      <c r="L77" s="27">
        <f t="shared" si="4"/>
        <v>0</v>
      </c>
      <c r="M77" s="28">
        <v>0</v>
      </c>
      <c r="N77" s="27">
        <f t="shared" si="5"/>
        <v>0</v>
      </c>
      <c r="O77" s="28">
        <v>11</v>
      </c>
      <c r="P77" s="27">
        <f t="shared" si="19"/>
        <v>13.414634146341465</v>
      </c>
      <c r="Q77" s="87">
        <v>0</v>
      </c>
      <c r="R77" s="27">
        <f t="shared" si="23"/>
        <v>0</v>
      </c>
      <c r="S77" s="28">
        <v>0</v>
      </c>
      <c r="T77" s="27">
        <f t="shared" si="6"/>
        <v>0</v>
      </c>
      <c r="U77" s="28">
        <v>0</v>
      </c>
      <c r="V77" s="27">
        <f t="shared" si="7"/>
        <v>0</v>
      </c>
      <c r="W77" s="28">
        <v>0</v>
      </c>
      <c r="X77" s="27">
        <f t="shared" si="8"/>
        <v>0</v>
      </c>
      <c r="Y77" s="76">
        <f t="shared" si="9"/>
        <v>79</v>
      </c>
      <c r="Z77" s="73">
        <f t="shared" si="10"/>
        <v>96.34146341463415</v>
      </c>
      <c r="AA77" s="28">
        <v>3</v>
      </c>
      <c r="AB77" s="80">
        <f t="shared" si="11"/>
        <v>3.6585365853658534</v>
      </c>
      <c r="AC77" s="76">
        <f t="shared" si="12"/>
        <v>82</v>
      </c>
      <c r="AD77" s="80">
        <f t="shared" si="13"/>
        <v>71.30434782608695</v>
      </c>
      <c r="AE77" s="81">
        <f t="shared" si="0"/>
        <v>-28.695652173913047</v>
      </c>
    </row>
    <row r="78" spans="1:31" ht="12.75" customHeight="1">
      <c r="A78" s="287"/>
      <c r="B78" s="38">
        <v>265</v>
      </c>
      <c r="C78" s="39" t="s">
        <v>15</v>
      </c>
      <c r="D78" s="52">
        <v>679</v>
      </c>
      <c r="E78" s="28">
        <v>156</v>
      </c>
      <c r="F78" s="27">
        <f aca="true" t="shared" si="24" ref="F78:F89">E78/AC78*100</f>
        <v>29.601518026565465</v>
      </c>
      <c r="G78" s="28">
        <v>313</v>
      </c>
      <c r="H78" s="27">
        <f aca="true" t="shared" si="25" ref="H78:H89">G78/AC78*100</f>
        <v>59.39278937381404</v>
      </c>
      <c r="I78" s="28">
        <v>26</v>
      </c>
      <c r="J78" s="27">
        <f aca="true" t="shared" si="26" ref="J78:J89">I78/AC78*100</f>
        <v>4.933586337760911</v>
      </c>
      <c r="K78" s="28">
        <v>2</v>
      </c>
      <c r="L78" s="27">
        <f aca="true" t="shared" si="27" ref="L78:L89">K78/AC78*100</f>
        <v>0.3795066413662239</v>
      </c>
      <c r="M78" s="28">
        <v>0</v>
      </c>
      <c r="N78" s="27">
        <f aca="true" t="shared" si="28" ref="N78:N89">M78/AC78*100</f>
        <v>0</v>
      </c>
      <c r="O78" s="28">
        <v>25</v>
      </c>
      <c r="P78" s="27">
        <f t="shared" si="19"/>
        <v>4.743833017077799</v>
      </c>
      <c r="Q78" s="87">
        <v>0</v>
      </c>
      <c r="R78" s="27">
        <f t="shared" si="23"/>
        <v>0</v>
      </c>
      <c r="S78" s="28">
        <v>0</v>
      </c>
      <c r="T78" s="27">
        <f aca="true" t="shared" si="29" ref="T78:T89">S78/AC78*100</f>
        <v>0</v>
      </c>
      <c r="U78" s="28">
        <v>0</v>
      </c>
      <c r="V78" s="27">
        <f aca="true" t="shared" si="30" ref="V78:V89">U78/AC78*100</f>
        <v>0</v>
      </c>
      <c r="W78" s="28">
        <v>0</v>
      </c>
      <c r="X78" s="27">
        <f aca="true" t="shared" si="31" ref="X78:X89">W78/AC78*100</f>
        <v>0</v>
      </c>
      <c r="Y78" s="76">
        <f aca="true" t="shared" si="32" ref="Y78:Y87">SUM(E78+G78+I78+K78+M78+O78+W78+Q78+S78+U78)</f>
        <v>522</v>
      </c>
      <c r="Z78" s="73">
        <f aca="true" t="shared" si="33" ref="Z78:Z87">Y78/AC78*100</f>
        <v>99.05123339658444</v>
      </c>
      <c r="AA78" s="28">
        <v>5</v>
      </c>
      <c r="AB78" s="80">
        <f aca="true" t="shared" si="34" ref="AB78:AB87">AA78/AC78*100</f>
        <v>0.9487666034155597</v>
      </c>
      <c r="AC78" s="76">
        <f aca="true" t="shared" si="35" ref="AC78:AC87">Y78+AA78</f>
        <v>527</v>
      </c>
      <c r="AD78" s="80">
        <f aca="true" t="shared" si="36" ref="AD78:AD87">AC78/D78*100</f>
        <v>77.61413843888072</v>
      </c>
      <c r="AE78" s="81">
        <f aca="true" t="shared" si="37" ref="AE78:AE87">AD78-100</f>
        <v>-22.385861561119285</v>
      </c>
    </row>
    <row r="79" spans="1:31" ht="12.75" customHeight="1">
      <c r="A79" s="287"/>
      <c r="B79" s="38">
        <v>265</v>
      </c>
      <c r="C79" s="39" t="s">
        <v>16</v>
      </c>
      <c r="D79" s="52">
        <v>679</v>
      </c>
      <c r="E79" s="28">
        <v>119</v>
      </c>
      <c r="F79" s="27">
        <f>E79/AC79*100</f>
        <v>32.51366120218579</v>
      </c>
      <c r="G79" s="28">
        <v>206</v>
      </c>
      <c r="H79" s="27">
        <f>G79/AC79*100</f>
        <v>56.284153005464475</v>
      </c>
      <c r="I79" s="28">
        <v>17</v>
      </c>
      <c r="J79" s="27">
        <f>I79/AC79*100</f>
        <v>4.644808743169399</v>
      </c>
      <c r="K79" s="28">
        <v>1</v>
      </c>
      <c r="L79" s="27">
        <f>K79/AC79*100</f>
        <v>0.273224043715847</v>
      </c>
      <c r="M79" s="28">
        <v>0</v>
      </c>
      <c r="N79" s="27">
        <f>M79/AC79*100</f>
        <v>0</v>
      </c>
      <c r="O79" s="28">
        <v>22</v>
      </c>
      <c r="P79" s="27">
        <f>O79/AC79*100</f>
        <v>6.0109289617486334</v>
      </c>
      <c r="Q79" s="87">
        <v>0</v>
      </c>
      <c r="R79" s="27">
        <f t="shared" si="23"/>
        <v>0</v>
      </c>
      <c r="S79" s="28">
        <v>0</v>
      </c>
      <c r="T79" s="27">
        <f>S79/AC79*100</f>
        <v>0</v>
      </c>
      <c r="U79" s="28">
        <v>0</v>
      </c>
      <c r="V79" s="27">
        <f t="shared" si="30"/>
        <v>0</v>
      </c>
      <c r="W79" s="28">
        <v>0</v>
      </c>
      <c r="X79" s="27">
        <f>W79/AC79*100</f>
        <v>0</v>
      </c>
      <c r="Y79" s="76">
        <f t="shared" si="32"/>
        <v>365</v>
      </c>
      <c r="Z79" s="73">
        <f>Y79/AC79*100</f>
        <v>99.72677595628416</v>
      </c>
      <c r="AA79" s="28">
        <v>1</v>
      </c>
      <c r="AB79" s="80">
        <f>AA79/AC79*100</f>
        <v>0.273224043715847</v>
      </c>
      <c r="AC79" s="76">
        <f>Y79+AA79</f>
        <v>366</v>
      </c>
      <c r="AD79" s="80">
        <f>AC79/D79*100</f>
        <v>53.90279823269514</v>
      </c>
      <c r="AE79" s="81">
        <f t="shared" si="37"/>
        <v>-46.09720176730486</v>
      </c>
    </row>
    <row r="80" spans="1:31" ht="12.75" customHeight="1">
      <c r="A80" s="287"/>
      <c r="B80" s="38">
        <v>266</v>
      </c>
      <c r="C80" s="39" t="s">
        <v>15</v>
      </c>
      <c r="D80" s="52">
        <v>573</v>
      </c>
      <c r="E80" s="28">
        <v>123</v>
      </c>
      <c r="F80" s="27">
        <f t="shared" si="24"/>
        <v>32.19895287958115</v>
      </c>
      <c r="G80" s="28">
        <v>208</v>
      </c>
      <c r="H80" s="27">
        <f t="shared" si="25"/>
        <v>54.45026178010471</v>
      </c>
      <c r="I80" s="28">
        <v>22</v>
      </c>
      <c r="J80" s="27">
        <f t="shared" si="26"/>
        <v>5.7591623036649215</v>
      </c>
      <c r="K80" s="28">
        <v>0</v>
      </c>
      <c r="L80" s="27">
        <f t="shared" si="27"/>
        <v>0</v>
      </c>
      <c r="M80" s="28">
        <v>0</v>
      </c>
      <c r="N80" s="27">
        <f t="shared" si="28"/>
        <v>0</v>
      </c>
      <c r="O80" s="28">
        <v>24</v>
      </c>
      <c r="P80" s="27">
        <f t="shared" si="19"/>
        <v>6.282722513089005</v>
      </c>
      <c r="Q80" s="87">
        <v>0</v>
      </c>
      <c r="R80" s="27">
        <f t="shared" si="23"/>
        <v>0</v>
      </c>
      <c r="S80" s="28">
        <v>0</v>
      </c>
      <c r="T80" s="27">
        <f t="shared" si="29"/>
        <v>0</v>
      </c>
      <c r="U80" s="28">
        <v>0</v>
      </c>
      <c r="V80" s="27">
        <f t="shared" si="30"/>
        <v>0</v>
      </c>
      <c r="W80" s="28">
        <v>0</v>
      </c>
      <c r="X80" s="27">
        <f t="shared" si="31"/>
        <v>0</v>
      </c>
      <c r="Y80" s="76">
        <f t="shared" si="32"/>
        <v>377</v>
      </c>
      <c r="Z80" s="73">
        <f t="shared" si="33"/>
        <v>98.69109947643979</v>
      </c>
      <c r="AA80" s="28">
        <v>5</v>
      </c>
      <c r="AB80" s="80">
        <f t="shared" si="34"/>
        <v>1.3089005235602094</v>
      </c>
      <c r="AC80" s="76">
        <f t="shared" si="35"/>
        <v>382</v>
      </c>
      <c r="AD80" s="80">
        <f t="shared" si="36"/>
        <v>66.66666666666666</v>
      </c>
      <c r="AE80" s="81">
        <f t="shared" si="37"/>
        <v>-33.33333333333334</v>
      </c>
    </row>
    <row r="81" spans="1:31" ht="12.75" customHeight="1">
      <c r="A81" s="287"/>
      <c r="B81" s="38">
        <v>266</v>
      </c>
      <c r="C81" s="39" t="s">
        <v>16</v>
      </c>
      <c r="D81" s="52">
        <v>573</v>
      </c>
      <c r="E81" s="28">
        <v>132</v>
      </c>
      <c r="F81" s="27">
        <f t="shared" si="24"/>
        <v>35.77235772357724</v>
      </c>
      <c r="G81" s="28">
        <v>201</v>
      </c>
      <c r="H81" s="27">
        <f t="shared" si="25"/>
        <v>54.47154471544715</v>
      </c>
      <c r="I81" s="28">
        <v>14</v>
      </c>
      <c r="J81" s="27">
        <f t="shared" si="26"/>
        <v>3.7940379403794036</v>
      </c>
      <c r="K81" s="28">
        <v>0</v>
      </c>
      <c r="L81" s="27">
        <f t="shared" si="27"/>
        <v>0</v>
      </c>
      <c r="M81" s="28">
        <v>0</v>
      </c>
      <c r="N81" s="27">
        <f t="shared" si="28"/>
        <v>0</v>
      </c>
      <c r="O81" s="28">
        <v>10</v>
      </c>
      <c r="P81" s="27">
        <f t="shared" si="19"/>
        <v>2.710027100271003</v>
      </c>
      <c r="Q81" s="87">
        <v>0</v>
      </c>
      <c r="R81" s="27">
        <f t="shared" si="23"/>
        <v>0</v>
      </c>
      <c r="S81" s="28">
        <v>0</v>
      </c>
      <c r="T81" s="27">
        <f t="shared" si="29"/>
        <v>0</v>
      </c>
      <c r="U81" s="28">
        <v>0</v>
      </c>
      <c r="V81" s="27">
        <f t="shared" si="30"/>
        <v>0</v>
      </c>
      <c r="W81" s="28">
        <v>0</v>
      </c>
      <c r="X81" s="27">
        <f t="shared" si="31"/>
        <v>0</v>
      </c>
      <c r="Y81" s="76">
        <f t="shared" si="32"/>
        <v>357</v>
      </c>
      <c r="Z81" s="73">
        <f t="shared" si="33"/>
        <v>96.7479674796748</v>
      </c>
      <c r="AA81" s="28">
        <v>12</v>
      </c>
      <c r="AB81" s="80">
        <f t="shared" si="34"/>
        <v>3.2520325203252036</v>
      </c>
      <c r="AC81" s="76">
        <f t="shared" si="35"/>
        <v>369</v>
      </c>
      <c r="AD81" s="80">
        <f t="shared" si="36"/>
        <v>64.3979057591623</v>
      </c>
      <c r="AE81" s="81">
        <f t="shared" si="37"/>
        <v>-35.6020942408377</v>
      </c>
    </row>
    <row r="82" spans="1:31" ht="12.75" customHeight="1">
      <c r="A82" s="287"/>
      <c r="B82" s="38">
        <v>267</v>
      </c>
      <c r="C82" s="39" t="s">
        <v>15</v>
      </c>
      <c r="D82" s="52">
        <v>616</v>
      </c>
      <c r="E82" s="28">
        <v>91</v>
      </c>
      <c r="F82" s="27">
        <f t="shared" si="24"/>
        <v>22.0873786407767</v>
      </c>
      <c r="G82" s="28">
        <v>154</v>
      </c>
      <c r="H82" s="27">
        <f t="shared" si="25"/>
        <v>37.37864077669903</v>
      </c>
      <c r="I82" s="28">
        <v>1</v>
      </c>
      <c r="J82" s="27">
        <f t="shared" si="26"/>
        <v>0.24271844660194172</v>
      </c>
      <c r="K82" s="28">
        <v>0</v>
      </c>
      <c r="L82" s="27">
        <f t="shared" si="27"/>
        <v>0</v>
      </c>
      <c r="M82" s="28">
        <v>0</v>
      </c>
      <c r="N82" s="27">
        <f t="shared" si="28"/>
        <v>0</v>
      </c>
      <c r="O82" s="28">
        <v>145</v>
      </c>
      <c r="P82" s="27">
        <f t="shared" si="19"/>
        <v>35.19417475728155</v>
      </c>
      <c r="Q82" s="87">
        <v>0</v>
      </c>
      <c r="R82" s="27">
        <f t="shared" si="23"/>
        <v>0</v>
      </c>
      <c r="S82" s="28">
        <v>1</v>
      </c>
      <c r="T82" s="27">
        <f t="shared" si="29"/>
        <v>0.24271844660194172</v>
      </c>
      <c r="U82" s="28">
        <v>0</v>
      </c>
      <c r="V82" s="27">
        <f t="shared" si="30"/>
        <v>0</v>
      </c>
      <c r="W82" s="28">
        <v>0</v>
      </c>
      <c r="X82" s="27">
        <f t="shared" si="31"/>
        <v>0</v>
      </c>
      <c r="Y82" s="76">
        <f t="shared" si="32"/>
        <v>392</v>
      </c>
      <c r="Z82" s="73">
        <f t="shared" si="33"/>
        <v>95.14563106796116</v>
      </c>
      <c r="AA82" s="28">
        <v>20</v>
      </c>
      <c r="AB82" s="80">
        <f t="shared" si="34"/>
        <v>4.854368932038835</v>
      </c>
      <c r="AC82" s="76">
        <f t="shared" si="35"/>
        <v>412</v>
      </c>
      <c r="AD82" s="80">
        <f t="shared" si="36"/>
        <v>66.88311688311688</v>
      </c>
      <c r="AE82" s="81">
        <f t="shared" si="37"/>
        <v>-33.116883116883116</v>
      </c>
    </row>
    <row r="83" spans="1:31" ht="12.75" customHeight="1">
      <c r="A83" s="287"/>
      <c r="B83" s="38">
        <v>267</v>
      </c>
      <c r="C83" s="39" t="s">
        <v>16</v>
      </c>
      <c r="D83" s="52">
        <v>616</v>
      </c>
      <c r="E83" s="28">
        <v>77</v>
      </c>
      <c r="F83" s="27">
        <f t="shared" si="24"/>
        <v>17.5</v>
      </c>
      <c r="G83" s="28">
        <v>158</v>
      </c>
      <c r="H83" s="27">
        <f t="shared" si="25"/>
        <v>35.90909090909091</v>
      </c>
      <c r="I83" s="28">
        <v>3</v>
      </c>
      <c r="J83" s="27">
        <f t="shared" si="26"/>
        <v>0.6818181818181818</v>
      </c>
      <c r="K83" s="28">
        <v>3</v>
      </c>
      <c r="L83" s="27">
        <f t="shared" si="27"/>
        <v>0.6818181818181818</v>
      </c>
      <c r="M83" s="28">
        <v>1</v>
      </c>
      <c r="N83" s="27">
        <f t="shared" si="28"/>
        <v>0.22727272727272727</v>
      </c>
      <c r="O83" s="28">
        <v>186</v>
      </c>
      <c r="P83" s="27">
        <f t="shared" si="19"/>
        <v>42.27272727272727</v>
      </c>
      <c r="Q83" s="87">
        <v>0</v>
      </c>
      <c r="R83" s="27">
        <f t="shared" si="23"/>
        <v>0</v>
      </c>
      <c r="S83" s="28">
        <v>0</v>
      </c>
      <c r="T83" s="27">
        <f t="shared" si="29"/>
        <v>0</v>
      </c>
      <c r="U83" s="28">
        <v>0</v>
      </c>
      <c r="V83" s="27">
        <f t="shared" si="30"/>
        <v>0</v>
      </c>
      <c r="W83" s="28">
        <v>0</v>
      </c>
      <c r="X83" s="27">
        <f t="shared" si="31"/>
        <v>0</v>
      </c>
      <c r="Y83" s="76">
        <f t="shared" si="32"/>
        <v>428</v>
      </c>
      <c r="Z83" s="73">
        <f t="shared" si="33"/>
        <v>97.27272727272728</v>
      </c>
      <c r="AA83" s="28">
        <v>12</v>
      </c>
      <c r="AB83" s="80">
        <f t="shared" si="34"/>
        <v>2.727272727272727</v>
      </c>
      <c r="AC83" s="76">
        <f t="shared" si="35"/>
        <v>440</v>
      </c>
      <c r="AD83" s="80">
        <f t="shared" si="36"/>
        <v>71.42857142857143</v>
      </c>
      <c r="AE83" s="81">
        <f t="shared" si="37"/>
        <v>-28.57142857142857</v>
      </c>
    </row>
    <row r="84" spans="1:31" ht="12.75" customHeight="1">
      <c r="A84" s="287"/>
      <c r="B84" s="38">
        <v>267</v>
      </c>
      <c r="C84" s="39" t="s">
        <v>19</v>
      </c>
      <c r="D84" s="52">
        <v>617</v>
      </c>
      <c r="E84" s="28">
        <v>82</v>
      </c>
      <c r="F84" s="27">
        <f t="shared" si="24"/>
        <v>20.2970297029703</v>
      </c>
      <c r="G84" s="28">
        <v>139</v>
      </c>
      <c r="H84" s="27">
        <f t="shared" si="25"/>
        <v>34.4059405940594</v>
      </c>
      <c r="I84" s="28">
        <v>1</v>
      </c>
      <c r="J84" s="27">
        <f t="shared" si="26"/>
        <v>0.24752475247524752</v>
      </c>
      <c r="K84" s="28">
        <v>2</v>
      </c>
      <c r="L84" s="27">
        <f t="shared" si="27"/>
        <v>0.49504950495049505</v>
      </c>
      <c r="M84" s="28">
        <v>0</v>
      </c>
      <c r="N84" s="27">
        <f t="shared" si="28"/>
        <v>0</v>
      </c>
      <c r="O84" s="28">
        <v>165</v>
      </c>
      <c r="P84" s="27">
        <f t="shared" si="19"/>
        <v>40.84158415841584</v>
      </c>
      <c r="Q84" s="87">
        <v>1</v>
      </c>
      <c r="R84" s="27">
        <f t="shared" si="23"/>
        <v>0.24752475247524752</v>
      </c>
      <c r="S84" s="28">
        <v>1</v>
      </c>
      <c r="T84" s="27">
        <f t="shared" si="29"/>
        <v>0.24752475247524752</v>
      </c>
      <c r="U84" s="28">
        <v>1</v>
      </c>
      <c r="V84" s="27">
        <f t="shared" si="30"/>
        <v>0.24752475247524752</v>
      </c>
      <c r="W84" s="28">
        <v>0</v>
      </c>
      <c r="X84" s="27">
        <f t="shared" si="31"/>
        <v>0</v>
      </c>
      <c r="Y84" s="76">
        <f t="shared" si="32"/>
        <v>392</v>
      </c>
      <c r="Z84" s="73">
        <f t="shared" si="33"/>
        <v>97.02970297029702</v>
      </c>
      <c r="AA84" s="28">
        <v>12</v>
      </c>
      <c r="AB84" s="80">
        <f t="shared" si="34"/>
        <v>2.9702970297029703</v>
      </c>
      <c r="AC84" s="76">
        <f t="shared" si="35"/>
        <v>404</v>
      </c>
      <c r="AD84" s="80">
        <f t="shared" si="36"/>
        <v>65.47811993517017</v>
      </c>
      <c r="AE84" s="81">
        <f t="shared" si="37"/>
        <v>-34.52188006482983</v>
      </c>
    </row>
    <row r="85" spans="1:31" ht="12.75" customHeight="1">
      <c r="A85" s="287"/>
      <c r="B85" s="38">
        <v>268</v>
      </c>
      <c r="C85" s="39" t="s">
        <v>15</v>
      </c>
      <c r="D85" s="52">
        <v>669</v>
      </c>
      <c r="E85" s="28">
        <v>159</v>
      </c>
      <c r="F85" s="27">
        <f t="shared" si="24"/>
        <v>36.13636363636364</v>
      </c>
      <c r="G85" s="28">
        <v>161</v>
      </c>
      <c r="H85" s="27">
        <f t="shared" si="25"/>
        <v>36.59090909090909</v>
      </c>
      <c r="I85" s="28">
        <v>4</v>
      </c>
      <c r="J85" s="27">
        <f t="shared" si="26"/>
        <v>0.9090909090909091</v>
      </c>
      <c r="K85" s="28">
        <v>2</v>
      </c>
      <c r="L85" s="27">
        <f t="shared" si="27"/>
        <v>0.45454545454545453</v>
      </c>
      <c r="M85" s="28">
        <v>2</v>
      </c>
      <c r="N85" s="27">
        <f t="shared" si="28"/>
        <v>0.45454545454545453</v>
      </c>
      <c r="O85" s="28">
        <v>106</v>
      </c>
      <c r="P85" s="27">
        <f t="shared" si="19"/>
        <v>24.09090909090909</v>
      </c>
      <c r="Q85" s="87">
        <v>0</v>
      </c>
      <c r="R85" s="27">
        <f t="shared" si="23"/>
        <v>0</v>
      </c>
      <c r="S85" s="28">
        <v>0</v>
      </c>
      <c r="T85" s="27">
        <f t="shared" si="29"/>
        <v>0</v>
      </c>
      <c r="U85" s="28">
        <v>0</v>
      </c>
      <c r="V85" s="27">
        <f t="shared" si="30"/>
        <v>0</v>
      </c>
      <c r="W85" s="28">
        <v>0</v>
      </c>
      <c r="X85" s="27">
        <f t="shared" si="31"/>
        <v>0</v>
      </c>
      <c r="Y85" s="76">
        <f t="shared" si="32"/>
        <v>434</v>
      </c>
      <c r="Z85" s="73">
        <f t="shared" si="33"/>
        <v>98.63636363636363</v>
      </c>
      <c r="AA85" s="28">
        <v>6</v>
      </c>
      <c r="AB85" s="80">
        <f t="shared" si="34"/>
        <v>1.3636363636363635</v>
      </c>
      <c r="AC85" s="76">
        <f t="shared" si="35"/>
        <v>440</v>
      </c>
      <c r="AD85" s="80">
        <f t="shared" si="36"/>
        <v>65.76980568011959</v>
      </c>
      <c r="AE85" s="81">
        <f t="shared" si="37"/>
        <v>-34.23019431988041</v>
      </c>
    </row>
    <row r="86" spans="1:31" ht="12.75" customHeight="1">
      <c r="A86" s="287"/>
      <c r="B86" s="38">
        <v>268</v>
      </c>
      <c r="C86" s="39" t="s">
        <v>16</v>
      </c>
      <c r="D86" s="52">
        <v>670</v>
      </c>
      <c r="E86" s="28">
        <v>149</v>
      </c>
      <c r="F86" s="27">
        <f t="shared" si="24"/>
        <v>31.769722814498934</v>
      </c>
      <c r="G86" s="28">
        <v>188</v>
      </c>
      <c r="H86" s="27">
        <f t="shared" si="25"/>
        <v>40.085287846481876</v>
      </c>
      <c r="I86" s="28">
        <v>8</v>
      </c>
      <c r="J86" s="27">
        <f t="shared" si="26"/>
        <v>1.7057569296375266</v>
      </c>
      <c r="K86" s="28">
        <v>1</v>
      </c>
      <c r="L86" s="27">
        <f t="shared" si="27"/>
        <v>0.21321961620469082</v>
      </c>
      <c r="M86" s="28">
        <v>6</v>
      </c>
      <c r="N86" s="27">
        <f t="shared" si="28"/>
        <v>1.279317697228145</v>
      </c>
      <c r="O86" s="28">
        <v>109</v>
      </c>
      <c r="P86" s="27">
        <f t="shared" si="19"/>
        <v>23.240938166311302</v>
      </c>
      <c r="Q86" s="87">
        <v>0</v>
      </c>
      <c r="R86" s="27">
        <f t="shared" si="23"/>
        <v>0</v>
      </c>
      <c r="S86" s="28">
        <v>0</v>
      </c>
      <c r="T86" s="27">
        <f t="shared" si="29"/>
        <v>0</v>
      </c>
      <c r="U86" s="28">
        <v>0</v>
      </c>
      <c r="V86" s="27">
        <f t="shared" si="30"/>
        <v>0</v>
      </c>
      <c r="W86" s="28">
        <v>0</v>
      </c>
      <c r="X86" s="27">
        <f t="shared" si="31"/>
        <v>0</v>
      </c>
      <c r="Y86" s="76">
        <f t="shared" si="32"/>
        <v>461</v>
      </c>
      <c r="Z86" s="73">
        <f t="shared" si="33"/>
        <v>98.29424307036247</v>
      </c>
      <c r="AA86" s="28">
        <v>8</v>
      </c>
      <c r="AB86" s="80">
        <f t="shared" si="34"/>
        <v>1.7057569296375266</v>
      </c>
      <c r="AC86" s="76">
        <f t="shared" si="35"/>
        <v>469</v>
      </c>
      <c r="AD86" s="80">
        <f t="shared" si="36"/>
        <v>70</v>
      </c>
      <c r="AE86" s="81">
        <f t="shared" si="37"/>
        <v>-30</v>
      </c>
    </row>
    <row r="87" spans="1:31" ht="13.5" customHeight="1" thickBot="1">
      <c r="A87" s="288"/>
      <c r="B87" s="40">
        <v>269</v>
      </c>
      <c r="C87" s="41" t="s">
        <v>15</v>
      </c>
      <c r="D87" s="53">
        <v>275</v>
      </c>
      <c r="E87" s="33">
        <v>56</v>
      </c>
      <c r="F87" s="32">
        <f t="shared" si="24"/>
        <v>27.586206896551722</v>
      </c>
      <c r="G87" s="33">
        <v>107</v>
      </c>
      <c r="H87" s="32">
        <f t="shared" si="25"/>
        <v>52.70935960591133</v>
      </c>
      <c r="I87" s="33">
        <v>5</v>
      </c>
      <c r="J87" s="32">
        <f t="shared" si="26"/>
        <v>2.4630541871921183</v>
      </c>
      <c r="K87" s="33">
        <v>0</v>
      </c>
      <c r="L87" s="32">
        <f t="shared" si="27"/>
        <v>0</v>
      </c>
      <c r="M87" s="33">
        <v>0</v>
      </c>
      <c r="N87" s="32">
        <f t="shared" si="28"/>
        <v>0</v>
      </c>
      <c r="O87" s="33">
        <v>26</v>
      </c>
      <c r="P87" s="32">
        <f t="shared" si="19"/>
        <v>12.807881773399016</v>
      </c>
      <c r="Q87" s="88">
        <v>0</v>
      </c>
      <c r="R87" s="32">
        <f t="shared" si="23"/>
        <v>0</v>
      </c>
      <c r="S87" s="33">
        <v>0</v>
      </c>
      <c r="T87" s="32">
        <f t="shared" si="29"/>
        <v>0</v>
      </c>
      <c r="U87" s="33">
        <v>0</v>
      </c>
      <c r="V87" s="32">
        <f t="shared" si="30"/>
        <v>0</v>
      </c>
      <c r="W87" s="33">
        <v>0</v>
      </c>
      <c r="X87" s="32">
        <f t="shared" si="31"/>
        <v>0</v>
      </c>
      <c r="Y87" s="77">
        <f t="shared" si="32"/>
        <v>194</v>
      </c>
      <c r="Z87" s="74">
        <f t="shared" si="33"/>
        <v>95.56650246305419</v>
      </c>
      <c r="AA87" s="33">
        <v>9</v>
      </c>
      <c r="AB87" s="125">
        <f t="shared" si="34"/>
        <v>4.433497536945813</v>
      </c>
      <c r="AC87" s="77">
        <f t="shared" si="35"/>
        <v>203</v>
      </c>
      <c r="AD87" s="125">
        <f t="shared" si="36"/>
        <v>73.81818181818181</v>
      </c>
      <c r="AE87" s="134">
        <f t="shared" si="37"/>
        <v>-26.181818181818187</v>
      </c>
    </row>
    <row r="88" ht="7.5" customHeight="1" thickBot="1" thickTop="1"/>
    <row r="89" spans="1:37" s="4" customFormat="1" ht="18" customHeight="1" thickBot="1" thickTop="1">
      <c r="A89" s="303" t="s">
        <v>38</v>
      </c>
      <c r="B89" s="304"/>
      <c r="C89" s="193">
        <f>COUNTA(C13:C87)</f>
        <v>75</v>
      </c>
      <c r="D89" s="194">
        <f>SUM(D13:D88)</f>
        <v>43635</v>
      </c>
      <c r="E89" s="194">
        <f>SUM(E13:E88)</f>
        <v>9493</v>
      </c>
      <c r="F89" s="217">
        <f t="shared" si="24"/>
        <v>43.00924247915911</v>
      </c>
      <c r="G89" s="194">
        <f>SUM(G13:G88)</f>
        <v>7650</v>
      </c>
      <c r="H89" s="217">
        <f t="shared" si="25"/>
        <v>34.65929684668358</v>
      </c>
      <c r="I89" s="194">
        <f>SUM(I13:I88)</f>
        <v>353</v>
      </c>
      <c r="J89" s="217">
        <f t="shared" si="26"/>
        <v>1.599311344690105</v>
      </c>
      <c r="K89" s="194">
        <f>SUM(K13:K88)</f>
        <v>70</v>
      </c>
      <c r="L89" s="217">
        <f t="shared" si="27"/>
        <v>0.31714389271475174</v>
      </c>
      <c r="M89" s="194">
        <f>SUM(M13:M88)</f>
        <v>94</v>
      </c>
      <c r="N89" s="217">
        <f t="shared" si="28"/>
        <v>0.42587894164552376</v>
      </c>
      <c r="O89" s="194">
        <f>SUM(O13:O88)</f>
        <v>3844</v>
      </c>
      <c r="P89" s="217">
        <f t="shared" si="19"/>
        <v>17.415730337078653</v>
      </c>
      <c r="Q89" s="194">
        <f>SUM(Q13:Q88)</f>
        <v>1</v>
      </c>
      <c r="R89" s="217">
        <f>Q89/AC89*100</f>
        <v>0.004530627038782167</v>
      </c>
      <c r="S89" s="221">
        <f>SUM(S13:S88)</f>
        <v>5</v>
      </c>
      <c r="T89" s="217">
        <f t="shared" si="29"/>
        <v>0.022653135193910837</v>
      </c>
      <c r="U89" s="221">
        <f>SUM(U13:U88)</f>
        <v>4</v>
      </c>
      <c r="V89" s="217">
        <f t="shared" si="30"/>
        <v>0.01812250815512867</v>
      </c>
      <c r="W89" s="221">
        <f>SUM(W13:W88)</f>
        <v>48</v>
      </c>
      <c r="X89" s="217">
        <f t="shared" si="31"/>
        <v>0.21747009786154403</v>
      </c>
      <c r="Y89" s="221">
        <f>SUM(Y13:Y88)</f>
        <v>21562</v>
      </c>
      <c r="Z89" s="218">
        <f>Y89/AC89*100</f>
        <v>97.6893802102211</v>
      </c>
      <c r="AA89" s="221">
        <f>SUM(AA13:AA88)</f>
        <v>510</v>
      </c>
      <c r="AB89" s="219">
        <f>AA89/AC89*100</f>
        <v>2.3106197897789054</v>
      </c>
      <c r="AC89" s="221">
        <f>SUM(AC13:AC88)</f>
        <v>22072</v>
      </c>
      <c r="AD89" s="219">
        <f>AC89/D89*100</f>
        <v>50.5832473931477</v>
      </c>
      <c r="AE89" s="220">
        <f>AD89-100</f>
        <v>-49.4167526068523</v>
      </c>
      <c r="AF89" s="13"/>
      <c r="AG89" s="13"/>
      <c r="AH89" s="13"/>
      <c r="AI89" s="13"/>
      <c r="AJ89" s="13"/>
      <c r="AK89" s="13"/>
    </row>
    <row r="90" spans="1:31" s="13" customFormat="1" ht="11.25" customHeight="1" thickTop="1">
      <c r="A90" s="187"/>
      <c r="B90" s="187"/>
      <c r="C90" s="187"/>
      <c r="D90" s="188"/>
      <c r="E90" s="188"/>
      <c r="F90" s="213"/>
      <c r="G90" s="188"/>
      <c r="H90" s="213"/>
      <c r="I90" s="188"/>
      <c r="J90" s="213"/>
      <c r="K90" s="188"/>
      <c r="L90" s="213"/>
      <c r="M90" s="188"/>
      <c r="N90" s="213"/>
      <c r="O90" s="188"/>
      <c r="P90" s="213"/>
      <c r="Q90" s="188"/>
      <c r="R90" s="213"/>
      <c r="S90" s="214"/>
      <c r="T90" s="213"/>
      <c r="U90" s="214"/>
      <c r="V90" s="213"/>
      <c r="W90" s="214"/>
      <c r="X90" s="213"/>
      <c r="Y90" s="214"/>
      <c r="Z90" s="140"/>
      <c r="AA90" s="214"/>
      <c r="AB90" s="141"/>
      <c r="AC90" s="214"/>
      <c r="AD90" s="141"/>
      <c r="AE90" s="142"/>
    </row>
    <row r="91" spans="1:31" s="13" customFormat="1" ht="18" customHeight="1">
      <c r="A91" s="289" t="s">
        <v>73</v>
      </c>
      <c r="B91" s="289"/>
      <c r="C91" s="198">
        <f>COUNTA(C72,C70,C66,C65,C64,C55,C54,C53,C50,C43,C32,C29,C16,C13)</f>
        <v>14</v>
      </c>
      <c r="D91" s="199">
        <f>SUM(D72,D70,D66,D65,D64,D55,D54,D53,D50,D43,D32,D29,D16,D13)</f>
        <v>8072</v>
      </c>
      <c r="E91" s="199">
        <f>SUM(E72,E70,E66,E65,E64,E55,E54,E53,E50,E43,E32,E29,E16,E13)</f>
        <v>1678</v>
      </c>
      <c r="F91" s="149">
        <f>E91/AC89*100</f>
        <v>7.6023921710764775</v>
      </c>
      <c r="G91" s="199">
        <f>SUM(G72,G70,G66,G65,G64,G55,G54,G53,G50,G43,G32,G29,G16,G13)</f>
        <v>1170</v>
      </c>
      <c r="H91" s="149">
        <f>G91/AC89*100</f>
        <v>5.3008336353751355</v>
      </c>
      <c r="I91" s="199">
        <f>SUM(I72,I70,I66,I65,I64,I55,I54,I53,I50,I43,I32,I29,I16,I13)</f>
        <v>68</v>
      </c>
      <c r="J91" s="149">
        <f>I91/AC89*100</f>
        <v>0.3080826386371874</v>
      </c>
      <c r="K91" s="199">
        <f>SUM(K72,K70,K66,K65,K64,K55,K54,K53,K50,K43,K32,K29,K16,K13)</f>
        <v>12</v>
      </c>
      <c r="L91" s="149">
        <f>K91/AC89*100</f>
        <v>0.05436752446538601</v>
      </c>
      <c r="M91" s="199">
        <f>SUM(M72,M70,M66,M65,M64,M55,M54,M53,M50,M43,M32,M29,M16,M13)</f>
        <v>18</v>
      </c>
      <c r="N91" s="149">
        <f>M91/AC89*100</f>
        <v>0.08155128669807901</v>
      </c>
      <c r="O91" s="199">
        <f>SUM(O72,O70,O66,O65,O64,O55,O54,O53,O50,O43,O32,O29,O16,O13)</f>
        <v>659</v>
      </c>
      <c r="P91" s="149">
        <f>O91/AC89*100</f>
        <v>2.9856832185574484</v>
      </c>
      <c r="Q91" s="199">
        <f>SUM(Q72,Q70,Q66,Q65,Q64,Q55,Q54,Q53,Q50,Q43,Q32,Q29,Q16,Q13)</f>
        <v>0</v>
      </c>
      <c r="R91" s="149">
        <f>Q91/AC89*100</f>
        <v>0</v>
      </c>
      <c r="S91" s="199">
        <f>SUM(S72,S70,S66,S65,S64,S55,S54,S53,S50,S43,S32,S29,S16,S13)</f>
        <v>0</v>
      </c>
      <c r="T91" s="149">
        <f>S91/AC89*100</f>
        <v>0</v>
      </c>
      <c r="U91" s="199">
        <f>SUM(U72,U70,U66,U65,U64,U55,U54,U53,U50,U43,U32,U29,U16,U13)</f>
        <v>2</v>
      </c>
      <c r="V91" s="149">
        <f>U91/AC89*100</f>
        <v>0.009061254077564335</v>
      </c>
      <c r="W91" s="199">
        <f>SUM(W72,W70,W66,W65,W64,W55,W54,W53,W50,W43,W32,W29,W16,W13)</f>
        <v>11</v>
      </c>
      <c r="X91" s="149">
        <f>W91/AC89*100</f>
        <v>0.04983689742660384</v>
      </c>
      <c r="Y91" s="199">
        <f>SUM(Y72,Y70,Y66,Y65,Y64,Y55,Y54,Y53,Y50,Y43,Y32,Y29,Y16,Y13)</f>
        <v>3618</v>
      </c>
      <c r="Z91" s="215">
        <f>Y91/AC89*100</f>
        <v>16.391808626313882</v>
      </c>
      <c r="AA91" s="199">
        <f>SUM(AA72,AA70,AA66,AA65,AA64,AA55,AA54,AA53,AA50,AA43,AA32,AA29,AA16,AA13)</f>
        <v>99</v>
      </c>
      <c r="AB91" s="216">
        <f>AA91/AC89*100</f>
        <v>0.4485320768394346</v>
      </c>
      <c r="AC91" s="199">
        <f>SUM(AC72,AC70,AC66,AC65,AC64,AC55,AC54,AC53,AC50,AC43,AC32,AC29,AC16,AC13)</f>
        <v>3717</v>
      </c>
      <c r="AD91" s="166">
        <f>AC91/D91*100</f>
        <v>46.04806739345887</v>
      </c>
      <c r="AE91" s="142"/>
    </row>
    <row r="92" spans="1:31" s="13" customFormat="1" ht="11.25" customHeight="1" thickBot="1">
      <c r="A92" s="187"/>
      <c r="B92" s="187"/>
      <c r="C92" s="187"/>
      <c r="D92" s="188"/>
      <c r="E92" s="188"/>
      <c r="F92" s="213"/>
      <c r="G92" s="188"/>
      <c r="H92" s="213"/>
      <c r="I92" s="188"/>
      <c r="J92" s="213"/>
      <c r="K92" s="188"/>
      <c r="L92" s="213"/>
      <c r="M92" s="188"/>
      <c r="N92" s="213"/>
      <c r="O92" s="188"/>
      <c r="P92" s="213"/>
      <c r="Q92" s="188"/>
      <c r="R92" s="213"/>
      <c r="S92" s="214"/>
      <c r="T92" s="213"/>
      <c r="U92" s="214"/>
      <c r="V92" s="213"/>
      <c r="W92" s="214"/>
      <c r="X92" s="213"/>
      <c r="Y92" s="214"/>
      <c r="Z92" s="140"/>
      <c r="AA92" s="214"/>
      <c r="AB92" s="141"/>
      <c r="AC92" s="214"/>
      <c r="AD92" s="141"/>
      <c r="AE92" s="142"/>
    </row>
    <row r="93" spans="1:31" s="13" customFormat="1" ht="19.5" customHeight="1" thickBot="1" thickTop="1">
      <c r="A93" s="255" t="s">
        <v>74</v>
      </c>
      <c r="B93" s="255"/>
      <c r="C93" s="54">
        <f>C89-C91</f>
        <v>61</v>
      </c>
      <c r="D93" s="55">
        <f>D89-D91</f>
        <v>35563</v>
      </c>
      <c r="E93" s="55">
        <f>E89-E91</f>
        <v>7815</v>
      </c>
      <c r="F93" s="56">
        <f>E93/AC93*100</f>
        <v>42.57695450830836</v>
      </c>
      <c r="G93" s="55">
        <f>G89-G91</f>
        <v>6480</v>
      </c>
      <c r="H93" s="56">
        <f>G93/AC93*100</f>
        <v>35.30373195314628</v>
      </c>
      <c r="I93" s="55">
        <f>I89-I91</f>
        <v>285</v>
      </c>
      <c r="J93" s="56">
        <f>I93/AC93*100</f>
        <v>1.5527104331244892</v>
      </c>
      <c r="K93" s="55">
        <f>K89-K91</f>
        <v>58</v>
      </c>
      <c r="L93" s="56">
        <f>K93/AC93*100</f>
        <v>0.3159901934077908</v>
      </c>
      <c r="M93" s="55">
        <f>M89-M91</f>
        <v>76</v>
      </c>
      <c r="N93" s="56">
        <f>M93/AC93*100</f>
        <v>0.4140561154998638</v>
      </c>
      <c r="O93" s="55">
        <f>O89-O91</f>
        <v>3185</v>
      </c>
      <c r="P93" s="56">
        <f>O93/AC93*100</f>
        <v>17.35222010351403</v>
      </c>
      <c r="Q93" s="55">
        <f>Q89-Q91</f>
        <v>1</v>
      </c>
      <c r="R93" s="56">
        <f>Q93/AC93*100</f>
        <v>0.005448106782892944</v>
      </c>
      <c r="S93" s="55">
        <f>S89-S91</f>
        <v>5</v>
      </c>
      <c r="T93" s="56">
        <f>S93/AC93*100</f>
        <v>0.027240533914464723</v>
      </c>
      <c r="U93" s="55">
        <f>U89-U91</f>
        <v>2</v>
      </c>
      <c r="V93" s="56">
        <f>U93/AC93*100</f>
        <v>0.010896213565785889</v>
      </c>
      <c r="W93" s="55">
        <f>W89-W91</f>
        <v>37</v>
      </c>
      <c r="X93" s="56">
        <f>W93/AC93*100</f>
        <v>0.20157995096703896</v>
      </c>
      <c r="Y93" s="55">
        <f>Y89-Y91</f>
        <v>17944</v>
      </c>
      <c r="Z93" s="94">
        <f>Y93/AC93*100</f>
        <v>97.760828112231</v>
      </c>
      <c r="AA93" s="55">
        <f>AA89-AA91</f>
        <v>411</v>
      </c>
      <c r="AB93" s="94">
        <f>AA93/AC93*100</f>
        <v>2.2391718877690003</v>
      </c>
      <c r="AC93" s="55">
        <f>AC89-AC91</f>
        <v>18355</v>
      </c>
      <c r="AD93" s="70">
        <f>AC93/D93*100</f>
        <v>51.61263110536232</v>
      </c>
      <c r="AE93" s="71">
        <f>AD93-100</f>
        <v>-48.38736889463768</v>
      </c>
    </row>
    <row r="94" spans="1:31" s="13" customFormat="1" ht="18" customHeight="1" thickTop="1">
      <c r="A94" s="187"/>
      <c r="B94" s="187"/>
      <c r="C94" s="187"/>
      <c r="D94" s="188"/>
      <c r="E94" s="188"/>
      <c r="F94" s="213"/>
      <c r="G94" s="188"/>
      <c r="H94" s="213"/>
      <c r="I94" s="188"/>
      <c r="J94" s="213"/>
      <c r="K94" s="188"/>
      <c r="L94" s="213"/>
      <c r="M94" s="188"/>
      <c r="N94" s="213"/>
      <c r="O94" s="188"/>
      <c r="P94" s="213"/>
      <c r="Q94" s="188"/>
      <c r="R94" s="213"/>
      <c r="S94" s="214"/>
      <c r="T94" s="213"/>
      <c r="U94" s="214"/>
      <c r="V94" s="213"/>
      <c r="W94" s="214"/>
      <c r="X94" s="213"/>
      <c r="Y94" s="214"/>
      <c r="Z94" s="140"/>
      <c r="AA94" s="214"/>
      <c r="AB94" s="141"/>
      <c r="AC94" s="214"/>
      <c r="AD94" s="141"/>
      <c r="AE94" s="142"/>
    </row>
    <row r="95" spans="1:31" s="13" customFormat="1" ht="18" customHeight="1">
      <c r="A95" s="145"/>
      <c r="B95" s="284" t="s">
        <v>75</v>
      </c>
      <c r="C95" s="285"/>
      <c r="D95" s="285"/>
      <c r="E95" s="285"/>
      <c r="F95" s="228" t="s">
        <v>76</v>
      </c>
      <c r="G95" s="188"/>
      <c r="H95" s="213"/>
      <c r="I95" s="188"/>
      <c r="J95" s="213"/>
      <c r="K95" s="188"/>
      <c r="L95" s="213"/>
      <c r="M95" s="188"/>
      <c r="N95" s="213"/>
      <c r="O95" s="188"/>
      <c r="P95" s="213"/>
      <c r="Q95" s="188"/>
      <c r="R95" s="213"/>
      <c r="S95" s="214"/>
      <c r="T95" s="213"/>
      <c r="U95" s="214"/>
      <c r="V95" s="213"/>
      <c r="W95" s="214"/>
      <c r="X95" s="213"/>
      <c r="Y95" s="214"/>
      <c r="Z95" s="140"/>
      <c r="AA95" s="214"/>
      <c r="AB95" s="141"/>
      <c r="AC95" s="214"/>
      <c r="AD95" s="141"/>
      <c r="AE95" s="142"/>
    </row>
    <row r="97" spans="2:30" ht="18">
      <c r="B97" s="231"/>
      <c r="C97" s="228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0"/>
      <c r="U97" s="230"/>
      <c r="V97" s="230"/>
      <c r="W97" s="230"/>
      <c r="X97" s="230"/>
      <c r="Y97" s="230"/>
      <c r="Z97" s="230"/>
      <c r="AA97" s="230"/>
      <c r="AB97" s="230"/>
      <c r="AC97" s="230"/>
      <c r="AD97" s="230"/>
    </row>
  </sheetData>
  <mergeCells count="35">
    <mergeCell ref="Y9:Z10"/>
    <mergeCell ref="K10:L10"/>
    <mergeCell ref="G10:H10"/>
    <mergeCell ref="I10:J10"/>
    <mergeCell ref="M10:N10"/>
    <mergeCell ref="A1:AE1"/>
    <mergeCell ref="A2:AE2"/>
    <mergeCell ref="A3:AE3"/>
    <mergeCell ref="A4:AE4"/>
    <mergeCell ref="A5:AE5"/>
    <mergeCell ref="A6:AE6"/>
    <mergeCell ref="A7:AE7"/>
    <mergeCell ref="AC9:AC11"/>
    <mergeCell ref="W10:X10"/>
    <mergeCell ref="D9:D11"/>
    <mergeCell ref="E10:F10"/>
    <mergeCell ref="AA9:AB10"/>
    <mergeCell ref="O10:P10"/>
    <mergeCell ref="Q10:R10"/>
    <mergeCell ref="B95:E95"/>
    <mergeCell ref="A8:AE8"/>
    <mergeCell ref="AE9:AE11"/>
    <mergeCell ref="S10:T10"/>
    <mergeCell ref="U10:V10"/>
    <mergeCell ref="E9:X9"/>
    <mergeCell ref="B9:B11"/>
    <mergeCell ref="AD9:AD11"/>
    <mergeCell ref="A9:A11"/>
    <mergeCell ref="C9:C11"/>
    <mergeCell ref="A91:B91"/>
    <mergeCell ref="A93:B93"/>
    <mergeCell ref="A13:A42"/>
    <mergeCell ref="A43:A72"/>
    <mergeCell ref="A73:A87"/>
    <mergeCell ref="A89:B89"/>
  </mergeCells>
  <conditionalFormatting sqref="K42:K43">
    <cfRule type="cellIs" priority="1" dxfId="0" operator="equal" stopIfTrue="1">
      <formula>0</formula>
    </cfRule>
  </conditionalFormatting>
  <printOptions/>
  <pageMargins left="0.1968503937007874" right="0.1968503937007874" top="0.3937007874015748" bottom="0.5118110236220472" header="0" footer="0"/>
  <pageSetup horizontalDpi="300" verticalDpi="300" orientation="landscape" paperSize="5" scale="95" r:id="rId2"/>
  <headerFooter alignWithMargins="0">
    <oddFooter>&amp;C&amp;P de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37"/>
  <sheetViews>
    <sheetView zoomScale="75" zoomScaleNormal="75" workbookViewId="0" topLeftCell="A11">
      <selection activeCell="AH19" sqref="AH19"/>
    </sheetView>
  </sheetViews>
  <sheetFormatPr defaultColWidth="11.421875" defaultRowHeight="12.75"/>
  <cols>
    <col min="1" max="1" width="7.140625" style="59" customWidth="1"/>
    <col min="2" max="2" width="7.140625" style="44" customWidth="1"/>
    <col min="3" max="3" width="5.28125" style="45" customWidth="1"/>
    <col min="4" max="4" width="6.28125" style="46" customWidth="1"/>
    <col min="5" max="5" width="5.7109375" style="3" customWidth="1"/>
    <col min="6" max="6" width="4.57421875" style="15" customWidth="1"/>
    <col min="7" max="7" width="5.7109375" style="3" customWidth="1"/>
    <col min="8" max="8" width="4.421875" style="15" customWidth="1"/>
    <col min="9" max="9" width="5.7109375" style="3" customWidth="1"/>
    <col min="10" max="10" width="4.57421875" style="15" customWidth="1"/>
    <col min="11" max="11" width="5.7109375" style="3" customWidth="1"/>
    <col min="12" max="12" width="4.57421875" style="15" customWidth="1"/>
    <col min="13" max="13" width="5.7109375" style="3" customWidth="1"/>
    <col min="14" max="14" width="4.57421875" style="15" customWidth="1"/>
    <col min="15" max="15" width="5.7109375" style="3" customWidth="1"/>
    <col min="16" max="16" width="4.57421875" style="15" customWidth="1"/>
    <col min="17" max="17" width="5.7109375" style="105" customWidth="1"/>
    <col min="18" max="18" width="4.57421875" style="15" customWidth="1"/>
    <col min="19" max="19" width="5.8515625" style="85" customWidth="1"/>
    <col min="20" max="20" width="4.57421875" style="15" customWidth="1"/>
    <col min="21" max="21" width="5.7109375" style="85" customWidth="1"/>
    <col min="22" max="22" width="4.57421875" style="15" customWidth="1"/>
    <col min="23" max="23" width="5.421875" style="91" customWidth="1"/>
    <col min="24" max="24" width="4.28125" style="15" customWidth="1"/>
    <col min="25" max="25" width="7.57421875" style="91" customWidth="1"/>
    <col min="26" max="26" width="4.7109375" style="91" customWidth="1"/>
    <col min="27" max="27" width="4.57421875" style="91" customWidth="1"/>
    <col min="28" max="28" width="4.57421875" style="85" customWidth="1"/>
    <col min="29" max="29" width="7.421875" style="91" customWidth="1"/>
    <col min="30" max="30" width="8.28125" style="85" customWidth="1"/>
    <col min="31" max="31" width="8.28125" style="96" customWidth="1"/>
    <col min="33" max="39" width="11.421875" style="11" customWidth="1"/>
  </cols>
  <sheetData>
    <row r="1" spans="1:31" ht="39.75" customHeight="1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</row>
    <row r="2" spans="1:31" ht="18">
      <c r="A2" s="250" t="s">
        <v>34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</row>
    <row r="3" spans="1:31" ht="12.75">
      <c r="A3" s="251" t="s">
        <v>35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</row>
    <row r="4" spans="1:31" ht="12.75">
      <c r="A4" s="252" t="s">
        <v>36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</row>
    <row r="5" spans="1:31" ht="12.75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</row>
    <row r="6" spans="1:31" ht="31.5" customHeight="1">
      <c r="A6" s="294" t="s">
        <v>61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</row>
    <row r="7" spans="1:31" ht="11.25" customHeight="1">
      <c r="A7" s="241" t="s">
        <v>46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</row>
    <row r="8" spans="1:31" ht="13.5" thickBot="1">
      <c r="A8" s="242" t="s">
        <v>72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</row>
    <row r="9" spans="1:39" s="98" customFormat="1" ht="12" customHeight="1" thickBot="1" thickTop="1">
      <c r="A9" s="277" t="s">
        <v>37</v>
      </c>
      <c r="B9" s="268" t="s">
        <v>11</v>
      </c>
      <c r="C9" s="255" t="s">
        <v>12</v>
      </c>
      <c r="D9" s="260" t="s">
        <v>40</v>
      </c>
      <c r="E9" s="265" t="s">
        <v>47</v>
      </c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7"/>
      <c r="Y9" s="280" t="s">
        <v>43</v>
      </c>
      <c r="Z9" s="281"/>
      <c r="AA9" s="280" t="s">
        <v>41</v>
      </c>
      <c r="AB9" s="281"/>
      <c r="AC9" s="273" t="s">
        <v>42</v>
      </c>
      <c r="AD9" s="274" t="s">
        <v>70</v>
      </c>
      <c r="AE9" s="270" t="s">
        <v>71</v>
      </c>
      <c r="AG9" s="18"/>
      <c r="AH9" s="18"/>
      <c r="AI9" s="18"/>
      <c r="AJ9" s="18"/>
      <c r="AK9" s="18"/>
      <c r="AL9" s="18"/>
      <c r="AM9" s="18"/>
    </row>
    <row r="10" spans="1:31" s="18" customFormat="1" ht="18.75" customHeight="1" thickBot="1" thickTop="1">
      <c r="A10" s="278"/>
      <c r="B10" s="268"/>
      <c r="C10" s="255"/>
      <c r="D10" s="260"/>
      <c r="E10" s="253"/>
      <c r="F10" s="254"/>
      <c r="G10" s="253"/>
      <c r="H10" s="254"/>
      <c r="I10" s="253"/>
      <c r="J10" s="254"/>
      <c r="K10" s="253"/>
      <c r="L10" s="254"/>
      <c r="M10" s="253"/>
      <c r="N10" s="254"/>
      <c r="O10" s="253"/>
      <c r="P10" s="254"/>
      <c r="Q10" s="253"/>
      <c r="R10" s="254"/>
      <c r="S10" s="260"/>
      <c r="T10" s="260"/>
      <c r="U10" s="260"/>
      <c r="V10" s="260"/>
      <c r="W10" s="253"/>
      <c r="X10" s="254"/>
      <c r="Y10" s="282"/>
      <c r="Z10" s="283"/>
      <c r="AA10" s="282"/>
      <c r="AB10" s="283"/>
      <c r="AC10" s="273"/>
      <c r="AD10" s="275"/>
      <c r="AE10" s="271"/>
    </row>
    <row r="11" spans="1:31" s="18" customFormat="1" ht="12.75" customHeight="1" thickBot="1" thickTop="1">
      <c r="A11" s="279"/>
      <c r="B11" s="268"/>
      <c r="C11" s="255"/>
      <c r="D11" s="260"/>
      <c r="E11" s="48" t="s">
        <v>44</v>
      </c>
      <c r="F11" s="99" t="s">
        <v>39</v>
      </c>
      <c r="G11" s="48" t="s">
        <v>44</v>
      </c>
      <c r="H11" s="99" t="s">
        <v>39</v>
      </c>
      <c r="I11" s="48" t="s">
        <v>44</v>
      </c>
      <c r="J11" s="99" t="s">
        <v>39</v>
      </c>
      <c r="K11" s="48" t="s">
        <v>44</v>
      </c>
      <c r="L11" s="99" t="s">
        <v>39</v>
      </c>
      <c r="M11" s="48" t="s">
        <v>44</v>
      </c>
      <c r="N11" s="99" t="s">
        <v>39</v>
      </c>
      <c r="O11" s="48" t="s">
        <v>44</v>
      </c>
      <c r="P11" s="99" t="s">
        <v>39</v>
      </c>
      <c r="Q11" s="104" t="s">
        <v>44</v>
      </c>
      <c r="R11" s="99" t="s">
        <v>39</v>
      </c>
      <c r="S11" s="90" t="s">
        <v>44</v>
      </c>
      <c r="T11" s="99" t="s">
        <v>39</v>
      </c>
      <c r="U11" s="90" t="s">
        <v>44</v>
      </c>
      <c r="V11" s="99" t="s">
        <v>39</v>
      </c>
      <c r="W11" s="90" t="s">
        <v>44</v>
      </c>
      <c r="X11" s="99" t="s">
        <v>39</v>
      </c>
      <c r="Y11" s="90" t="s">
        <v>44</v>
      </c>
      <c r="Z11" s="95" t="s">
        <v>39</v>
      </c>
      <c r="AA11" s="90" t="s">
        <v>44</v>
      </c>
      <c r="AB11" s="95" t="s">
        <v>39</v>
      </c>
      <c r="AC11" s="273"/>
      <c r="AD11" s="276"/>
      <c r="AE11" s="272"/>
    </row>
    <row r="12" spans="1:39" s="1" customFormat="1" ht="7.5" customHeight="1" thickBot="1" thickTop="1">
      <c r="A12" s="59"/>
      <c r="B12" s="44"/>
      <c r="C12" s="45"/>
      <c r="D12" s="46"/>
      <c r="E12" s="3"/>
      <c r="F12" s="15"/>
      <c r="G12" s="3"/>
      <c r="H12" s="15"/>
      <c r="I12" s="3"/>
      <c r="J12" s="15"/>
      <c r="K12" s="3"/>
      <c r="L12" s="15"/>
      <c r="M12" s="3"/>
      <c r="N12" s="15"/>
      <c r="O12" s="3"/>
      <c r="P12" s="15"/>
      <c r="Q12" s="105"/>
      <c r="R12" s="15"/>
      <c r="S12" s="85"/>
      <c r="T12" s="15"/>
      <c r="U12" s="85"/>
      <c r="V12" s="15"/>
      <c r="W12" s="91"/>
      <c r="X12" s="15"/>
      <c r="Y12" s="91"/>
      <c r="Z12" s="91"/>
      <c r="AA12" s="91"/>
      <c r="AB12" s="85"/>
      <c r="AC12" s="91"/>
      <c r="AD12" s="85"/>
      <c r="AE12" s="96"/>
      <c r="AG12" s="8"/>
      <c r="AH12" s="8"/>
      <c r="AI12" s="8"/>
      <c r="AJ12" s="8"/>
      <c r="AK12" s="8"/>
      <c r="AL12" s="8"/>
      <c r="AM12" s="8"/>
    </row>
    <row r="13" spans="1:31" ht="12.75" customHeight="1" thickTop="1">
      <c r="A13" s="286" t="s">
        <v>33</v>
      </c>
      <c r="B13" s="36">
        <v>250</v>
      </c>
      <c r="C13" s="37" t="s">
        <v>15</v>
      </c>
      <c r="D13" s="51">
        <v>574</v>
      </c>
      <c r="E13" s="21">
        <v>87</v>
      </c>
      <c r="F13" s="22">
        <f aca="true" t="shared" si="0" ref="F13:F35">E13/AC13*100</f>
        <v>22.65625</v>
      </c>
      <c r="G13" s="23">
        <v>125</v>
      </c>
      <c r="H13" s="22">
        <f aca="true" t="shared" si="1" ref="H13:H35">G13/AC13*100</f>
        <v>32.55208333333333</v>
      </c>
      <c r="I13" s="21">
        <v>2</v>
      </c>
      <c r="J13" s="22">
        <f aca="true" t="shared" si="2" ref="J13:J35">I13/AC13*100</f>
        <v>0.5208333333333333</v>
      </c>
      <c r="K13" s="21">
        <v>11</v>
      </c>
      <c r="L13" s="22">
        <f aca="true" t="shared" si="3" ref="L13:L35">K13/AC13*100</f>
        <v>2.864583333333333</v>
      </c>
      <c r="M13" s="21">
        <v>2</v>
      </c>
      <c r="N13" s="22">
        <f aca="true" t="shared" si="4" ref="N13:N35">M13/AC13*100</f>
        <v>0.5208333333333333</v>
      </c>
      <c r="O13" s="21">
        <v>137</v>
      </c>
      <c r="P13" s="22">
        <f aca="true" t="shared" si="5" ref="P13:P35">O13/AC13*100</f>
        <v>35.67708333333333</v>
      </c>
      <c r="Q13" s="86">
        <v>0</v>
      </c>
      <c r="R13" s="22">
        <f>Q13/AC13*100</f>
        <v>0</v>
      </c>
      <c r="S13" s="120">
        <v>0</v>
      </c>
      <c r="T13" s="22">
        <f>S13/AC13*100</f>
        <v>0</v>
      </c>
      <c r="U13" s="120">
        <v>0</v>
      </c>
      <c r="V13" s="22">
        <f>U13/AC13*100</f>
        <v>0</v>
      </c>
      <c r="W13" s="21">
        <v>0</v>
      </c>
      <c r="X13" s="22">
        <f aca="true" t="shared" si="6" ref="X13:X37">W13/AC13*100</f>
        <v>0</v>
      </c>
      <c r="Y13" s="75">
        <f>SUM(E13+G13+I13+K13+M13+S13+U13+O13+W13)</f>
        <v>364</v>
      </c>
      <c r="Z13" s="72">
        <f aca="true" t="shared" si="7" ref="Z13:Z37">Y13/AC13*100</f>
        <v>94.79166666666666</v>
      </c>
      <c r="AA13" s="21">
        <v>20</v>
      </c>
      <c r="AB13" s="64">
        <f aca="true" t="shared" si="8" ref="AB13:AB35">AA13/AC13*100</f>
        <v>5.208333333333334</v>
      </c>
      <c r="AC13" s="75">
        <f aca="true" t="shared" si="9" ref="AC13:AC35">Y13+AA13</f>
        <v>384</v>
      </c>
      <c r="AD13" s="64">
        <f aca="true" t="shared" si="10" ref="AD13:AD35">AC13/D13*100</f>
        <v>66.89895470383276</v>
      </c>
      <c r="AE13" s="65">
        <f aca="true" t="shared" si="11" ref="AE13:AE35">AD13-100</f>
        <v>-33.10104529616724</v>
      </c>
    </row>
    <row r="14" spans="1:31" ht="12.75">
      <c r="A14" s="287"/>
      <c r="B14" s="38">
        <v>250</v>
      </c>
      <c r="C14" s="39" t="s">
        <v>16</v>
      </c>
      <c r="D14" s="52">
        <v>574</v>
      </c>
      <c r="E14" s="26">
        <v>111</v>
      </c>
      <c r="F14" s="27">
        <f t="shared" si="0"/>
        <v>28.68217054263566</v>
      </c>
      <c r="G14" s="28">
        <v>114</v>
      </c>
      <c r="H14" s="27">
        <f t="shared" si="1"/>
        <v>29.457364341085274</v>
      </c>
      <c r="I14" s="26">
        <v>2</v>
      </c>
      <c r="J14" s="27">
        <f t="shared" si="2"/>
        <v>0.516795865633075</v>
      </c>
      <c r="K14" s="26">
        <v>3</v>
      </c>
      <c r="L14" s="27">
        <f t="shared" si="3"/>
        <v>0.7751937984496124</v>
      </c>
      <c r="M14" s="26">
        <v>1</v>
      </c>
      <c r="N14" s="27">
        <f t="shared" si="4"/>
        <v>0.2583979328165375</v>
      </c>
      <c r="O14" s="26">
        <v>129</v>
      </c>
      <c r="P14" s="27">
        <f t="shared" si="5"/>
        <v>33.33333333333333</v>
      </c>
      <c r="Q14" s="87">
        <v>0</v>
      </c>
      <c r="R14" s="27">
        <f aca="true" t="shared" si="12" ref="R14:R35">Q14/AC14*100</f>
        <v>0</v>
      </c>
      <c r="S14" s="121">
        <v>0</v>
      </c>
      <c r="T14" s="27">
        <f aca="true" t="shared" si="13" ref="T14:T37">S14/AC14*100</f>
        <v>0</v>
      </c>
      <c r="U14" s="121">
        <v>0</v>
      </c>
      <c r="V14" s="27">
        <f aca="true" t="shared" si="14" ref="V14:V37">U14/AC14*100</f>
        <v>0</v>
      </c>
      <c r="W14" s="26">
        <v>0</v>
      </c>
      <c r="X14" s="27">
        <f t="shared" si="6"/>
        <v>0</v>
      </c>
      <c r="Y14" s="76">
        <f aca="true" t="shared" si="15" ref="Y14:Y35">SUM(E14+G14+I14+K14+M14+S14+U14+O14+W14)</f>
        <v>360</v>
      </c>
      <c r="Z14" s="73">
        <f t="shared" si="7"/>
        <v>93.02325581395348</v>
      </c>
      <c r="AA14" s="26">
        <v>27</v>
      </c>
      <c r="AB14" s="66">
        <f t="shared" si="8"/>
        <v>6.976744186046512</v>
      </c>
      <c r="AC14" s="76">
        <f t="shared" si="9"/>
        <v>387</v>
      </c>
      <c r="AD14" s="66">
        <f t="shared" si="10"/>
        <v>67.42160278745645</v>
      </c>
      <c r="AE14" s="62">
        <f t="shared" si="11"/>
        <v>-32.57839721254355</v>
      </c>
    </row>
    <row r="15" spans="1:31" ht="12.75">
      <c r="A15" s="287"/>
      <c r="B15" s="38">
        <v>251</v>
      </c>
      <c r="C15" s="39" t="s">
        <v>15</v>
      </c>
      <c r="D15" s="52">
        <v>396</v>
      </c>
      <c r="E15" s="26">
        <v>109</v>
      </c>
      <c r="F15" s="27">
        <f t="shared" si="0"/>
        <v>38.111888111888106</v>
      </c>
      <c r="G15" s="28">
        <v>113</v>
      </c>
      <c r="H15" s="27">
        <f t="shared" si="1"/>
        <v>39.51048951048951</v>
      </c>
      <c r="I15" s="26">
        <v>2</v>
      </c>
      <c r="J15" s="27">
        <f t="shared" si="2"/>
        <v>0.6993006993006993</v>
      </c>
      <c r="K15" s="26">
        <v>2</v>
      </c>
      <c r="L15" s="27">
        <f t="shared" si="3"/>
        <v>0.6993006993006993</v>
      </c>
      <c r="M15" s="26">
        <v>0</v>
      </c>
      <c r="N15" s="27">
        <f t="shared" si="4"/>
        <v>0</v>
      </c>
      <c r="O15" s="26">
        <v>54</v>
      </c>
      <c r="P15" s="27">
        <f t="shared" si="5"/>
        <v>18.88111888111888</v>
      </c>
      <c r="Q15" s="87">
        <v>0</v>
      </c>
      <c r="R15" s="27">
        <f t="shared" si="12"/>
        <v>0</v>
      </c>
      <c r="S15" s="121">
        <v>0</v>
      </c>
      <c r="T15" s="27">
        <f t="shared" si="13"/>
        <v>0</v>
      </c>
      <c r="U15" s="121">
        <v>0</v>
      </c>
      <c r="V15" s="27">
        <f t="shared" si="14"/>
        <v>0</v>
      </c>
      <c r="W15" s="26">
        <v>0</v>
      </c>
      <c r="X15" s="27">
        <f t="shared" si="6"/>
        <v>0</v>
      </c>
      <c r="Y15" s="76">
        <f t="shared" si="15"/>
        <v>280</v>
      </c>
      <c r="Z15" s="73">
        <f t="shared" si="7"/>
        <v>97.9020979020979</v>
      </c>
      <c r="AA15" s="26">
        <v>6</v>
      </c>
      <c r="AB15" s="66">
        <f t="shared" si="8"/>
        <v>2.097902097902098</v>
      </c>
      <c r="AC15" s="76">
        <f t="shared" si="9"/>
        <v>286</v>
      </c>
      <c r="AD15" s="66">
        <f t="shared" si="10"/>
        <v>72.22222222222221</v>
      </c>
      <c r="AE15" s="62">
        <f t="shared" si="11"/>
        <v>-27.777777777777786</v>
      </c>
    </row>
    <row r="16" spans="1:31" ht="12.75">
      <c r="A16" s="287"/>
      <c r="B16" s="38">
        <v>251</v>
      </c>
      <c r="C16" s="39" t="s">
        <v>16</v>
      </c>
      <c r="D16" s="52">
        <v>396</v>
      </c>
      <c r="E16" s="26">
        <v>97</v>
      </c>
      <c r="F16" s="27">
        <f t="shared" si="0"/>
        <v>37.02290076335878</v>
      </c>
      <c r="G16" s="28">
        <v>96</v>
      </c>
      <c r="H16" s="27">
        <f t="shared" si="1"/>
        <v>36.6412213740458</v>
      </c>
      <c r="I16" s="26">
        <v>0</v>
      </c>
      <c r="J16" s="27">
        <f t="shared" si="2"/>
        <v>0</v>
      </c>
      <c r="K16" s="26">
        <v>5</v>
      </c>
      <c r="L16" s="27">
        <f t="shared" si="3"/>
        <v>1.9083969465648856</v>
      </c>
      <c r="M16" s="26">
        <v>2</v>
      </c>
      <c r="N16" s="27">
        <f t="shared" si="4"/>
        <v>0.7633587786259541</v>
      </c>
      <c r="O16" s="26">
        <v>62</v>
      </c>
      <c r="P16" s="27">
        <f t="shared" si="5"/>
        <v>23.66412213740458</v>
      </c>
      <c r="Q16" s="87">
        <v>0</v>
      </c>
      <c r="R16" s="27">
        <f t="shared" si="12"/>
        <v>0</v>
      </c>
      <c r="S16" s="121">
        <v>0</v>
      </c>
      <c r="T16" s="27">
        <f t="shared" si="13"/>
        <v>0</v>
      </c>
      <c r="U16" s="121">
        <v>0</v>
      </c>
      <c r="V16" s="27">
        <f t="shared" si="14"/>
        <v>0</v>
      </c>
      <c r="W16" s="26">
        <v>0</v>
      </c>
      <c r="X16" s="27">
        <f t="shared" si="6"/>
        <v>0</v>
      </c>
      <c r="Y16" s="76">
        <f t="shared" si="15"/>
        <v>262</v>
      </c>
      <c r="Z16" s="73">
        <f t="shared" si="7"/>
        <v>100</v>
      </c>
      <c r="AA16" s="26">
        <v>0</v>
      </c>
      <c r="AB16" s="66">
        <f t="shared" si="8"/>
        <v>0</v>
      </c>
      <c r="AC16" s="76">
        <f t="shared" si="9"/>
        <v>262</v>
      </c>
      <c r="AD16" s="66">
        <f t="shared" si="10"/>
        <v>66.16161616161617</v>
      </c>
      <c r="AE16" s="62">
        <f t="shared" si="11"/>
        <v>-33.838383838383834</v>
      </c>
    </row>
    <row r="17" spans="1:31" ht="12.75">
      <c r="A17" s="287"/>
      <c r="B17" s="38">
        <v>252</v>
      </c>
      <c r="C17" s="39" t="s">
        <v>15</v>
      </c>
      <c r="D17" s="52">
        <v>409</v>
      </c>
      <c r="E17" s="26">
        <v>95</v>
      </c>
      <c r="F17" s="27">
        <f t="shared" si="0"/>
        <v>32.534246575342465</v>
      </c>
      <c r="G17" s="28">
        <v>117</v>
      </c>
      <c r="H17" s="27">
        <f t="shared" si="1"/>
        <v>40.06849315068493</v>
      </c>
      <c r="I17" s="26">
        <v>0</v>
      </c>
      <c r="J17" s="27">
        <f t="shared" si="2"/>
        <v>0</v>
      </c>
      <c r="K17" s="26">
        <v>8</v>
      </c>
      <c r="L17" s="27">
        <f t="shared" si="3"/>
        <v>2.73972602739726</v>
      </c>
      <c r="M17" s="26">
        <v>0</v>
      </c>
      <c r="N17" s="27">
        <f t="shared" si="4"/>
        <v>0</v>
      </c>
      <c r="O17" s="26">
        <v>64</v>
      </c>
      <c r="P17" s="27">
        <f t="shared" si="5"/>
        <v>21.91780821917808</v>
      </c>
      <c r="Q17" s="87">
        <v>0</v>
      </c>
      <c r="R17" s="27">
        <f t="shared" si="12"/>
        <v>0</v>
      </c>
      <c r="S17" s="121">
        <v>0</v>
      </c>
      <c r="T17" s="27">
        <f t="shared" si="13"/>
        <v>0</v>
      </c>
      <c r="U17" s="121">
        <v>1</v>
      </c>
      <c r="V17" s="27">
        <f t="shared" si="14"/>
        <v>0.3424657534246575</v>
      </c>
      <c r="W17" s="26">
        <v>1</v>
      </c>
      <c r="X17" s="27">
        <f t="shared" si="6"/>
        <v>0.3424657534246575</v>
      </c>
      <c r="Y17" s="76">
        <f t="shared" si="15"/>
        <v>286</v>
      </c>
      <c r="Z17" s="73">
        <f t="shared" si="7"/>
        <v>97.94520547945206</v>
      </c>
      <c r="AA17" s="26">
        <v>6</v>
      </c>
      <c r="AB17" s="66">
        <f t="shared" si="8"/>
        <v>2.054794520547945</v>
      </c>
      <c r="AC17" s="76">
        <f t="shared" si="9"/>
        <v>292</v>
      </c>
      <c r="AD17" s="66">
        <f t="shared" si="10"/>
        <v>71.39364303178483</v>
      </c>
      <c r="AE17" s="62">
        <f t="shared" si="11"/>
        <v>-28.606356968215167</v>
      </c>
    </row>
    <row r="18" spans="1:31" ht="12.75">
      <c r="A18" s="287"/>
      <c r="B18" s="38">
        <v>252</v>
      </c>
      <c r="C18" s="39" t="s">
        <v>16</v>
      </c>
      <c r="D18" s="52">
        <v>410</v>
      </c>
      <c r="E18" s="26">
        <v>81</v>
      </c>
      <c r="F18" s="27">
        <f t="shared" si="0"/>
        <v>25.878594249201274</v>
      </c>
      <c r="G18" s="28">
        <v>139</v>
      </c>
      <c r="H18" s="27">
        <f t="shared" si="1"/>
        <v>44.40894568690096</v>
      </c>
      <c r="I18" s="26">
        <v>0</v>
      </c>
      <c r="J18" s="27">
        <f t="shared" si="2"/>
        <v>0</v>
      </c>
      <c r="K18" s="26">
        <v>1</v>
      </c>
      <c r="L18" s="27">
        <f t="shared" si="3"/>
        <v>0.3194888178913738</v>
      </c>
      <c r="M18" s="26">
        <v>1</v>
      </c>
      <c r="N18" s="27">
        <f t="shared" si="4"/>
        <v>0.3194888178913738</v>
      </c>
      <c r="O18" s="26">
        <v>79</v>
      </c>
      <c r="P18" s="27">
        <f t="shared" si="5"/>
        <v>25.23961661341853</v>
      </c>
      <c r="Q18" s="87">
        <v>0</v>
      </c>
      <c r="R18" s="27">
        <f t="shared" si="12"/>
        <v>0</v>
      </c>
      <c r="S18" s="121">
        <v>0</v>
      </c>
      <c r="T18" s="27">
        <f t="shared" si="13"/>
        <v>0</v>
      </c>
      <c r="U18" s="121">
        <v>0</v>
      </c>
      <c r="V18" s="27">
        <f t="shared" si="14"/>
        <v>0</v>
      </c>
      <c r="W18" s="26">
        <v>0</v>
      </c>
      <c r="X18" s="27">
        <f t="shared" si="6"/>
        <v>0</v>
      </c>
      <c r="Y18" s="76">
        <f t="shared" si="15"/>
        <v>301</v>
      </c>
      <c r="Z18" s="73">
        <f t="shared" si="7"/>
        <v>96.1661341853035</v>
      </c>
      <c r="AA18" s="26">
        <v>12</v>
      </c>
      <c r="AB18" s="66">
        <f t="shared" si="8"/>
        <v>3.8338658146964857</v>
      </c>
      <c r="AC18" s="76">
        <f t="shared" si="9"/>
        <v>313</v>
      </c>
      <c r="AD18" s="66">
        <f t="shared" si="10"/>
        <v>76.34146341463415</v>
      </c>
      <c r="AE18" s="62">
        <f t="shared" si="11"/>
        <v>-23.65853658536585</v>
      </c>
    </row>
    <row r="19" spans="1:31" ht="12.75">
      <c r="A19" s="287"/>
      <c r="B19" s="38">
        <v>253</v>
      </c>
      <c r="C19" s="39" t="s">
        <v>15</v>
      </c>
      <c r="D19" s="52">
        <v>517</v>
      </c>
      <c r="E19" s="26">
        <v>110</v>
      </c>
      <c r="F19" s="27">
        <f t="shared" si="0"/>
        <v>29.177718832891248</v>
      </c>
      <c r="G19" s="28">
        <v>119</v>
      </c>
      <c r="H19" s="27">
        <f t="shared" si="1"/>
        <v>31.56498673740053</v>
      </c>
      <c r="I19" s="26">
        <v>1</v>
      </c>
      <c r="J19" s="27">
        <f t="shared" si="2"/>
        <v>0.2652519893899204</v>
      </c>
      <c r="K19" s="26">
        <v>13</v>
      </c>
      <c r="L19" s="27">
        <f t="shared" si="3"/>
        <v>3.4482758620689653</v>
      </c>
      <c r="M19" s="26">
        <v>2</v>
      </c>
      <c r="N19" s="27">
        <f t="shared" si="4"/>
        <v>0.5305039787798408</v>
      </c>
      <c r="O19" s="26">
        <v>111</v>
      </c>
      <c r="P19" s="27">
        <f t="shared" si="5"/>
        <v>29.44297082228117</v>
      </c>
      <c r="Q19" s="87">
        <v>0</v>
      </c>
      <c r="R19" s="27">
        <f t="shared" si="12"/>
        <v>0</v>
      </c>
      <c r="S19" s="121">
        <v>0</v>
      </c>
      <c r="T19" s="27">
        <f t="shared" si="13"/>
        <v>0</v>
      </c>
      <c r="U19" s="121">
        <v>0</v>
      </c>
      <c r="V19" s="27">
        <f t="shared" si="14"/>
        <v>0</v>
      </c>
      <c r="W19" s="26">
        <v>0</v>
      </c>
      <c r="X19" s="27">
        <f t="shared" si="6"/>
        <v>0</v>
      </c>
      <c r="Y19" s="76">
        <f t="shared" si="15"/>
        <v>356</v>
      </c>
      <c r="Z19" s="73">
        <f t="shared" si="7"/>
        <v>94.42970822281167</v>
      </c>
      <c r="AA19" s="26">
        <v>21</v>
      </c>
      <c r="AB19" s="66">
        <f t="shared" si="8"/>
        <v>5.570291777188329</v>
      </c>
      <c r="AC19" s="76">
        <f t="shared" si="9"/>
        <v>377</v>
      </c>
      <c r="AD19" s="66">
        <f t="shared" si="10"/>
        <v>72.92069632495163</v>
      </c>
      <c r="AE19" s="62">
        <f t="shared" si="11"/>
        <v>-27.079303675048365</v>
      </c>
    </row>
    <row r="20" spans="1:31" ht="12.75">
      <c r="A20" s="287"/>
      <c r="B20" s="38">
        <v>253</v>
      </c>
      <c r="C20" s="39" t="s">
        <v>16</v>
      </c>
      <c r="D20" s="52">
        <v>517</v>
      </c>
      <c r="E20" s="26">
        <v>140</v>
      </c>
      <c r="F20" s="27">
        <f t="shared" si="0"/>
        <v>35.8974358974359</v>
      </c>
      <c r="G20" s="28">
        <v>121</v>
      </c>
      <c r="H20" s="27">
        <f t="shared" si="1"/>
        <v>31.025641025641026</v>
      </c>
      <c r="I20" s="26">
        <v>0</v>
      </c>
      <c r="J20" s="27">
        <f t="shared" si="2"/>
        <v>0</v>
      </c>
      <c r="K20" s="26">
        <v>12</v>
      </c>
      <c r="L20" s="27">
        <f t="shared" si="3"/>
        <v>3.076923076923077</v>
      </c>
      <c r="M20" s="26">
        <v>2</v>
      </c>
      <c r="N20" s="27">
        <f t="shared" si="4"/>
        <v>0.5128205128205128</v>
      </c>
      <c r="O20" s="26">
        <v>100</v>
      </c>
      <c r="P20" s="27">
        <f t="shared" si="5"/>
        <v>25.64102564102564</v>
      </c>
      <c r="Q20" s="87">
        <v>0</v>
      </c>
      <c r="R20" s="27">
        <f t="shared" si="12"/>
        <v>0</v>
      </c>
      <c r="S20" s="121">
        <v>0</v>
      </c>
      <c r="T20" s="27">
        <f t="shared" si="13"/>
        <v>0</v>
      </c>
      <c r="U20" s="121">
        <v>0</v>
      </c>
      <c r="V20" s="27">
        <f t="shared" si="14"/>
        <v>0</v>
      </c>
      <c r="W20" s="26">
        <v>0</v>
      </c>
      <c r="X20" s="27">
        <f t="shared" si="6"/>
        <v>0</v>
      </c>
      <c r="Y20" s="76">
        <f t="shared" si="15"/>
        <v>375</v>
      </c>
      <c r="Z20" s="73">
        <f t="shared" si="7"/>
        <v>96.15384615384616</v>
      </c>
      <c r="AA20" s="26">
        <v>15</v>
      </c>
      <c r="AB20" s="66">
        <f t="shared" si="8"/>
        <v>3.8461538461538463</v>
      </c>
      <c r="AC20" s="76">
        <f t="shared" si="9"/>
        <v>390</v>
      </c>
      <c r="AD20" s="66">
        <f t="shared" si="10"/>
        <v>75.43520309477756</v>
      </c>
      <c r="AE20" s="62">
        <f t="shared" si="11"/>
        <v>-24.564796905222437</v>
      </c>
    </row>
    <row r="21" spans="1:31" ht="12.75">
      <c r="A21" s="287"/>
      <c r="B21" s="38">
        <v>254</v>
      </c>
      <c r="C21" s="39" t="s">
        <v>15</v>
      </c>
      <c r="D21" s="52">
        <v>385</v>
      </c>
      <c r="E21" s="26">
        <v>79</v>
      </c>
      <c r="F21" s="27">
        <f t="shared" si="0"/>
        <v>33.76068376068376</v>
      </c>
      <c r="G21" s="28">
        <v>84</v>
      </c>
      <c r="H21" s="27">
        <f t="shared" si="1"/>
        <v>35.8974358974359</v>
      </c>
      <c r="I21" s="26">
        <v>0</v>
      </c>
      <c r="J21" s="27">
        <f t="shared" si="2"/>
        <v>0</v>
      </c>
      <c r="K21" s="26">
        <v>2</v>
      </c>
      <c r="L21" s="27">
        <f t="shared" si="3"/>
        <v>0.8547008547008548</v>
      </c>
      <c r="M21" s="26">
        <v>0</v>
      </c>
      <c r="N21" s="27">
        <f t="shared" si="4"/>
        <v>0</v>
      </c>
      <c r="O21" s="26">
        <v>59</v>
      </c>
      <c r="P21" s="27">
        <f t="shared" si="5"/>
        <v>25.213675213675213</v>
      </c>
      <c r="Q21" s="87">
        <v>0</v>
      </c>
      <c r="R21" s="27">
        <f t="shared" si="12"/>
        <v>0</v>
      </c>
      <c r="S21" s="121">
        <v>0</v>
      </c>
      <c r="T21" s="27">
        <f t="shared" si="13"/>
        <v>0</v>
      </c>
      <c r="U21" s="121">
        <v>0</v>
      </c>
      <c r="V21" s="27">
        <f t="shared" si="14"/>
        <v>0</v>
      </c>
      <c r="W21" s="26">
        <v>0</v>
      </c>
      <c r="X21" s="27">
        <f t="shared" si="6"/>
        <v>0</v>
      </c>
      <c r="Y21" s="76">
        <f t="shared" si="15"/>
        <v>224</v>
      </c>
      <c r="Z21" s="73">
        <f t="shared" si="7"/>
        <v>95.72649572649573</v>
      </c>
      <c r="AA21" s="26">
        <v>10</v>
      </c>
      <c r="AB21" s="66">
        <f t="shared" si="8"/>
        <v>4.273504273504273</v>
      </c>
      <c r="AC21" s="76">
        <f t="shared" si="9"/>
        <v>234</v>
      </c>
      <c r="AD21" s="66">
        <f t="shared" si="10"/>
        <v>60.77922077922078</v>
      </c>
      <c r="AE21" s="62">
        <f t="shared" si="11"/>
        <v>-39.22077922077922</v>
      </c>
    </row>
    <row r="22" spans="1:31" ht="12.75">
      <c r="A22" s="287"/>
      <c r="B22" s="38">
        <v>255</v>
      </c>
      <c r="C22" s="39" t="s">
        <v>15</v>
      </c>
      <c r="D22" s="52">
        <v>366</v>
      </c>
      <c r="E22" s="26">
        <v>85</v>
      </c>
      <c r="F22" s="27">
        <f t="shared" si="0"/>
        <v>33.07392996108949</v>
      </c>
      <c r="G22" s="28">
        <v>126</v>
      </c>
      <c r="H22" s="27">
        <f t="shared" si="1"/>
        <v>49.0272373540856</v>
      </c>
      <c r="I22" s="26">
        <v>3</v>
      </c>
      <c r="J22" s="27">
        <f t="shared" si="2"/>
        <v>1.1673151750972763</v>
      </c>
      <c r="K22" s="26">
        <v>4</v>
      </c>
      <c r="L22" s="27">
        <f t="shared" si="3"/>
        <v>1.556420233463035</v>
      </c>
      <c r="M22" s="26">
        <v>0</v>
      </c>
      <c r="N22" s="27">
        <f t="shared" si="4"/>
        <v>0</v>
      </c>
      <c r="O22" s="26">
        <v>38</v>
      </c>
      <c r="P22" s="27">
        <f t="shared" si="5"/>
        <v>14.785992217898833</v>
      </c>
      <c r="Q22" s="87">
        <v>0</v>
      </c>
      <c r="R22" s="27">
        <f t="shared" si="12"/>
        <v>0</v>
      </c>
      <c r="S22" s="121">
        <v>1</v>
      </c>
      <c r="T22" s="27">
        <f t="shared" si="13"/>
        <v>0.38910505836575876</v>
      </c>
      <c r="U22" s="121">
        <v>0</v>
      </c>
      <c r="V22" s="27">
        <f t="shared" si="14"/>
        <v>0</v>
      </c>
      <c r="W22" s="26">
        <v>0</v>
      </c>
      <c r="X22" s="27">
        <f t="shared" si="6"/>
        <v>0</v>
      </c>
      <c r="Y22" s="76">
        <f t="shared" si="15"/>
        <v>257</v>
      </c>
      <c r="Z22" s="73">
        <f t="shared" si="7"/>
        <v>100</v>
      </c>
      <c r="AA22" s="26">
        <v>0</v>
      </c>
      <c r="AB22" s="66">
        <f t="shared" si="8"/>
        <v>0</v>
      </c>
      <c r="AC22" s="76">
        <f t="shared" si="9"/>
        <v>257</v>
      </c>
      <c r="AD22" s="66">
        <f t="shared" si="10"/>
        <v>70.21857923497268</v>
      </c>
      <c r="AE22" s="62">
        <f t="shared" si="11"/>
        <v>-29.78142076502732</v>
      </c>
    </row>
    <row r="23" spans="1:31" ht="12.75">
      <c r="A23" s="287"/>
      <c r="B23" s="38">
        <v>256</v>
      </c>
      <c r="C23" s="39" t="s">
        <v>15</v>
      </c>
      <c r="D23" s="52">
        <v>562</v>
      </c>
      <c r="E23" s="26">
        <v>111</v>
      </c>
      <c r="F23" s="27">
        <f t="shared" si="0"/>
        <v>35.92233009708738</v>
      </c>
      <c r="G23" s="28">
        <v>115</v>
      </c>
      <c r="H23" s="27">
        <f t="shared" si="1"/>
        <v>37.2168284789644</v>
      </c>
      <c r="I23" s="26">
        <v>5</v>
      </c>
      <c r="J23" s="27">
        <f t="shared" si="2"/>
        <v>1.6181229773462782</v>
      </c>
      <c r="K23" s="26">
        <v>0</v>
      </c>
      <c r="L23" s="27">
        <f t="shared" si="3"/>
        <v>0</v>
      </c>
      <c r="M23" s="26">
        <v>1</v>
      </c>
      <c r="N23" s="27">
        <f t="shared" si="4"/>
        <v>0.3236245954692557</v>
      </c>
      <c r="O23" s="26">
        <v>63</v>
      </c>
      <c r="P23" s="27">
        <f t="shared" si="5"/>
        <v>20.388349514563107</v>
      </c>
      <c r="Q23" s="87">
        <v>0</v>
      </c>
      <c r="R23" s="27">
        <f t="shared" si="12"/>
        <v>0</v>
      </c>
      <c r="S23" s="121">
        <v>0</v>
      </c>
      <c r="T23" s="27">
        <f t="shared" si="13"/>
        <v>0</v>
      </c>
      <c r="U23" s="121">
        <v>0</v>
      </c>
      <c r="V23" s="27">
        <f t="shared" si="14"/>
        <v>0</v>
      </c>
      <c r="W23" s="26">
        <v>0</v>
      </c>
      <c r="X23" s="27">
        <f t="shared" si="6"/>
        <v>0</v>
      </c>
      <c r="Y23" s="76">
        <f t="shared" si="15"/>
        <v>295</v>
      </c>
      <c r="Z23" s="73">
        <f t="shared" si="7"/>
        <v>95.46925566343042</v>
      </c>
      <c r="AA23" s="26">
        <v>14</v>
      </c>
      <c r="AB23" s="66">
        <f t="shared" si="8"/>
        <v>4.53074433656958</v>
      </c>
      <c r="AC23" s="76">
        <f t="shared" si="9"/>
        <v>309</v>
      </c>
      <c r="AD23" s="66">
        <f t="shared" si="10"/>
        <v>54.982206405693944</v>
      </c>
      <c r="AE23" s="62">
        <f t="shared" si="11"/>
        <v>-45.017793594306056</v>
      </c>
    </row>
    <row r="24" spans="1:31" ht="12.75">
      <c r="A24" s="287"/>
      <c r="B24" s="38">
        <v>256</v>
      </c>
      <c r="C24" s="39" t="s">
        <v>16</v>
      </c>
      <c r="D24" s="52">
        <v>563</v>
      </c>
      <c r="E24" s="26">
        <v>92</v>
      </c>
      <c r="F24" s="27">
        <f t="shared" si="0"/>
        <v>32.74021352313167</v>
      </c>
      <c r="G24" s="28">
        <v>94</v>
      </c>
      <c r="H24" s="27">
        <f t="shared" si="1"/>
        <v>33.45195729537366</v>
      </c>
      <c r="I24" s="26">
        <v>3</v>
      </c>
      <c r="J24" s="27">
        <f t="shared" si="2"/>
        <v>1.0676156583629894</v>
      </c>
      <c r="K24" s="26">
        <v>4</v>
      </c>
      <c r="L24" s="27">
        <f t="shared" si="3"/>
        <v>1.4234875444839856</v>
      </c>
      <c r="M24" s="26">
        <v>3</v>
      </c>
      <c r="N24" s="27">
        <f t="shared" si="4"/>
        <v>1.0676156583629894</v>
      </c>
      <c r="O24" s="26">
        <v>66</v>
      </c>
      <c r="P24" s="27">
        <f t="shared" si="5"/>
        <v>23.487544483985765</v>
      </c>
      <c r="Q24" s="87">
        <v>0</v>
      </c>
      <c r="R24" s="27">
        <f t="shared" si="12"/>
        <v>0</v>
      </c>
      <c r="S24" s="121">
        <v>0</v>
      </c>
      <c r="T24" s="27">
        <f t="shared" si="13"/>
        <v>0</v>
      </c>
      <c r="U24" s="121">
        <v>0</v>
      </c>
      <c r="V24" s="27">
        <f t="shared" si="14"/>
        <v>0</v>
      </c>
      <c r="W24" s="26">
        <v>0</v>
      </c>
      <c r="X24" s="27">
        <f t="shared" si="6"/>
        <v>0</v>
      </c>
      <c r="Y24" s="76">
        <f t="shared" si="15"/>
        <v>262</v>
      </c>
      <c r="Z24" s="73">
        <f t="shared" si="7"/>
        <v>93.23843416370107</v>
      </c>
      <c r="AA24" s="26">
        <v>19</v>
      </c>
      <c r="AB24" s="66">
        <f t="shared" si="8"/>
        <v>6.761565836298933</v>
      </c>
      <c r="AC24" s="76">
        <f t="shared" si="9"/>
        <v>281</v>
      </c>
      <c r="AD24" s="66">
        <f t="shared" si="10"/>
        <v>49.91119005328597</v>
      </c>
      <c r="AE24" s="62">
        <f t="shared" si="11"/>
        <v>-50.08880994671403</v>
      </c>
    </row>
    <row r="25" spans="1:31" ht="12.75">
      <c r="A25" s="287"/>
      <c r="B25" s="38">
        <v>257</v>
      </c>
      <c r="C25" s="39" t="s">
        <v>15</v>
      </c>
      <c r="D25" s="52">
        <v>570</v>
      </c>
      <c r="E25" s="26">
        <v>113</v>
      </c>
      <c r="F25" s="27">
        <f t="shared" si="0"/>
        <v>31.38888888888889</v>
      </c>
      <c r="G25" s="28">
        <v>81</v>
      </c>
      <c r="H25" s="27">
        <f t="shared" si="1"/>
        <v>22.5</v>
      </c>
      <c r="I25" s="26">
        <v>7</v>
      </c>
      <c r="J25" s="27">
        <f t="shared" si="2"/>
        <v>1.9444444444444444</v>
      </c>
      <c r="K25" s="26">
        <v>4</v>
      </c>
      <c r="L25" s="27">
        <f t="shared" si="3"/>
        <v>1.1111111111111112</v>
      </c>
      <c r="M25" s="26">
        <v>2</v>
      </c>
      <c r="N25" s="27">
        <f t="shared" si="4"/>
        <v>0.5555555555555556</v>
      </c>
      <c r="O25" s="26">
        <v>128</v>
      </c>
      <c r="P25" s="27">
        <f t="shared" si="5"/>
        <v>35.55555555555556</v>
      </c>
      <c r="Q25" s="87">
        <v>0</v>
      </c>
      <c r="R25" s="27">
        <f t="shared" si="12"/>
        <v>0</v>
      </c>
      <c r="S25" s="121">
        <v>0</v>
      </c>
      <c r="T25" s="27">
        <f t="shared" si="13"/>
        <v>0</v>
      </c>
      <c r="U25" s="121">
        <v>0</v>
      </c>
      <c r="V25" s="27">
        <f t="shared" si="14"/>
        <v>0</v>
      </c>
      <c r="W25" s="26">
        <v>0</v>
      </c>
      <c r="X25" s="27">
        <f t="shared" si="6"/>
        <v>0</v>
      </c>
      <c r="Y25" s="76">
        <f t="shared" si="15"/>
        <v>335</v>
      </c>
      <c r="Z25" s="73">
        <f t="shared" si="7"/>
        <v>93.05555555555556</v>
      </c>
      <c r="AA25" s="26">
        <v>25</v>
      </c>
      <c r="AB25" s="66">
        <f t="shared" si="8"/>
        <v>6.944444444444445</v>
      </c>
      <c r="AC25" s="76">
        <f t="shared" si="9"/>
        <v>360</v>
      </c>
      <c r="AD25" s="66">
        <f t="shared" si="10"/>
        <v>63.1578947368421</v>
      </c>
      <c r="AE25" s="62">
        <f t="shared" si="11"/>
        <v>-36.8421052631579</v>
      </c>
    </row>
    <row r="26" spans="1:31" ht="12.75">
      <c r="A26" s="287"/>
      <c r="B26" s="38">
        <v>257</v>
      </c>
      <c r="C26" s="39" t="s">
        <v>16</v>
      </c>
      <c r="D26" s="52">
        <v>570</v>
      </c>
      <c r="E26" s="26">
        <v>105</v>
      </c>
      <c r="F26" s="27">
        <f t="shared" si="0"/>
        <v>29.085872576177284</v>
      </c>
      <c r="G26" s="28">
        <v>84</v>
      </c>
      <c r="H26" s="27">
        <f t="shared" si="1"/>
        <v>23.26869806094183</v>
      </c>
      <c r="I26" s="26">
        <v>2</v>
      </c>
      <c r="J26" s="27">
        <f t="shared" si="2"/>
        <v>0.554016620498615</v>
      </c>
      <c r="K26" s="26">
        <v>1</v>
      </c>
      <c r="L26" s="27">
        <f t="shared" si="3"/>
        <v>0.2770083102493075</v>
      </c>
      <c r="M26" s="26">
        <v>2</v>
      </c>
      <c r="N26" s="27">
        <f t="shared" si="4"/>
        <v>0.554016620498615</v>
      </c>
      <c r="O26" s="26">
        <v>159</v>
      </c>
      <c r="P26" s="27">
        <f t="shared" si="5"/>
        <v>44.04432132963989</v>
      </c>
      <c r="Q26" s="87">
        <v>0</v>
      </c>
      <c r="R26" s="27">
        <f t="shared" si="12"/>
        <v>0</v>
      </c>
      <c r="S26" s="121">
        <v>0</v>
      </c>
      <c r="T26" s="27">
        <f t="shared" si="13"/>
        <v>0</v>
      </c>
      <c r="U26" s="121">
        <v>0</v>
      </c>
      <c r="V26" s="27">
        <f t="shared" si="14"/>
        <v>0</v>
      </c>
      <c r="W26" s="26">
        <v>0</v>
      </c>
      <c r="X26" s="27">
        <f t="shared" si="6"/>
        <v>0</v>
      </c>
      <c r="Y26" s="76">
        <f t="shared" si="15"/>
        <v>353</v>
      </c>
      <c r="Z26" s="73">
        <f t="shared" si="7"/>
        <v>97.78393351800554</v>
      </c>
      <c r="AA26" s="26">
        <v>8</v>
      </c>
      <c r="AB26" s="66">
        <f t="shared" si="8"/>
        <v>2.21606648199446</v>
      </c>
      <c r="AC26" s="76">
        <f t="shared" si="9"/>
        <v>361</v>
      </c>
      <c r="AD26" s="66">
        <f t="shared" si="10"/>
        <v>63.33333333333333</v>
      </c>
      <c r="AE26" s="62">
        <f t="shared" si="11"/>
        <v>-36.66666666666667</v>
      </c>
    </row>
    <row r="27" spans="1:31" ht="12.75">
      <c r="A27" s="287"/>
      <c r="B27" s="38">
        <v>258</v>
      </c>
      <c r="C27" s="39" t="s">
        <v>15</v>
      </c>
      <c r="D27" s="52">
        <v>528</v>
      </c>
      <c r="E27" s="26">
        <v>107</v>
      </c>
      <c r="F27" s="27">
        <f t="shared" si="0"/>
        <v>29.72222222222222</v>
      </c>
      <c r="G27" s="28">
        <v>156</v>
      </c>
      <c r="H27" s="27">
        <f t="shared" si="1"/>
        <v>43.333333333333336</v>
      </c>
      <c r="I27" s="26">
        <v>6</v>
      </c>
      <c r="J27" s="27">
        <f t="shared" si="2"/>
        <v>1.6666666666666667</v>
      </c>
      <c r="K27" s="26">
        <v>6</v>
      </c>
      <c r="L27" s="27">
        <f t="shared" si="3"/>
        <v>1.6666666666666667</v>
      </c>
      <c r="M27" s="26">
        <v>0</v>
      </c>
      <c r="N27" s="27">
        <f t="shared" si="4"/>
        <v>0</v>
      </c>
      <c r="O27" s="26">
        <v>79</v>
      </c>
      <c r="P27" s="27">
        <f t="shared" si="5"/>
        <v>21.944444444444443</v>
      </c>
      <c r="Q27" s="87">
        <v>0</v>
      </c>
      <c r="R27" s="27">
        <f t="shared" si="12"/>
        <v>0</v>
      </c>
      <c r="S27" s="121">
        <v>0</v>
      </c>
      <c r="T27" s="27">
        <f t="shared" si="13"/>
        <v>0</v>
      </c>
      <c r="U27" s="121">
        <v>0</v>
      </c>
      <c r="V27" s="27">
        <f t="shared" si="14"/>
        <v>0</v>
      </c>
      <c r="W27" s="26">
        <v>0</v>
      </c>
      <c r="X27" s="27">
        <f t="shared" si="6"/>
        <v>0</v>
      </c>
      <c r="Y27" s="76">
        <f t="shared" si="15"/>
        <v>354</v>
      </c>
      <c r="Z27" s="73">
        <f t="shared" si="7"/>
        <v>98.33333333333333</v>
      </c>
      <c r="AA27" s="26">
        <v>6</v>
      </c>
      <c r="AB27" s="66">
        <f t="shared" si="8"/>
        <v>1.6666666666666667</v>
      </c>
      <c r="AC27" s="76">
        <f t="shared" si="9"/>
        <v>360</v>
      </c>
      <c r="AD27" s="66">
        <f t="shared" si="10"/>
        <v>68.18181818181817</v>
      </c>
      <c r="AE27" s="62">
        <f t="shared" si="11"/>
        <v>-31.818181818181827</v>
      </c>
    </row>
    <row r="28" spans="1:31" ht="12.75">
      <c r="A28" s="287"/>
      <c r="B28" s="38">
        <v>258</v>
      </c>
      <c r="C28" s="39" t="s">
        <v>16</v>
      </c>
      <c r="D28" s="52">
        <v>528</v>
      </c>
      <c r="E28" s="26">
        <v>106</v>
      </c>
      <c r="F28" s="27">
        <f t="shared" si="0"/>
        <v>31.454005934718097</v>
      </c>
      <c r="G28" s="28">
        <v>119</v>
      </c>
      <c r="H28" s="27">
        <f t="shared" si="1"/>
        <v>35.311572700296736</v>
      </c>
      <c r="I28" s="26">
        <v>2</v>
      </c>
      <c r="J28" s="27">
        <f t="shared" si="2"/>
        <v>0.5934718100890208</v>
      </c>
      <c r="K28" s="26">
        <v>3</v>
      </c>
      <c r="L28" s="27">
        <f t="shared" si="3"/>
        <v>0.8902077151335311</v>
      </c>
      <c r="M28" s="26">
        <v>1</v>
      </c>
      <c r="N28" s="27">
        <f t="shared" si="4"/>
        <v>0.2967359050445104</v>
      </c>
      <c r="O28" s="26">
        <v>76</v>
      </c>
      <c r="P28" s="27">
        <f t="shared" si="5"/>
        <v>22.551928783382788</v>
      </c>
      <c r="Q28" s="87">
        <v>0</v>
      </c>
      <c r="R28" s="27">
        <f t="shared" si="12"/>
        <v>0</v>
      </c>
      <c r="S28" s="121">
        <v>1</v>
      </c>
      <c r="T28" s="27">
        <f t="shared" si="13"/>
        <v>0.2967359050445104</v>
      </c>
      <c r="U28" s="121">
        <v>1</v>
      </c>
      <c r="V28" s="27">
        <f t="shared" si="14"/>
        <v>0.2967359050445104</v>
      </c>
      <c r="W28" s="26">
        <v>0</v>
      </c>
      <c r="X28" s="27">
        <f t="shared" si="6"/>
        <v>0</v>
      </c>
      <c r="Y28" s="76">
        <f t="shared" si="15"/>
        <v>309</v>
      </c>
      <c r="Z28" s="73">
        <f t="shared" si="7"/>
        <v>91.69139465875371</v>
      </c>
      <c r="AA28" s="26">
        <v>28</v>
      </c>
      <c r="AB28" s="66">
        <f t="shared" si="8"/>
        <v>8.30860534124629</v>
      </c>
      <c r="AC28" s="76">
        <f t="shared" si="9"/>
        <v>337</v>
      </c>
      <c r="AD28" s="66">
        <f t="shared" si="10"/>
        <v>63.82575757575758</v>
      </c>
      <c r="AE28" s="62">
        <f t="shared" si="11"/>
        <v>-36.17424242424242</v>
      </c>
    </row>
    <row r="29" spans="1:31" ht="12.75">
      <c r="A29" s="287"/>
      <c r="B29" s="38">
        <v>259</v>
      </c>
      <c r="C29" s="39" t="s">
        <v>15</v>
      </c>
      <c r="D29" s="52">
        <v>553</v>
      </c>
      <c r="E29" s="26">
        <v>77</v>
      </c>
      <c r="F29" s="27">
        <f t="shared" si="0"/>
        <v>24.838709677419356</v>
      </c>
      <c r="G29" s="28">
        <v>114</v>
      </c>
      <c r="H29" s="27">
        <f t="shared" si="1"/>
        <v>36.774193548387096</v>
      </c>
      <c r="I29" s="26">
        <v>1</v>
      </c>
      <c r="J29" s="27">
        <f t="shared" si="2"/>
        <v>0.3225806451612903</v>
      </c>
      <c r="K29" s="26">
        <v>0</v>
      </c>
      <c r="L29" s="27">
        <f t="shared" si="3"/>
        <v>0</v>
      </c>
      <c r="M29" s="26">
        <v>2</v>
      </c>
      <c r="N29" s="27">
        <f t="shared" si="4"/>
        <v>0.6451612903225806</v>
      </c>
      <c r="O29" s="26">
        <v>100</v>
      </c>
      <c r="P29" s="27">
        <f t="shared" si="5"/>
        <v>32.25806451612903</v>
      </c>
      <c r="Q29" s="87">
        <v>0</v>
      </c>
      <c r="R29" s="27">
        <f t="shared" si="12"/>
        <v>0</v>
      </c>
      <c r="S29" s="121">
        <v>0</v>
      </c>
      <c r="T29" s="27">
        <f t="shared" si="13"/>
        <v>0</v>
      </c>
      <c r="U29" s="121">
        <v>0</v>
      </c>
      <c r="V29" s="27">
        <f t="shared" si="14"/>
        <v>0</v>
      </c>
      <c r="W29" s="26">
        <v>0</v>
      </c>
      <c r="X29" s="27">
        <f t="shared" si="6"/>
        <v>0</v>
      </c>
      <c r="Y29" s="76">
        <f t="shared" si="15"/>
        <v>294</v>
      </c>
      <c r="Z29" s="73">
        <f t="shared" si="7"/>
        <v>94.83870967741936</v>
      </c>
      <c r="AA29" s="26">
        <v>16</v>
      </c>
      <c r="AB29" s="66">
        <f t="shared" si="8"/>
        <v>5.161290322580645</v>
      </c>
      <c r="AC29" s="76">
        <f t="shared" si="9"/>
        <v>310</v>
      </c>
      <c r="AD29" s="66">
        <f t="shared" si="10"/>
        <v>56.05786618444847</v>
      </c>
      <c r="AE29" s="62">
        <f t="shared" si="11"/>
        <v>-43.94213381555153</v>
      </c>
    </row>
    <row r="30" spans="1:31" ht="12.75">
      <c r="A30" s="287"/>
      <c r="B30" s="38">
        <v>259</v>
      </c>
      <c r="C30" s="39" t="s">
        <v>16</v>
      </c>
      <c r="D30" s="52">
        <v>554</v>
      </c>
      <c r="E30" s="26">
        <v>56</v>
      </c>
      <c r="F30" s="27">
        <f t="shared" si="0"/>
        <v>18.729096989966553</v>
      </c>
      <c r="G30" s="28">
        <v>114</v>
      </c>
      <c r="H30" s="27">
        <f t="shared" si="1"/>
        <v>38.12709030100335</v>
      </c>
      <c r="I30" s="26">
        <v>1</v>
      </c>
      <c r="J30" s="27">
        <f t="shared" si="2"/>
        <v>0.33444816053511706</v>
      </c>
      <c r="K30" s="26">
        <v>3</v>
      </c>
      <c r="L30" s="27">
        <f t="shared" si="3"/>
        <v>1.0033444816053512</v>
      </c>
      <c r="M30" s="26">
        <v>0</v>
      </c>
      <c r="N30" s="27">
        <f t="shared" si="4"/>
        <v>0</v>
      </c>
      <c r="O30" s="26">
        <v>115</v>
      </c>
      <c r="P30" s="27">
        <f t="shared" si="5"/>
        <v>38.46153846153847</v>
      </c>
      <c r="Q30" s="87">
        <v>0</v>
      </c>
      <c r="R30" s="27">
        <f t="shared" si="12"/>
        <v>0</v>
      </c>
      <c r="S30" s="121">
        <v>0</v>
      </c>
      <c r="T30" s="27">
        <f t="shared" si="13"/>
        <v>0</v>
      </c>
      <c r="U30" s="121">
        <v>0</v>
      </c>
      <c r="V30" s="27">
        <f t="shared" si="14"/>
        <v>0</v>
      </c>
      <c r="W30" s="26">
        <v>0</v>
      </c>
      <c r="X30" s="27">
        <f t="shared" si="6"/>
        <v>0</v>
      </c>
      <c r="Y30" s="76">
        <f t="shared" si="15"/>
        <v>289</v>
      </c>
      <c r="Z30" s="73">
        <f t="shared" si="7"/>
        <v>96.65551839464884</v>
      </c>
      <c r="AA30" s="26">
        <v>10</v>
      </c>
      <c r="AB30" s="66">
        <f t="shared" si="8"/>
        <v>3.3444816053511706</v>
      </c>
      <c r="AC30" s="76">
        <f t="shared" si="9"/>
        <v>299</v>
      </c>
      <c r="AD30" s="66">
        <f t="shared" si="10"/>
        <v>53.97111913357401</v>
      </c>
      <c r="AE30" s="62">
        <f t="shared" si="11"/>
        <v>-46.02888086642599</v>
      </c>
    </row>
    <row r="31" spans="1:31" ht="12.75">
      <c r="A31" s="287"/>
      <c r="B31" s="38">
        <v>260</v>
      </c>
      <c r="C31" s="39" t="s">
        <v>15</v>
      </c>
      <c r="D31" s="52">
        <v>441</v>
      </c>
      <c r="E31" s="26">
        <v>88</v>
      </c>
      <c r="F31" s="27">
        <f t="shared" si="0"/>
        <v>37.93103448275862</v>
      </c>
      <c r="G31" s="28">
        <v>52</v>
      </c>
      <c r="H31" s="27">
        <f t="shared" si="1"/>
        <v>22.413793103448278</v>
      </c>
      <c r="I31" s="26">
        <v>2</v>
      </c>
      <c r="J31" s="27">
        <f t="shared" si="2"/>
        <v>0.8620689655172413</v>
      </c>
      <c r="K31" s="26">
        <v>1</v>
      </c>
      <c r="L31" s="27">
        <f t="shared" si="3"/>
        <v>0.43103448275862066</v>
      </c>
      <c r="M31" s="26">
        <v>3</v>
      </c>
      <c r="N31" s="27">
        <f t="shared" si="4"/>
        <v>1.293103448275862</v>
      </c>
      <c r="O31" s="26">
        <v>75</v>
      </c>
      <c r="P31" s="27">
        <f t="shared" si="5"/>
        <v>32.327586206896555</v>
      </c>
      <c r="Q31" s="87">
        <v>0</v>
      </c>
      <c r="R31" s="27">
        <f t="shared" si="12"/>
        <v>0</v>
      </c>
      <c r="S31" s="121">
        <v>0</v>
      </c>
      <c r="T31" s="27">
        <f t="shared" si="13"/>
        <v>0</v>
      </c>
      <c r="U31" s="121">
        <v>1</v>
      </c>
      <c r="V31" s="27">
        <f t="shared" si="14"/>
        <v>0.43103448275862066</v>
      </c>
      <c r="W31" s="26">
        <v>0</v>
      </c>
      <c r="X31" s="27">
        <f t="shared" si="6"/>
        <v>0</v>
      </c>
      <c r="Y31" s="76">
        <f t="shared" si="15"/>
        <v>222</v>
      </c>
      <c r="Z31" s="73">
        <f t="shared" si="7"/>
        <v>95.6896551724138</v>
      </c>
      <c r="AA31" s="26">
        <v>10</v>
      </c>
      <c r="AB31" s="66">
        <f t="shared" si="8"/>
        <v>4.310344827586207</v>
      </c>
      <c r="AC31" s="76">
        <f t="shared" si="9"/>
        <v>232</v>
      </c>
      <c r="AD31" s="66">
        <f t="shared" si="10"/>
        <v>52.60770975056689</v>
      </c>
      <c r="AE31" s="62">
        <f t="shared" si="11"/>
        <v>-47.39229024943311</v>
      </c>
    </row>
    <row r="32" spans="1:31" ht="12.75">
      <c r="A32" s="287"/>
      <c r="B32" s="38">
        <v>261</v>
      </c>
      <c r="C32" s="39" t="s">
        <v>15</v>
      </c>
      <c r="D32" s="52">
        <v>423</v>
      </c>
      <c r="E32" s="26">
        <v>41</v>
      </c>
      <c r="F32" s="27">
        <f t="shared" si="0"/>
        <v>16.80327868852459</v>
      </c>
      <c r="G32" s="28">
        <v>144</v>
      </c>
      <c r="H32" s="27">
        <f t="shared" si="1"/>
        <v>59.01639344262295</v>
      </c>
      <c r="I32" s="26">
        <v>1</v>
      </c>
      <c r="J32" s="27">
        <f t="shared" si="2"/>
        <v>0.4098360655737705</v>
      </c>
      <c r="K32" s="26">
        <v>4</v>
      </c>
      <c r="L32" s="27">
        <f t="shared" si="3"/>
        <v>1.639344262295082</v>
      </c>
      <c r="M32" s="26">
        <v>1</v>
      </c>
      <c r="N32" s="27">
        <f t="shared" si="4"/>
        <v>0.4098360655737705</v>
      </c>
      <c r="O32" s="26">
        <v>44</v>
      </c>
      <c r="P32" s="27">
        <f t="shared" si="5"/>
        <v>18.0327868852459</v>
      </c>
      <c r="Q32" s="87">
        <v>0</v>
      </c>
      <c r="R32" s="27">
        <f t="shared" si="12"/>
        <v>0</v>
      </c>
      <c r="S32" s="121">
        <v>0</v>
      </c>
      <c r="T32" s="27">
        <f t="shared" si="13"/>
        <v>0</v>
      </c>
      <c r="U32" s="121">
        <v>0</v>
      </c>
      <c r="V32" s="27">
        <f t="shared" si="14"/>
        <v>0</v>
      </c>
      <c r="W32" s="26">
        <v>0</v>
      </c>
      <c r="X32" s="27">
        <f t="shared" si="6"/>
        <v>0</v>
      </c>
      <c r="Y32" s="76">
        <f t="shared" si="15"/>
        <v>235</v>
      </c>
      <c r="Z32" s="73">
        <f t="shared" si="7"/>
        <v>96.31147540983606</v>
      </c>
      <c r="AA32" s="26">
        <v>9</v>
      </c>
      <c r="AB32" s="66">
        <f t="shared" si="8"/>
        <v>3.6885245901639343</v>
      </c>
      <c r="AC32" s="76">
        <f t="shared" si="9"/>
        <v>244</v>
      </c>
      <c r="AD32" s="66">
        <f t="shared" si="10"/>
        <v>57.68321513002365</v>
      </c>
      <c r="AE32" s="62">
        <f t="shared" si="11"/>
        <v>-42.31678486997635</v>
      </c>
    </row>
    <row r="33" spans="1:31" ht="12.75">
      <c r="A33" s="287"/>
      <c r="B33" s="38">
        <v>261</v>
      </c>
      <c r="C33" s="39" t="s">
        <v>16</v>
      </c>
      <c r="D33" s="52">
        <v>423</v>
      </c>
      <c r="E33" s="26">
        <v>47</v>
      </c>
      <c r="F33" s="27">
        <f t="shared" si="0"/>
        <v>17.537313432835823</v>
      </c>
      <c r="G33" s="28">
        <v>137</v>
      </c>
      <c r="H33" s="27">
        <f t="shared" si="1"/>
        <v>51.11940298507462</v>
      </c>
      <c r="I33" s="26">
        <v>0</v>
      </c>
      <c r="J33" s="27">
        <f t="shared" si="2"/>
        <v>0</v>
      </c>
      <c r="K33" s="26">
        <v>4</v>
      </c>
      <c r="L33" s="27">
        <f t="shared" si="3"/>
        <v>1.4925373134328357</v>
      </c>
      <c r="M33" s="26">
        <v>0</v>
      </c>
      <c r="N33" s="27">
        <f t="shared" si="4"/>
        <v>0</v>
      </c>
      <c r="O33" s="26">
        <v>71</v>
      </c>
      <c r="P33" s="27">
        <f t="shared" si="5"/>
        <v>26.492537313432834</v>
      </c>
      <c r="Q33" s="87">
        <v>0</v>
      </c>
      <c r="R33" s="27">
        <f t="shared" si="12"/>
        <v>0</v>
      </c>
      <c r="S33" s="121">
        <v>0</v>
      </c>
      <c r="T33" s="27">
        <f t="shared" si="13"/>
        <v>0</v>
      </c>
      <c r="U33" s="121">
        <v>0</v>
      </c>
      <c r="V33" s="27">
        <f t="shared" si="14"/>
        <v>0</v>
      </c>
      <c r="W33" s="26">
        <v>0</v>
      </c>
      <c r="X33" s="27">
        <f t="shared" si="6"/>
        <v>0</v>
      </c>
      <c r="Y33" s="76">
        <f t="shared" si="15"/>
        <v>259</v>
      </c>
      <c r="Z33" s="73">
        <f t="shared" si="7"/>
        <v>96.64179104477611</v>
      </c>
      <c r="AA33" s="26">
        <v>9</v>
      </c>
      <c r="AB33" s="66">
        <f t="shared" si="8"/>
        <v>3.3582089552238807</v>
      </c>
      <c r="AC33" s="76">
        <f t="shared" si="9"/>
        <v>268</v>
      </c>
      <c r="AD33" s="66">
        <f t="shared" si="10"/>
        <v>63.35697399527187</v>
      </c>
      <c r="AE33" s="62">
        <f t="shared" si="11"/>
        <v>-36.64302600472813</v>
      </c>
    </row>
    <row r="34" spans="1:31" ht="12.75">
      <c r="A34" s="287"/>
      <c r="B34" s="38">
        <v>262</v>
      </c>
      <c r="C34" s="39" t="s">
        <v>15</v>
      </c>
      <c r="D34" s="52">
        <v>462</v>
      </c>
      <c r="E34" s="26">
        <v>71</v>
      </c>
      <c r="F34" s="27">
        <f t="shared" si="0"/>
        <v>23.202614379084967</v>
      </c>
      <c r="G34" s="28">
        <v>161</v>
      </c>
      <c r="H34" s="27">
        <f t="shared" si="1"/>
        <v>52.614379084967325</v>
      </c>
      <c r="I34" s="26">
        <v>1</v>
      </c>
      <c r="J34" s="27">
        <f t="shared" si="2"/>
        <v>0.32679738562091504</v>
      </c>
      <c r="K34" s="26">
        <v>2</v>
      </c>
      <c r="L34" s="27">
        <f t="shared" si="3"/>
        <v>0.6535947712418301</v>
      </c>
      <c r="M34" s="26">
        <v>0</v>
      </c>
      <c r="N34" s="27">
        <f t="shared" si="4"/>
        <v>0</v>
      </c>
      <c r="O34" s="26">
        <v>55</v>
      </c>
      <c r="P34" s="27">
        <f t="shared" si="5"/>
        <v>17.973856209150327</v>
      </c>
      <c r="Q34" s="87">
        <v>0</v>
      </c>
      <c r="R34" s="27">
        <f t="shared" si="12"/>
        <v>0</v>
      </c>
      <c r="S34" s="121">
        <v>3</v>
      </c>
      <c r="T34" s="27">
        <f t="shared" si="13"/>
        <v>0.9803921568627451</v>
      </c>
      <c r="U34" s="121">
        <v>0</v>
      </c>
      <c r="V34" s="27">
        <f t="shared" si="14"/>
        <v>0</v>
      </c>
      <c r="W34" s="26">
        <v>1</v>
      </c>
      <c r="X34" s="27">
        <f t="shared" si="6"/>
        <v>0.32679738562091504</v>
      </c>
      <c r="Y34" s="76">
        <f t="shared" si="15"/>
        <v>294</v>
      </c>
      <c r="Z34" s="73">
        <f t="shared" si="7"/>
        <v>96.07843137254902</v>
      </c>
      <c r="AA34" s="26">
        <v>12</v>
      </c>
      <c r="AB34" s="66">
        <f t="shared" si="8"/>
        <v>3.9215686274509802</v>
      </c>
      <c r="AC34" s="76">
        <f t="shared" si="9"/>
        <v>306</v>
      </c>
      <c r="AD34" s="66">
        <f t="shared" si="10"/>
        <v>66.23376623376623</v>
      </c>
      <c r="AE34" s="62">
        <f t="shared" si="11"/>
        <v>-33.76623376623377</v>
      </c>
    </row>
    <row r="35" spans="1:31" ht="13.5" thickBot="1">
      <c r="A35" s="288"/>
      <c r="B35" s="40">
        <v>262</v>
      </c>
      <c r="C35" s="41" t="s">
        <v>32</v>
      </c>
      <c r="D35" s="53">
        <v>537</v>
      </c>
      <c r="E35" s="31">
        <v>72</v>
      </c>
      <c r="F35" s="32">
        <f t="shared" si="0"/>
        <v>22.78481012658228</v>
      </c>
      <c r="G35" s="33">
        <v>121</v>
      </c>
      <c r="H35" s="32">
        <f t="shared" si="1"/>
        <v>38.291139240506325</v>
      </c>
      <c r="I35" s="31">
        <v>3</v>
      </c>
      <c r="J35" s="32">
        <f t="shared" si="2"/>
        <v>0.949367088607595</v>
      </c>
      <c r="K35" s="31">
        <v>4</v>
      </c>
      <c r="L35" s="32">
        <f t="shared" si="3"/>
        <v>1.2658227848101267</v>
      </c>
      <c r="M35" s="31">
        <v>1</v>
      </c>
      <c r="N35" s="32">
        <f t="shared" si="4"/>
        <v>0.31645569620253167</v>
      </c>
      <c r="O35" s="31">
        <v>101</v>
      </c>
      <c r="P35" s="32">
        <f t="shared" si="5"/>
        <v>31.962025316455694</v>
      </c>
      <c r="Q35" s="88">
        <v>0</v>
      </c>
      <c r="R35" s="32">
        <f t="shared" si="12"/>
        <v>0</v>
      </c>
      <c r="S35" s="122">
        <v>0</v>
      </c>
      <c r="T35" s="32">
        <f t="shared" si="13"/>
        <v>0</v>
      </c>
      <c r="U35" s="122">
        <v>0</v>
      </c>
      <c r="V35" s="32">
        <f t="shared" si="14"/>
        <v>0</v>
      </c>
      <c r="W35" s="31">
        <v>0</v>
      </c>
      <c r="X35" s="32">
        <f t="shared" si="6"/>
        <v>0</v>
      </c>
      <c r="Y35" s="77">
        <f t="shared" si="15"/>
        <v>302</v>
      </c>
      <c r="Z35" s="74">
        <f t="shared" si="7"/>
        <v>95.56962025316456</v>
      </c>
      <c r="AA35" s="31">
        <v>14</v>
      </c>
      <c r="AB35" s="67">
        <f t="shared" si="8"/>
        <v>4.430379746835443</v>
      </c>
      <c r="AC35" s="77">
        <f t="shared" si="9"/>
        <v>316</v>
      </c>
      <c r="AD35" s="67">
        <f t="shared" si="10"/>
        <v>58.84543761638734</v>
      </c>
      <c r="AE35" s="68">
        <f t="shared" si="11"/>
        <v>-41.15456238361266</v>
      </c>
    </row>
    <row r="36" spans="19:21" ht="7.5" customHeight="1" thickBot="1" thickTop="1">
      <c r="S36" s="123"/>
      <c r="U36" s="123"/>
    </row>
    <row r="37" spans="1:39" s="4" customFormat="1" ht="18" customHeight="1" thickBot="1" thickTop="1">
      <c r="A37" s="259" t="s">
        <v>38</v>
      </c>
      <c r="B37" s="259"/>
      <c r="C37" s="54">
        <f>COUNTA(C13:C35)</f>
        <v>23</v>
      </c>
      <c r="D37" s="55">
        <f>SUM(D13:D36)</f>
        <v>11258</v>
      </c>
      <c r="E37" s="55">
        <f>SUM(E13:E36)</f>
        <v>2080</v>
      </c>
      <c r="F37" s="100">
        <f>E37/AC37*100</f>
        <v>29.030006978367062</v>
      </c>
      <c r="G37" s="55">
        <f>SUM(G13:G36)</f>
        <v>2646</v>
      </c>
      <c r="H37" s="100">
        <f>G37/AC37*100</f>
        <v>36.92951849267271</v>
      </c>
      <c r="I37" s="55">
        <f>SUM(I13:I36)</f>
        <v>44</v>
      </c>
      <c r="J37" s="100">
        <f>I37/AC37*100</f>
        <v>0.6140963014654571</v>
      </c>
      <c r="K37" s="55">
        <f>SUM(K13:K36)</f>
        <v>97</v>
      </c>
      <c r="L37" s="100">
        <f>K37/AC37*100</f>
        <v>1.3538032100488486</v>
      </c>
      <c r="M37" s="55">
        <f>SUM(M13:M36)</f>
        <v>26</v>
      </c>
      <c r="N37" s="100">
        <f>M37/AC37*100</f>
        <v>0.3628750872295883</v>
      </c>
      <c r="O37" s="55">
        <f>SUM(O13:O36)</f>
        <v>1965</v>
      </c>
      <c r="P37" s="100">
        <f>O37/AC37*100</f>
        <v>27.424982554082344</v>
      </c>
      <c r="Q37" s="106">
        <f>SUM(Q13:Q36)</f>
        <v>0</v>
      </c>
      <c r="R37" s="100">
        <f>Q37/AC37*100</f>
        <v>0</v>
      </c>
      <c r="S37" s="55">
        <f>SUM(S13:S36)</f>
        <v>5</v>
      </c>
      <c r="T37" s="100">
        <f t="shared" si="13"/>
        <v>0.06978367062107467</v>
      </c>
      <c r="U37" s="55">
        <f>SUM(U13:U36)</f>
        <v>3</v>
      </c>
      <c r="V37" s="100">
        <f t="shared" si="14"/>
        <v>0.0418702023726448</v>
      </c>
      <c r="W37" s="55">
        <f>SUM(W13:W36)</f>
        <v>2</v>
      </c>
      <c r="X37" s="100">
        <f t="shared" si="6"/>
        <v>0.027913468248429867</v>
      </c>
      <c r="Y37" s="55">
        <f>SUM(Y13:Y36)</f>
        <v>6868</v>
      </c>
      <c r="Z37" s="103">
        <f t="shared" si="7"/>
        <v>95.85484996510817</v>
      </c>
      <c r="AA37" s="55">
        <f>SUM(AA13:AA36)</f>
        <v>297</v>
      </c>
      <c r="AB37" s="101">
        <f>AA37/AC37*100</f>
        <v>4.145150034891835</v>
      </c>
      <c r="AC37" s="55">
        <f>SUM(AC13:AC36)</f>
        <v>7165</v>
      </c>
      <c r="AD37" s="101">
        <f>AC37/D37*100</f>
        <v>63.64363119559424</v>
      </c>
      <c r="AE37" s="115">
        <f>AD37-100</f>
        <v>-36.35636880440576</v>
      </c>
      <c r="AG37" s="13"/>
      <c r="AH37" s="13"/>
      <c r="AI37" s="13"/>
      <c r="AJ37" s="13"/>
      <c r="AK37" s="13"/>
      <c r="AL37" s="13"/>
      <c r="AM37" s="13"/>
    </row>
    <row r="38" ht="18.75" thickTop="1"/>
  </sheetData>
  <mergeCells count="30">
    <mergeCell ref="A9:A11"/>
    <mergeCell ref="A6:AE6"/>
    <mergeCell ref="AE9:AE11"/>
    <mergeCell ref="A1:AE1"/>
    <mergeCell ref="A2:AE2"/>
    <mergeCell ref="A3:AE3"/>
    <mergeCell ref="A4:AE4"/>
    <mergeCell ref="A5:AE5"/>
    <mergeCell ref="A7:AE7"/>
    <mergeCell ref="AD9:AD11"/>
    <mergeCell ref="Q10:R10"/>
    <mergeCell ref="A37:B37"/>
    <mergeCell ref="AC9:AC11"/>
    <mergeCell ref="W10:X10"/>
    <mergeCell ref="D9:D11"/>
    <mergeCell ref="E10:F10"/>
    <mergeCell ref="AA9:AB10"/>
    <mergeCell ref="O10:P10"/>
    <mergeCell ref="E9:X9"/>
    <mergeCell ref="M10:N10"/>
    <mergeCell ref="A8:AE8"/>
    <mergeCell ref="A13:A35"/>
    <mergeCell ref="I10:J10"/>
    <mergeCell ref="C9:C11"/>
    <mergeCell ref="B9:B11"/>
    <mergeCell ref="Y9:Z10"/>
    <mergeCell ref="K10:L10"/>
    <mergeCell ref="G10:H10"/>
    <mergeCell ref="S10:T10"/>
    <mergeCell ref="U10:V10"/>
  </mergeCells>
  <printOptions horizontalCentered="1"/>
  <pageMargins left="0.1968503937007874" right="0.1968503937007874" top="0.3937007874015748" bottom="0.5118110236220472" header="0" footer="0"/>
  <pageSetup horizontalDpi="300" verticalDpi="300" orientation="landscape" paperSize="9" scale="95" r:id="rId2"/>
  <headerFooter alignWithMargins="0">
    <oddFooter>&amp;C&amp;P de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2"/>
  </sheetPr>
  <dimension ref="A1:AK98"/>
  <sheetViews>
    <sheetView zoomScale="75" zoomScaleNormal="75" zoomScaleSheetLayoutView="100" workbookViewId="0" topLeftCell="A2">
      <selection activeCell="M97" sqref="M97"/>
    </sheetView>
  </sheetViews>
  <sheetFormatPr defaultColWidth="11.421875" defaultRowHeight="12.75"/>
  <cols>
    <col min="1" max="1" width="7.421875" style="59" customWidth="1"/>
    <col min="2" max="2" width="8.28125" style="44" customWidth="1"/>
    <col min="3" max="3" width="5.7109375" style="45" customWidth="1"/>
    <col min="4" max="4" width="6.8515625" style="46" customWidth="1"/>
    <col min="5" max="5" width="5.7109375" style="3" customWidth="1"/>
    <col min="6" max="6" width="4.57421875" style="15" customWidth="1"/>
    <col min="7" max="7" width="5.7109375" style="3" customWidth="1"/>
    <col min="8" max="8" width="4.421875" style="15" customWidth="1"/>
    <col min="9" max="9" width="5.7109375" style="3" customWidth="1"/>
    <col min="10" max="10" width="4.57421875" style="15" customWidth="1"/>
    <col min="11" max="11" width="5.7109375" style="3" customWidth="1"/>
    <col min="12" max="12" width="4.57421875" style="15" customWidth="1"/>
    <col min="13" max="13" width="5.7109375" style="3" customWidth="1"/>
    <col min="14" max="14" width="4.57421875" style="15" customWidth="1"/>
    <col min="15" max="15" width="5.7109375" style="3" customWidth="1"/>
    <col min="16" max="16" width="4.57421875" style="15" customWidth="1"/>
    <col min="17" max="17" width="5.7109375" style="105" customWidth="1"/>
    <col min="18" max="18" width="4.57421875" style="15" customWidth="1"/>
    <col min="19" max="19" width="5.7109375" style="85" customWidth="1"/>
    <col min="20" max="20" width="4.57421875" style="15" customWidth="1"/>
    <col min="21" max="21" width="5.7109375" style="85" customWidth="1"/>
    <col min="22" max="22" width="4.57421875" style="15" customWidth="1"/>
    <col min="23" max="23" width="5.7109375" style="91" customWidth="1"/>
    <col min="24" max="24" width="4.57421875" style="15" customWidth="1"/>
    <col min="25" max="25" width="7.00390625" style="91" customWidth="1"/>
    <col min="26" max="26" width="4.7109375" style="85" customWidth="1"/>
    <col min="27" max="27" width="4.57421875" style="91" customWidth="1"/>
    <col min="28" max="28" width="4.57421875" style="85" customWidth="1"/>
    <col min="29" max="29" width="7.00390625" style="91" customWidth="1"/>
    <col min="30" max="30" width="7.8515625" style="85" customWidth="1"/>
    <col min="31" max="31" width="7.28125" style="85" customWidth="1"/>
    <col min="32" max="32" width="0.13671875" style="233" customWidth="1"/>
    <col min="33" max="37" width="11.421875" style="11" customWidth="1"/>
  </cols>
  <sheetData>
    <row r="1" spans="1:31" ht="39.75" customHeight="1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311"/>
      <c r="AA1" s="249"/>
      <c r="AB1" s="311"/>
      <c r="AC1" s="249"/>
      <c r="AD1" s="311"/>
      <c r="AE1" s="311"/>
    </row>
    <row r="2" spans="1:31" ht="18">
      <c r="A2" s="250" t="s">
        <v>34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316"/>
      <c r="AA2" s="250"/>
      <c r="AB2" s="316"/>
      <c r="AC2" s="250"/>
      <c r="AD2" s="316"/>
      <c r="AE2" s="316"/>
    </row>
    <row r="3" spans="1:31" ht="12.75">
      <c r="A3" s="251" t="s">
        <v>35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318"/>
      <c r="AA3" s="251"/>
      <c r="AB3" s="318"/>
      <c r="AC3" s="251"/>
      <c r="AD3" s="318"/>
      <c r="AE3" s="318"/>
    </row>
    <row r="4" spans="1:31" ht="12.75">
      <c r="A4" s="305" t="s">
        <v>36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19"/>
      <c r="AA4" s="305"/>
      <c r="AB4" s="319"/>
      <c r="AC4" s="305"/>
      <c r="AD4" s="319"/>
      <c r="AE4" s="319"/>
    </row>
    <row r="5" spans="1:31" ht="12.75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311"/>
      <c r="AA5" s="249"/>
      <c r="AB5" s="311"/>
      <c r="AC5" s="249"/>
      <c r="AD5" s="311"/>
      <c r="AE5" s="311"/>
    </row>
    <row r="6" spans="1:31" ht="31.5" customHeight="1">
      <c r="A6" s="294" t="s">
        <v>62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314"/>
      <c r="AA6" s="294"/>
      <c r="AB6" s="314"/>
      <c r="AC6" s="294"/>
      <c r="AD6" s="314"/>
      <c r="AE6" s="314"/>
    </row>
    <row r="7" spans="1:31" ht="11.25" customHeight="1">
      <c r="A7" s="241" t="s">
        <v>46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315"/>
      <c r="AA7" s="241"/>
      <c r="AB7" s="315"/>
      <c r="AC7" s="241"/>
      <c r="AD7" s="315"/>
      <c r="AE7" s="315"/>
    </row>
    <row r="8" spans="1:31" ht="13.5" thickBot="1">
      <c r="A8" s="242" t="s">
        <v>72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</row>
    <row r="9" spans="1:37" s="98" customFormat="1" ht="12" customHeight="1" thickBot="1" thickTop="1">
      <c r="A9" s="256" t="s">
        <v>37</v>
      </c>
      <c r="B9" s="268" t="s">
        <v>11</v>
      </c>
      <c r="C9" s="255" t="s">
        <v>12</v>
      </c>
      <c r="D9" s="260" t="s">
        <v>40</v>
      </c>
      <c r="E9" s="317" t="s">
        <v>47</v>
      </c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09" t="s">
        <v>43</v>
      </c>
      <c r="Z9" s="310"/>
      <c r="AA9" s="309" t="s">
        <v>41</v>
      </c>
      <c r="AB9" s="310"/>
      <c r="AC9" s="260" t="s">
        <v>42</v>
      </c>
      <c r="AD9" s="310" t="s">
        <v>70</v>
      </c>
      <c r="AE9" s="312" t="s">
        <v>71</v>
      </c>
      <c r="AF9" s="233"/>
      <c r="AG9" s="18"/>
      <c r="AH9" s="18"/>
      <c r="AI9" s="18"/>
      <c r="AJ9" s="18"/>
      <c r="AK9" s="18"/>
    </row>
    <row r="10" spans="1:32" s="18" customFormat="1" ht="18.75" customHeight="1" thickBot="1" thickTop="1">
      <c r="A10" s="257"/>
      <c r="B10" s="268"/>
      <c r="C10" s="255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309"/>
      <c r="Z10" s="310"/>
      <c r="AA10" s="309"/>
      <c r="AB10" s="310"/>
      <c r="AC10" s="260"/>
      <c r="AD10" s="310"/>
      <c r="AE10" s="312"/>
      <c r="AF10" s="233"/>
    </row>
    <row r="11" spans="1:32" s="18" customFormat="1" ht="12.75" customHeight="1" thickBot="1" thickTop="1">
      <c r="A11" s="258"/>
      <c r="B11" s="268"/>
      <c r="C11" s="255"/>
      <c r="D11" s="260"/>
      <c r="E11" s="127" t="s">
        <v>44</v>
      </c>
      <c r="F11" s="99" t="s">
        <v>39</v>
      </c>
      <c r="G11" s="127" t="s">
        <v>44</v>
      </c>
      <c r="H11" s="99" t="s">
        <v>39</v>
      </c>
      <c r="I11" s="127" t="s">
        <v>44</v>
      </c>
      <c r="J11" s="99" t="s">
        <v>39</v>
      </c>
      <c r="K11" s="127" t="s">
        <v>44</v>
      </c>
      <c r="L11" s="99" t="s">
        <v>39</v>
      </c>
      <c r="M11" s="127" t="s">
        <v>44</v>
      </c>
      <c r="N11" s="99" t="s">
        <v>39</v>
      </c>
      <c r="O11" s="127" t="s">
        <v>44</v>
      </c>
      <c r="P11" s="99" t="s">
        <v>39</v>
      </c>
      <c r="Q11" s="128" t="s">
        <v>44</v>
      </c>
      <c r="R11" s="99" t="s">
        <v>39</v>
      </c>
      <c r="S11" s="127" t="s">
        <v>44</v>
      </c>
      <c r="T11" s="99" t="s">
        <v>39</v>
      </c>
      <c r="U11" s="127" t="s">
        <v>44</v>
      </c>
      <c r="V11" s="99" t="s">
        <v>39</v>
      </c>
      <c r="W11" s="127" t="s">
        <v>44</v>
      </c>
      <c r="X11" s="99" t="s">
        <v>39</v>
      </c>
      <c r="Y11" s="127" t="s">
        <v>44</v>
      </c>
      <c r="Z11" s="129" t="s">
        <v>39</v>
      </c>
      <c r="AA11" s="127" t="s">
        <v>44</v>
      </c>
      <c r="AB11" s="129" t="s">
        <v>39</v>
      </c>
      <c r="AC11" s="260"/>
      <c r="AD11" s="313"/>
      <c r="AE11" s="313"/>
      <c r="AF11" s="233"/>
    </row>
    <row r="12" spans="1:37" s="138" customFormat="1" ht="7.5" customHeight="1" thickBot="1" thickTop="1">
      <c r="A12" s="60"/>
      <c r="B12" s="47"/>
      <c r="C12" s="42"/>
      <c r="D12" s="43"/>
      <c r="E12" s="9"/>
      <c r="F12" s="14"/>
      <c r="G12" s="9"/>
      <c r="H12" s="14"/>
      <c r="I12" s="9"/>
      <c r="J12" s="14"/>
      <c r="K12" s="9"/>
      <c r="L12" s="14"/>
      <c r="M12" s="9"/>
      <c r="N12" s="14"/>
      <c r="O12" s="9"/>
      <c r="P12" s="14"/>
      <c r="Q12" s="137"/>
      <c r="R12" s="14"/>
      <c r="S12" s="93"/>
      <c r="T12" s="14"/>
      <c r="U12" s="93"/>
      <c r="V12" s="14"/>
      <c r="W12" s="92"/>
      <c r="X12" s="14"/>
      <c r="Y12" s="92"/>
      <c r="Z12" s="140"/>
      <c r="AA12" s="92"/>
      <c r="AB12" s="141"/>
      <c r="AC12" s="92"/>
      <c r="AD12" s="141"/>
      <c r="AE12" s="142"/>
      <c r="AF12" s="233"/>
      <c r="AG12" s="139"/>
      <c r="AH12" s="139"/>
      <c r="AI12" s="139"/>
      <c r="AJ12" s="139"/>
      <c r="AK12" s="139"/>
    </row>
    <row r="13" spans="1:31" ht="12.75" customHeight="1" thickTop="1">
      <c r="A13" s="286" t="s">
        <v>0</v>
      </c>
      <c r="B13" s="36">
        <v>448</v>
      </c>
      <c r="C13" s="37" t="s">
        <v>15</v>
      </c>
      <c r="D13" s="51">
        <v>614</v>
      </c>
      <c r="E13" s="23">
        <v>133</v>
      </c>
      <c r="F13" s="22">
        <f aca="true" t="shared" si="0" ref="F13:F76">E13/AC13*100</f>
        <v>38.328530259366</v>
      </c>
      <c r="G13" s="23">
        <v>128</v>
      </c>
      <c r="H13" s="22">
        <f aca="true" t="shared" si="1" ref="H13:H76">G13/AC13*100</f>
        <v>36.887608069164266</v>
      </c>
      <c r="I13" s="23">
        <v>15</v>
      </c>
      <c r="J13" s="22">
        <f aca="true" t="shared" si="2" ref="J13:J76">I13/AC13*100</f>
        <v>4.322766570605188</v>
      </c>
      <c r="K13" s="23">
        <v>0</v>
      </c>
      <c r="L13" s="22">
        <f aca="true" t="shared" si="3" ref="L13:L76">K13/AC13*100</f>
        <v>0</v>
      </c>
      <c r="M13" s="23">
        <v>1</v>
      </c>
      <c r="N13" s="22">
        <f aca="true" t="shared" si="4" ref="N13:N76">M13/AC13*100</f>
        <v>0.2881844380403458</v>
      </c>
      <c r="O13" s="23">
        <v>53</v>
      </c>
      <c r="P13" s="22">
        <f aca="true" t="shared" si="5" ref="P13:P34">O13/AC13*100</f>
        <v>15.273775216138327</v>
      </c>
      <c r="Q13" s="86">
        <v>0</v>
      </c>
      <c r="R13" s="22">
        <f>Q13/AC13*100</f>
        <v>0</v>
      </c>
      <c r="S13" s="23">
        <v>0</v>
      </c>
      <c r="T13" s="22">
        <f>S13/AC13*100</f>
        <v>0</v>
      </c>
      <c r="U13" s="23">
        <v>0</v>
      </c>
      <c r="V13" s="22">
        <f>U13/AC13*100</f>
        <v>0</v>
      </c>
      <c r="W13" s="23">
        <v>0</v>
      </c>
      <c r="X13" s="22">
        <f aca="true" t="shared" si="6" ref="X13:X76">W13/AC13*100</f>
        <v>0</v>
      </c>
      <c r="Y13" s="75">
        <f>SUM(E13+G13+I13+K13+M13+O13+Q13+S13+U13+W13)</f>
        <v>330</v>
      </c>
      <c r="Z13" s="72">
        <f aca="true" t="shared" si="7" ref="Z13:Z76">Y13/AC13*100</f>
        <v>95.10086455331412</v>
      </c>
      <c r="AA13" s="23">
        <v>17</v>
      </c>
      <c r="AB13" s="124">
        <f aca="true" t="shared" si="8" ref="AB13:AB76">AA13/AC13*100</f>
        <v>4.899135446685879</v>
      </c>
      <c r="AC13" s="75">
        <f aca="true" t="shared" si="9" ref="AC13:AC76">Y13+AA13</f>
        <v>347</v>
      </c>
      <c r="AD13" s="124">
        <f aca="true" t="shared" si="10" ref="AD13:AD76">AC13/D13*100</f>
        <v>56.51465798045603</v>
      </c>
      <c r="AE13" s="133">
        <f aca="true" t="shared" si="11" ref="AE13:AE76">AD13-100</f>
        <v>-43.48534201954397</v>
      </c>
    </row>
    <row r="14" spans="1:31" ht="12.75" customHeight="1">
      <c r="A14" s="287"/>
      <c r="B14" s="38">
        <v>448</v>
      </c>
      <c r="C14" s="39" t="s">
        <v>16</v>
      </c>
      <c r="D14" s="52">
        <v>614</v>
      </c>
      <c r="E14" s="28">
        <v>142</v>
      </c>
      <c r="F14" s="27">
        <f t="shared" si="0"/>
        <v>41.52046783625731</v>
      </c>
      <c r="G14" s="28">
        <v>122</v>
      </c>
      <c r="H14" s="27">
        <f t="shared" si="1"/>
        <v>35.67251461988304</v>
      </c>
      <c r="I14" s="28">
        <v>10</v>
      </c>
      <c r="J14" s="27">
        <f t="shared" si="2"/>
        <v>2.923976608187134</v>
      </c>
      <c r="K14" s="28">
        <v>2</v>
      </c>
      <c r="L14" s="27">
        <f t="shared" si="3"/>
        <v>0.5847953216374269</v>
      </c>
      <c r="M14" s="28">
        <v>1</v>
      </c>
      <c r="N14" s="27">
        <f t="shared" si="4"/>
        <v>0.29239766081871343</v>
      </c>
      <c r="O14" s="28">
        <v>47</v>
      </c>
      <c r="P14" s="27">
        <f t="shared" si="5"/>
        <v>13.742690058479532</v>
      </c>
      <c r="Q14" s="87">
        <v>0</v>
      </c>
      <c r="R14" s="27">
        <f aca="true" t="shared" si="12" ref="R14:R77">Q14/AC14*100</f>
        <v>0</v>
      </c>
      <c r="S14" s="28">
        <v>2</v>
      </c>
      <c r="T14" s="27">
        <f aca="true" t="shared" si="13" ref="T14:T77">S14/AC14*100</f>
        <v>0.5847953216374269</v>
      </c>
      <c r="U14" s="28">
        <v>0</v>
      </c>
      <c r="V14" s="27">
        <f aca="true" t="shared" si="14" ref="V14:V77">U14/AC14*100</f>
        <v>0</v>
      </c>
      <c r="W14" s="28">
        <v>0</v>
      </c>
      <c r="X14" s="27">
        <f t="shared" si="6"/>
        <v>0</v>
      </c>
      <c r="Y14" s="76">
        <f aca="true" t="shared" si="15" ref="Y14:Y77">SUM(E14+G14+I14+K14+M14+O14+Q14+S14+U14+W14)</f>
        <v>326</v>
      </c>
      <c r="Z14" s="73">
        <f t="shared" si="7"/>
        <v>95.32163742690058</v>
      </c>
      <c r="AA14" s="28">
        <v>16</v>
      </c>
      <c r="AB14" s="80">
        <f t="shared" si="8"/>
        <v>4.678362573099415</v>
      </c>
      <c r="AC14" s="76">
        <f t="shared" si="9"/>
        <v>342</v>
      </c>
      <c r="AD14" s="80">
        <f t="shared" si="10"/>
        <v>55.700325732899024</v>
      </c>
      <c r="AE14" s="81">
        <f t="shared" si="11"/>
        <v>-44.299674267100976</v>
      </c>
    </row>
    <row r="15" spans="1:31" ht="12.75" customHeight="1">
      <c r="A15" s="287"/>
      <c r="B15" s="38">
        <v>449</v>
      </c>
      <c r="C15" s="39" t="s">
        <v>15</v>
      </c>
      <c r="D15" s="52">
        <v>507</v>
      </c>
      <c r="E15" s="28">
        <v>109</v>
      </c>
      <c r="F15" s="27">
        <f t="shared" si="0"/>
        <v>41.44486692015209</v>
      </c>
      <c r="G15" s="28">
        <v>100</v>
      </c>
      <c r="H15" s="27">
        <f t="shared" si="1"/>
        <v>38.02281368821293</v>
      </c>
      <c r="I15" s="28">
        <v>11</v>
      </c>
      <c r="J15" s="27">
        <f t="shared" si="2"/>
        <v>4.182509505703422</v>
      </c>
      <c r="K15" s="28">
        <v>0</v>
      </c>
      <c r="L15" s="27">
        <f t="shared" si="3"/>
        <v>0</v>
      </c>
      <c r="M15" s="28">
        <v>1</v>
      </c>
      <c r="N15" s="27">
        <f t="shared" si="4"/>
        <v>0.38022813688212925</v>
      </c>
      <c r="O15" s="28">
        <v>33</v>
      </c>
      <c r="P15" s="27">
        <f t="shared" si="5"/>
        <v>12.547528517110266</v>
      </c>
      <c r="Q15" s="87">
        <v>0</v>
      </c>
      <c r="R15" s="27">
        <f t="shared" si="12"/>
        <v>0</v>
      </c>
      <c r="S15" s="28">
        <v>0</v>
      </c>
      <c r="T15" s="27">
        <f t="shared" si="13"/>
        <v>0</v>
      </c>
      <c r="U15" s="28">
        <v>0</v>
      </c>
      <c r="V15" s="27">
        <f t="shared" si="14"/>
        <v>0</v>
      </c>
      <c r="W15" s="28">
        <v>0</v>
      </c>
      <c r="X15" s="27">
        <f t="shared" si="6"/>
        <v>0</v>
      </c>
      <c r="Y15" s="76">
        <f t="shared" si="15"/>
        <v>254</v>
      </c>
      <c r="Z15" s="73">
        <f t="shared" si="7"/>
        <v>96.57794676806084</v>
      </c>
      <c r="AA15" s="28">
        <v>9</v>
      </c>
      <c r="AB15" s="80">
        <f t="shared" si="8"/>
        <v>3.4220532319391634</v>
      </c>
      <c r="AC15" s="76">
        <f t="shared" si="9"/>
        <v>263</v>
      </c>
      <c r="AD15" s="80">
        <f t="shared" si="10"/>
        <v>51.87376725838264</v>
      </c>
      <c r="AE15" s="81">
        <f t="shared" si="11"/>
        <v>-48.12623274161736</v>
      </c>
    </row>
    <row r="16" spans="1:31" ht="12.75" customHeight="1">
      <c r="A16" s="287"/>
      <c r="B16" s="38">
        <v>449</v>
      </c>
      <c r="C16" s="39" t="s">
        <v>16</v>
      </c>
      <c r="D16" s="52">
        <v>508</v>
      </c>
      <c r="E16" s="28">
        <v>106</v>
      </c>
      <c r="F16" s="27">
        <f t="shared" si="0"/>
        <v>43.44262295081967</v>
      </c>
      <c r="G16" s="28">
        <v>88</v>
      </c>
      <c r="H16" s="27">
        <f t="shared" si="1"/>
        <v>36.0655737704918</v>
      </c>
      <c r="I16" s="28">
        <v>8</v>
      </c>
      <c r="J16" s="27">
        <f t="shared" si="2"/>
        <v>3.278688524590164</v>
      </c>
      <c r="K16" s="28">
        <v>1</v>
      </c>
      <c r="L16" s="27">
        <f t="shared" si="3"/>
        <v>0.4098360655737705</v>
      </c>
      <c r="M16" s="28">
        <v>2</v>
      </c>
      <c r="N16" s="27">
        <f t="shared" si="4"/>
        <v>0.819672131147541</v>
      </c>
      <c r="O16" s="28">
        <v>37</v>
      </c>
      <c r="P16" s="27">
        <f t="shared" si="5"/>
        <v>15.163934426229508</v>
      </c>
      <c r="Q16" s="87">
        <v>0</v>
      </c>
      <c r="R16" s="27">
        <f t="shared" si="12"/>
        <v>0</v>
      </c>
      <c r="S16" s="28">
        <v>2</v>
      </c>
      <c r="T16" s="27">
        <f t="shared" si="13"/>
        <v>0.819672131147541</v>
      </c>
      <c r="U16" s="28">
        <v>0</v>
      </c>
      <c r="V16" s="27">
        <f t="shared" si="14"/>
        <v>0</v>
      </c>
      <c r="W16" s="28">
        <v>0</v>
      </c>
      <c r="X16" s="27">
        <f t="shared" si="6"/>
        <v>0</v>
      </c>
      <c r="Y16" s="76">
        <f t="shared" si="15"/>
        <v>244</v>
      </c>
      <c r="Z16" s="73">
        <f t="shared" si="7"/>
        <v>100</v>
      </c>
      <c r="AA16" s="28">
        <v>0</v>
      </c>
      <c r="AB16" s="80">
        <f t="shared" si="8"/>
        <v>0</v>
      </c>
      <c r="AC16" s="76">
        <f t="shared" si="9"/>
        <v>244</v>
      </c>
      <c r="AD16" s="80">
        <f t="shared" si="10"/>
        <v>48.031496062992126</v>
      </c>
      <c r="AE16" s="81">
        <f t="shared" si="11"/>
        <v>-51.968503937007874</v>
      </c>
    </row>
    <row r="17" spans="1:31" ht="12.75" customHeight="1">
      <c r="A17" s="287"/>
      <c r="B17" s="38">
        <v>450</v>
      </c>
      <c r="C17" s="39" t="s">
        <v>15</v>
      </c>
      <c r="D17" s="52">
        <v>473</v>
      </c>
      <c r="E17" s="28">
        <v>86</v>
      </c>
      <c r="F17" s="27">
        <f t="shared" si="0"/>
        <v>36.440677966101696</v>
      </c>
      <c r="G17" s="28">
        <v>93</v>
      </c>
      <c r="H17" s="27">
        <f t="shared" si="1"/>
        <v>39.40677966101695</v>
      </c>
      <c r="I17" s="28">
        <v>20</v>
      </c>
      <c r="J17" s="27">
        <f t="shared" si="2"/>
        <v>8.47457627118644</v>
      </c>
      <c r="K17" s="28">
        <v>2</v>
      </c>
      <c r="L17" s="27">
        <f t="shared" si="3"/>
        <v>0.847457627118644</v>
      </c>
      <c r="M17" s="28">
        <v>0</v>
      </c>
      <c r="N17" s="27">
        <f t="shared" si="4"/>
        <v>0</v>
      </c>
      <c r="O17" s="28">
        <v>26</v>
      </c>
      <c r="P17" s="27">
        <f t="shared" si="5"/>
        <v>11.016949152542372</v>
      </c>
      <c r="Q17" s="87">
        <v>0</v>
      </c>
      <c r="R17" s="27">
        <f t="shared" si="12"/>
        <v>0</v>
      </c>
      <c r="S17" s="28">
        <v>0</v>
      </c>
      <c r="T17" s="27">
        <f t="shared" si="13"/>
        <v>0</v>
      </c>
      <c r="U17" s="28">
        <v>0</v>
      </c>
      <c r="V17" s="27">
        <f t="shared" si="14"/>
        <v>0</v>
      </c>
      <c r="W17" s="28">
        <v>1</v>
      </c>
      <c r="X17" s="27">
        <f t="shared" si="6"/>
        <v>0.423728813559322</v>
      </c>
      <c r="Y17" s="76">
        <f t="shared" si="15"/>
        <v>228</v>
      </c>
      <c r="Z17" s="73">
        <f t="shared" si="7"/>
        <v>96.61016949152543</v>
      </c>
      <c r="AA17" s="28">
        <v>8</v>
      </c>
      <c r="AB17" s="80">
        <f t="shared" si="8"/>
        <v>3.389830508474576</v>
      </c>
      <c r="AC17" s="76">
        <f t="shared" si="9"/>
        <v>236</v>
      </c>
      <c r="AD17" s="80">
        <f t="shared" si="10"/>
        <v>49.89429175475687</v>
      </c>
      <c r="AE17" s="81">
        <f t="shared" si="11"/>
        <v>-50.10570824524313</v>
      </c>
    </row>
    <row r="18" spans="1:31" ht="12.75" customHeight="1">
      <c r="A18" s="287"/>
      <c r="B18" s="38">
        <v>450</v>
      </c>
      <c r="C18" s="39" t="s">
        <v>16</v>
      </c>
      <c r="D18" s="52">
        <v>474</v>
      </c>
      <c r="E18" s="28">
        <v>106</v>
      </c>
      <c r="F18" s="27">
        <f t="shared" si="0"/>
        <v>42.570281124497996</v>
      </c>
      <c r="G18" s="28">
        <v>86</v>
      </c>
      <c r="H18" s="27">
        <f t="shared" si="1"/>
        <v>34.53815261044177</v>
      </c>
      <c r="I18" s="28">
        <v>20</v>
      </c>
      <c r="J18" s="27">
        <f t="shared" si="2"/>
        <v>8.032128514056225</v>
      </c>
      <c r="K18" s="28">
        <v>0</v>
      </c>
      <c r="L18" s="27">
        <f t="shared" si="3"/>
        <v>0</v>
      </c>
      <c r="M18" s="28">
        <v>2</v>
      </c>
      <c r="N18" s="27">
        <f t="shared" si="4"/>
        <v>0.8032128514056224</v>
      </c>
      <c r="O18" s="28">
        <v>27</v>
      </c>
      <c r="P18" s="27">
        <f t="shared" si="5"/>
        <v>10.843373493975903</v>
      </c>
      <c r="Q18" s="87">
        <v>0</v>
      </c>
      <c r="R18" s="27">
        <f t="shared" si="12"/>
        <v>0</v>
      </c>
      <c r="S18" s="28">
        <v>1</v>
      </c>
      <c r="T18" s="27">
        <f t="shared" si="13"/>
        <v>0.4016064257028112</v>
      </c>
      <c r="U18" s="28">
        <v>0</v>
      </c>
      <c r="V18" s="27">
        <f t="shared" si="14"/>
        <v>0</v>
      </c>
      <c r="W18" s="28">
        <v>1</v>
      </c>
      <c r="X18" s="27">
        <f t="shared" si="6"/>
        <v>0.4016064257028112</v>
      </c>
      <c r="Y18" s="76">
        <f t="shared" si="15"/>
        <v>243</v>
      </c>
      <c r="Z18" s="73">
        <f t="shared" si="7"/>
        <v>97.59036144578313</v>
      </c>
      <c r="AA18" s="28">
        <v>6</v>
      </c>
      <c r="AB18" s="80">
        <f t="shared" si="8"/>
        <v>2.4096385542168677</v>
      </c>
      <c r="AC18" s="76">
        <f t="shared" si="9"/>
        <v>249</v>
      </c>
      <c r="AD18" s="80">
        <f t="shared" si="10"/>
        <v>52.53164556962025</v>
      </c>
      <c r="AE18" s="81">
        <f t="shared" si="11"/>
        <v>-47.46835443037975</v>
      </c>
    </row>
    <row r="19" spans="1:31" ht="12.75" customHeight="1">
      <c r="A19" s="287"/>
      <c r="B19" s="38">
        <v>451</v>
      </c>
      <c r="C19" s="39" t="s">
        <v>15</v>
      </c>
      <c r="D19" s="52">
        <v>610</v>
      </c>
      <c r="E19" s="28">
        <v>146</v>
      </c>
      <c r="F19" s="27">
        <f t="shared" si="0"/>
        <v>42.44186046511628</v>
      </c>
      <c r="G19" s="28">
        <v>118</v>
      </c>
      <c r="H19" s="27">
        <f t="shared" si="1"/>
        <v>34.30232558139535</v>
      </c>
      <c r="I19" s="28">
        <v>17</v>
      </c>
      <c r="J19" s="27">
        <f t="shared" si="2"/>
        <v>4.941860465116279</v>
      </c>
      <c r="K19" s="28">
        <v>2</v>
      </c>
      <c r="L19" s="27">
        <f t="shared" si="3"/>
        <v>0.5813953488372093</v>
      </c>
      <c r="M19" s="28">
        <v>2</v>
      </c>
      <c r="N19" s="27">
        <f t="shared" si="4"/>
        <v>0.5813953488372093</v>
      </c>
      <c r="O19" s="28">
        <v>47</v>
      </c>
      <c r="P19" s="27">
        <f t="shared" si="5"/>
        <v>13.662790697674417</v>
      </c>
      <c r="Q19" s="87">
        <v>0</v>
      </c>
      <c r="R19" s="27">
        <f t="shared" si="12"/>
        <v>0</v>
      </c>
      <c r="S19" s="28">
        <v>0</v>
      </c>
      <c r="T19" s="27">
        <f t="shared" si="13"/>
        <v>0</v>
      </c>
      <c r="U19" s="28">
        <v>0</v>
      </c>
      <c r="V19" s="27">
        <f t="shared" si="14"/>
        <v>0</v>
      </c>
      <c r="W19" s="28">
        <v>0</v>
      </c>
      <c r="X19" s="27">
        <f t="shared" si="6"/>
        <v>0</v>
      </c>
      <c r="Y19" s="76">
        <f t="shared" si="15"/>
        <v>332</v>
      </c>
      <c r="Z19" s="73">
        <f t="shared" si="7"/>
        <v>96.51162790697676</v>
      </c>
      <c r="AA19" s="28">
        <v>12</v>
      </c>
      <c r="AB19" s="80">
        <f t="shared" si="8"/>
        <v>3.488372093023256</v>
      </c>
      <c r="AC19" s="76">
        <f t="shared" si="9"/>
        <v>344</v>
      </c>
      <c r="AD19" s="80">
        <f t="shared" si="10"/>
        <v>56.393442622950815</v>
      </c>
      <c r="AE19" s="81">
        <f t="shared" si="11"/>
        <v>-43.606557377049185</v>
      </c>
    </row>
    <row r="20" spans="1:31" ht="12.75" customHeight="1">
      <c r="A20" s="287"/>
      <c r="B20" s="38">
        <v>451</v>
      </c>
      <c r="C20" s="39" t="s">
        <v>16</v>
      </c>
      <c r="D20" s="52">
        <v>611</v>
      </c>
      <c r="E20" s="28">
        <v>152</v>
      </c>
      <c r="F20" s="27">
        <f t="shared" si="0"/>
        <v>46.06060606060606</v>
      </c>
      <c r="G20" s="28">
        <v>117</v>
      </c>
      <c r="H20" s="27">
        <f t="shared" si="1"/>
        <v>35.45454545454545</v>
      </c>
      <c r="I20" s="28">
        <v>19</v>
      </c>
      <c r="J20" s="27">
        <f t="shared" si="2"/>
        <v>5.757575757575758</v>
      </c>
      <c r="K20" s="28">
        <v>0</v>
      </c>
      <c r="L20" s="27">
        <f t="shared" si="3"/>
        <v>0</v>
      </c>
      <c r="M20" s="28">
        <v>4</v>
      </c>
      <c r="N20" s="27">
        <f t="shared" si="4"/>
        <v>1.2121212121212122</v>
      </c>
      <c r="O20" s="28">
        <v>29</v>
      </c>
      <c r="P20" s="27">
        <f t="shared" si="5"/>
        <v>8.787878787878787</v>
      </c>
      <c r="Q20" s="87">
        <v>0</v>
      </c>
      <c r="R20" s="27">
        <f t="shared" si="12"/>
        <v>0</v>
      </c>
      <c r="S20" s="28">
        <v>1</v>
      </c>
      <c r="T20" s="27">
        <f t="shared" si="13"/>
        <v>0.30303030303030304</v>
      </c>
      <c r="U20" s="28">
        <v>0</v>
      </c>
      <c r="V20" s="27">
        <f t="shared" si="14"/>
        <v>0</v>
      </c>
      <c r="W20" s="28">
        <v>0</v>
      </c>
      <c r="X20" s="27">
        <f t="shared" si="6"/>
        <v>0</v>
      </c>
      <c r="Y20" s="76">
        <f t="shared" si="15"/>
        <v>322</v>
      </c>
      <c r="Z20" s="73">
        <f t="shared" si="7"/>
        <v>97.57575757575758</v>
      </c>
      <c r="AA20" s="28">
        <v>8</v>
      </c>
      <c r="AB20" s="80">
        <f t="shared" si="8"/>
        <v>2.4242424242424243</v>
      </c>
      <c r="AC20" s="76">
        <f t="shared" si="9"/>
        <v>330</v>
      </c>
      <c r="AD20" s="80">
        <f t="shared" si="10"/>
        <v>54.00981996726678</v>
      </c>
      <c r="AE20" s="81">
        <f t="shared" si="11"/>
        <v>-45.99018003273322</v>
      </c>
    </row>
    <row r="21" spans="1:37" s="78" customFormat="1" ht="12.75" customHeight="1">
      <c r="A21" s="287"/>
      <c r="B21" s="38">
        <v>452</v>
      </c>
      <c r="C21" s="39" t="s">
        <v>15</v>
      </c>
      <c r="D21" s="52">
        <v>687</v>
      </c>
      <c r="E21" s="28">
        <v>122</v>
      </c>
      <c r="F21" s="27">
        <f t="shared" si="0"/>
        <v>33.98328690807799</v>
      </c>
      <c r="G21" s="28">
        <v>139</v>
      </c>
      <c r="H21" s="27">
        <f t="shared" si="1"/>
        <v>38.71866295264624</v>
      </c>
      <c r="I21" s="28">
        <v>8</v>
      </c>
      <c r="J21" s="27">
        <f t="shared" si="2"/>
        <v>2.2284122562674096</v>
      </c>
      <c r="K21" s="28">
        <v>0</v>
      </c>
      <c r="L21" s="27">
        <f t="shared" si="3"/>
        <v>0</v>
      </c>
      <c r="M21" s="28">
        <v>0</v>
      </c>
      <c r="N21" s="27">
        <f t="shared" si="4"/>
        <v>0</v>
      </c>
      <c r="O21" s="28">
        <v>69</v>
      </c>
      <c r="P21" s="27">
        <f t="shared" si="5"/>
        <v>19.220055710306408</v>
      </c>
      <c r="Q21" s="87">
        <v>0</v>
      </c>
      <c r="R21" s="27">
        <f t="shared" si="12"/>
        <v>0</v>
      </c>
      <c r="S21" s="28">
        <v>0</v>
      </c>
      <c r="T21" s="27">
        <f t="shared" si="13"/>
        <v>0</v>
      </c>
      <c r="U21" s="28">
        <v>0</v>
      </c>
      <c r="V21" s="27">
        <f t="shared" si="14"/>
        <v>0</v>
      </c>
      <c r="W21" s="28">
        <v>0</v>
      </c>
      <c r="X21" s="27">
        <f t="shared" si="6"/>
        <v>0</v>
      </c>
      <c r="Y21" s="76">
        <f t="shared" si="15"/>
        <v>338</v>
      </c>
      <c r="Z21" s="73">
        <f t="shared" si="7"/>
        <v>94.15041782729804</v>
      </c>
      <c r="AA21" s="28">
        <v>21</v>
      </c>
      <c r="AB21" s="80">
        <f t="shared" si="8"/>
        <v>5.8495821727019495</v>
      </c>
      <c r="AC21" s="76">
        <f t="shared" si="9"/>
        <v>359</v>
      </c>
      <c r="AD21" s="80">
        <f t="shared" si="10"/>
        <v>52.256186317321685</v>
      </c>
      <c r="AE21" s="81">
        <f t="shared" si="11"/>
        <v>-47.743813682678315</v>
      </c>
      <c r="AF21" s="233"/>
      <c r="AG21" s="79"/>
      <c r="AH21" s="79"/>
      <c r="AI21" s="79"/>
      <c r="AJ21" s="79"/>
      <c r="AK21" s="79"/>
    </row>
    <row r="22" spans="1:31" ht="12.75" customHeight="1">
      <c r="A22" s="287"/>
      <c r="B22" s="38">
        <v>453</v>
      </c>
      <c r="C22" s="39" t="s">
        <v>15</v>
      </c>
      <c r="D22" s="52">
        <v>418</v>
      </c>
      <c r="E22" s="28">
        <v>104</v>
      </c>
      <c r="F22" s="27">
        <f t="shared" si="0"/>
        <v>45.414847161572055</v>
      </c>
      <c r="G22" s="28">
        <v>79</v>
      </c>
      <c r="H22" s="27">
        <f t="shared" si="1"/>
        <v>34.49781659388647</v>
      </c>
      <c r="I22" s="28">
        <v>5</v>
      </c>
      <c r="J22" s="27">
        <f t="shared" si="2"/>
        <v>2.1834061135371177</v>
      </c>
      <c r="K22" s="28">
        <v>0</v>
      </c>
      <c r="L22" s="27">
        <f t="shared" si="3"/>
        <v>0</v>
      </c>
      <c r="M22" s="28">
        <v>1</v>
      </c>
      <c r="N22" s="27">
        <f t="shared" si="4"/>
        <v>0.43668122270742354</v>
      </c>
      <c r="O22" s="28">
        <v>36</v>
      </c>
      <c r="P22" s="27">
        <f t="shared" si="5"/>
        <v>15.72052401746725</v>
      </c>
      <c r="Q22" s="87">
        <v>0</v>
      </c>
      <c r="R22" s="27">
        <f t="shared" si="12"/>
        <v>0</v>
      </c>
      <c r="S22" s="28">
        <v>1</v>
      </c>
      <c r="T22" s="27">
        <f t="shared" si="13"/>
        <v>0.43668122270742354</v>
      </c>
      <c r="U22" s="28">
        <v>0</v>
      </c>
      <c r="V22" s="27">
        <f t="shared" si="14"/>
        <v>0</v>
      </c>
      <c r="W22" s="28">
        <v>1</v>
      </c>
      <c r="X22" s="27">
        <f t="shared" si="6"/>
        <v>0.43668122270742354</v>
      </c>
      <c r="Y22" s="76">
        <f t="shared" si="15"/>
        <v>227</v>
      </c>
      <c r="Z22" s="73">
        <f t="shared" si="7"/>
        <v>99.12663755458514</v>
      </c>
      <c r="AA22" s="28">
        <v>2</v>
      </c>
      <c r="AB22" s="80">
        <f t="shared" si="8"/>
        <v>0.8733624454148471</v>
      </c>
      <c r="AC22" s="76">
        <f t="shared" si="9"/>
        <v>229</v>
      </c>
      <c r="AD22" s="80">
        <f t="shared" si="10"/>
        <v>54.78468899521531</v>
      </c>
      <c r="AE22" s="81">
        <f t="shared" si="11"/>
        <v>-45.21531100478469</v>
      </c>
    </row>
    <row r="23" spans="1:31" ht="12.75" customHeight="1">
      <c r="A23" s="287"/>
      <c r="B23" s="38">
        <v>453</v>
      </c>
      <c r="C23" s="39" t="s">
        <v>16</v>
      </c>
      <c r="D23" s="52">
        <v>419</v>
      </c>
      <c r="E23" s="28">
        <v>110</v>
      </c>
      <c r="F23" s="27">
        <f t="shared" si="0"/>
        <v>43.13725490196079</v>
      </c>
      <c r="G23" s="28">
        <v>98</v>
      </c>
      <c r="H23" s="27">
        <f t="shared" si="1"/>
        <v>38.43137254901961</v>
      </c>
      <c r="I23" s="28">
        <v>8</v>
      </c>
      <c r="J23" s="27">
        <f t="shared" si="2"/>
        <v>3.1372549019607843</v>
      </c>
      <c r="K23" s="28">
        <v>1</v>
      </c>
      <c r="L23" s="27">
        <f t="shared" si="3"/>
        <v>0.39215686274509803</v>
      </c>
      <c r="M23" s="28">
        <v>1</v>
      </c>
      <c r="N23" s="27">
        <f t="shared" si="4"/>
        <v>0.39215686274509803</v>
      </c>
      <c r="O23" s="28">
        <v>29</v>
      </c>
      <c r="P23" s="27">
        <f t="shared" si="5"/>
        <v>11.372549019607844</v>
      </c>
      <c r="Q23" s="87">
        <v>0</v>
      </c>
      <c r="R23" s="27">
        <f t="shared" si="12"/>
        <v>0</v>
      </c>
      <c r="S23" s="28">
        <v>0</v>
      </c>
      <c r="T23" s="27">
        <f t="shared" si="13"/>
        <v>0</v>
      </c>
      <c r="U23" s="28">
        <v>0</v>
      </c>
      <c r="V23" s="27">
        <f t="shared" si="14"/>
        <v>0</v>
      </c>
      <c r="W23" s="28">
        <v>1</v>
      </c>
      <c r="X23" s="27">
        <f t="shared" si="6"/>
        <v>0.39215686274509803</v>
      </c>
      <c r="Y23" s="76">
        <f t="shared" si="15"/>
        <v>248</v>
      </c>
      <c r="Z23" s="73">
        <f t="shared" si="7"/>
        <v>97.25490196078431</v>
      </c>
      <c r="AA23" s="28">
        <v>7</v>
      </c>
      <c r="AB23" s="80">
        <f t="shared" si="8"/>
        <v>2.7450980392156863</v>
      </c>
      <c r="AC23" s="76">
        <f t="shared" si="9"/>
        <v>255</v>
      </c>
      <c r="AD23" s="80">
        <f t="shared" si="10"/>
        <v>60.859188544152744</v>
      </c>
      <c r="AE23" s="81">
        <f t="shared" si="11"/>
        <v>-39.140811455847256</v>
      </c>
    </row>
    <row r="24" spans="1:31" ht="12.75" customHeight="1">
      <c r="A24" s="287"/>
      <c r="B24" s="38">
        <v>454</v>
      </c>
      <c r="C24" s="39" t="s">
        <v>15</v>
      </c>
      <c r="D24" s="52">
        <v>582</v>
      </c>
      <c r="E24" s="28">
        <v>139</v>
      </c>
      <c r="F24" s="27">
        <f t="shared" si="0"/>
        <v>41.36904761904761</v>
      </c>
      <c r="G24" s="28">
        <v>139</v>
      </c>
      <c r="H24" s="27">
        <f t="shared" si="1"/>
        <v>41.36904761904761</v>
      </c>
      <c r="I24" s="28">
        <v>9</v>
      </c>
      <c r="J24" s="27">
        <f t="shared" si="2"/>
        <v>2.6785714285714284</v>
      </c>
      <c r="K24" s="28">
        <v>1</v>
      </c>
      <c r="L24" s="27">
        <f t="shared" si="3"/>
        <v>0.2976190476190476</v>
      </c>
      <c r="M24" s="28">
        <v>2</v>
      </c>
      <c r="N24" s="27">
        <f t="shared" si="4"/>
        <v>0.5952380952380952</v>
      </c>
      <c r="O24" s="28">
        <v>46</v>
      </c>
      <c r="P24" s="27">
        <f t="shared" si="5"/>
        <v>13.690476190476192</v>
      </c>
      <c r="Q24" s="87">
        <v>0</v>
      </c>
      <c r="R24" s="27">
        <f t="shared" si="12"/>
        <v>0</v>
      </c>
      <c r="S24" s="28">
        <v>0</v>
      </c>
      <c r="T24" s="27">
        <f t="shared" si="13"/>
        <v>0</v>
      </c>
      <c r="U24" s="28">
        <v>0</v>
      </c>
      <c r="V24" s="27">
        <f t="shared" si="14"/>
        <v>0</v>
      </c>
      <c r="W24" s="28">
        <v>0</v>
      </c>
      <c r="X24" s="27">
        <f t="shared" si="6"/>
        <v>0</v>
      </c>
      <c r="Y24" s="76">
        <f t="shared" si="15"/>
        <v>336</v>
      </c>
      <c r="Z24" s="73">
        <f t="shared" si="7"/>
        <v>100</v>
      </c>
      <c r="AA24" s="28">
        <v>0</v>
      </c>
      <c r="AB24" s="80">
        <f t="shared" si="8"/>
        <v>0</v>
      </c>
      <c r="AC24" s="76">
        <f t="shared" si="9"/>
        <v>336</v>
      </c>
      <c r="AD24" s="80">
        <f t="shared" si="10"/>
        <v>57.73195876288659</v>
      </c>
      <c r="AE24" s="81">
        <f t="shared" si="11"/>
        <v>-42.26804123711341</v>
      </c>
    </row>
    <row r="25" spans="1:31" ht="12.75" customHeight="1">
      <c r="A25" s="287"/>
      <c r="B25" s="38">
        <v>454</v>
      </c>
      <c r="C25" s="39" t="s">
        <v>16</v>
      </c>
      <c r="D25" s="52">
        <v>583</v>
      </c>
      <c r="E25" s="28">
        <v>120</v>
      </c>
      <c r="F25" s="27">
        <f t="shared" si="0"/>
        <v>38.46153846153847</v>
      </c>
      <c r="G25" s="28">
        <v>125</v>
      </c>
      <c r="H25" s="27">
        <f t="shared" si="1"/>
        <v>40.06410256410257</v>
      </c>
      <c r="I25" s="28">
        <v>11</v>
      </c>
      <c r="J25" s="27">
        <f t="shared" si="2"/>
        <v>3.5256410256410255</v>
      </c>
      <c r="K25" s="28">
        <v>2</v>
      </c>
      <c r="L25" s="27">
        <f t="shared" si="3"/>
        <v>0.641025641025641</v>
      </c>
      <c r="M25" s="28">
        <v>2</v>
      </c>
      <c r="N25" s="27">
        <f t="shared" si="4"/>
        <v>0.641025641025641</v>
      </c>
      <c r="O25" s="28">
        <v>41</v>
      </c>
      <c r="P25" s="27">
        <f t="shared" si="5"/>
        <v>13.141025641025642</v>
      </c>
      <c r="Q25" s="87">
        <v>0</v>
      </c>
      <c r="R25" s="27">
        <f t="shared" si="12"/>
        <v>0</v>
      </c>
      <c r="S25" s="28">
        <v>0</v>
      </c>
      <c r="T25" s="27">
        <f t="shared" si="13"/>
        <v>0</v>
      </c>
      <c r="U25" s="28">
        <v>0</v>
      </c>
      <c r="V25" s="27">
        <f t="shared" si="14"/>
        <v>0</v>
      </c>
      <c r="W25" s="28">
        <v>0</v>
      </c>
      <c r="X25" s="27">
        <f t="shared" si="6"/>
        <v>0</v>
      </c>
      <c r="Y25" s="76">
        <f t="shared" si="15"/>
        <v>301</v>
      </c>
      <c r="Z25" s="73">
        <f t="shared" si="7"/>
        <v>96.47435897435898</v>
      </c>
      <c r="AA25" s="28">
        <v>11</v>
      </c>
      <c r="AB25" s="80">
        <f t="shared" si="8"/>
        <v>3.5256410256410255</v>
      </c>
      <c r="AC25" s="76">
        <f t="shared" si="9"/>
        <v>312</v>
      </c>
      <c r="AD25" s="80">
        <f t="shared" si="10"/>
        <v>53.516295025728986</v>
      </c>
      <c r="AE25" s="81">
        <f t="shared" si="11"/>
        <v>-46.483704974271014</v>
      </c>
    </row>
    <row r="26" spans="1:31" ht="12.75" customHeight="1">
      <c r="A26" s="287"/>
      <c r="B26" s="38">
        <v>455</v>
      </c>
      <c r="C26" s="39" t="s">
        <v>15</v>
      </c>
      <c r="D26" s="52">
        <v>561</v>
      </c>
      <c r="E26" s="28">
        <v>62</v>
      </c>
      <c r="F26" s="27">
        <f t="shared" si="0"/>
        <v>38.036809815950924</v>
      </c>
      <c r="G26" s="28">
        <v>70</v>
      </c>
      <c r="H26" s="27">
        <f t="shared" si="1"/>
        <v>42.944785276073624</v>
      </c>
      <c r="I26" s="28">
        <v>7</v>
      </c>
      <c r="J26" s="27">
        <f t="shared" si="2"/>
        <v>4.294478527607362</v>
      </c>
      <c r="K26" s="28">
        <v>1</v>
      </c>
      <c r="L26" s="27">
        <f t="shared" si="3"/>
        <v>0.6134969325153374</v>
      </c>
      <c r="M26" s="28">
        <v>4</v>
      </c>
      <c r="N26" s="27">
        <f t="shared" si="4"/>
        <v>2.4539877300613497</v>
      </c>
      <c r="O26" s="28">
        <v>15</v>
      </c>
      <c r="P26" s="27">
        <f t="shared" si="5"/>
        <v>9.202453987730062</v>
      </c>
      <c r="Q26" s="87">
        <v>0</v>
      </c>
      <c r="R26" s="27">
        <f t="shared" si="12"/>
        <v>0</v>
      </c>
      <c r="S26" s="28">
        <v>0</v>
      </c>
      <c r="T26" s="27">
        <f t="shared" si="13"/>
        <v>0</v>
      </c>
      <c r="U26" s="28">
        <v>0</v>
      </c>
      <c r="V26" s="27">
        <f t="shared" si="14"/>
        <v>0</v>
      </c>
      <c r="W26" s="28">
        <v>1</v>
      </c>
      <c r="X26" s="27">
        <f t="shared" si="6"/>
        <v>0.6134969325153374</v>
      </c>
      <c r="Y26" s="76">
        <f t="shared" si="15"/>
        <v>160</v>
      </c>
      <c r="Z26" s="73">
        <f t="shared" si="7"/>
        <v>98.15950920245399</v>
      </c>
      <c r="AA26" s="28">
        <v>3</v>
      </c>
      <c r="AB26" s="80">
        <f t="shared" si="8"/>
        <v>1.8404907975460123</v>
      </c>
      <c r="AC26" s="76">
        <f t="shared" si="9"/>
        <v>163</v>
      </c>
      <c r="AD26" s="80">
        <f t="shared" si="10"/>
        <v>29.055258467023172</v>
      </c>
      <c r="AE26" s="81">
        <f t="shared" si="11"/>
        <v>-70.94474153297682</v>
      </c>
    </row>
    <row r="27" spans="1:31" ht="12.75" customHeight="1">
      <c r="A27" s="287"/>
      <c r="B27" s="38">
        <v>455</v>
      </c>
      <c r="C27" s="39" t="s">
        <v>32</v>
      </c>
      <c r="D27" s="52">
        <v>674</v>
      </c>
      <c r="E27" s="28">
        <v>165</v>
      </c>
      <c r="F27" s="27">
        <f t="shared" si="0"/>
        <v>43.42105263157895</v>
      </c>
      <c r="G27" s="28">
        <v>94</v>
      </c>
      <c r="H27" s="27">
        <f t="shared" si="1"/>
        <v>24.736842105263158</v>
      </c>
      <c r="I27" s="28">
        <v>9</v>
      </c>
      <c r="J27" s="27">
        <f t="shared" si="2"/>
        <v>2.368421052631579</v>
      </c>
      <c r="K27" s="28">
        <v>0</v>
      </c>
      <c r="L27" s="27">
        <f t="shared" si="3"/>
        <v>0</v>
      </c>
      <c r="M27" s="28">
        <v>3</v>
      </c>
      <c r="N27" s="27">
        <f t="shared" si="4"/>
        <v>0.7894736842105263</v>
      </c>
      <c r="O27" s="28">
        <v>76</v>
      </c>
      <c r="P27" s="27">
        <f t="shared" si="5"/>
        <v>20</v>
      </c>
      <c r="Q27" s="87">
        <v>0</v>
      </c>
      <c r="R27" s="27">
        <f t="shared" si="12"/>
        <v>0</v>
      </c>
      <c r="S27" s="28">
        <v>1</v>
      </c>
      <c r="T27" s="27">
        <f t="shared" si="13"/>
        <v>0.2631578947368421</v>
      </c>
      <c r="U27" s="28">
        <v>0</v>
      </c>
      <c r="V27" s="27">
        <f t="shared" si="14"/>
        <v>0</v>
      </c>
      <c r="W27" s="28">
        <v>0</v>
      </c>
      <c r="X27" s="27">
        <f t="shared" si="6"/>
        <v>0</v>
      </c>
      <c r="Y27" s="76">
        <f t="shared" si="15"/>
        <v>348</v>
      </c>
      <c r="Z27" s="73">
        <f t="shared" si="7"/>
        <v>91.57894736842105</v>
      </c>
      <c r="AA27" s="28">
        <v>32</v>
      </c>
      <c r="AB27" s="80">
        <f t="shared" si="8"/>
        <v>8.421052631578947</v>
      </c>
      <c r="AC27" s="76">
        <f t="shared" si="9"/>
        <v>380</v>
      </c>
      <c r="AD27" s="80">
        <f t="shared" si="10"/>
        <v>56.37982195845698</v>
      </c>
      <c r="AE27" s="81">
        <f t="shared" si="11"/>
        <v>-43.62017804154302</v>
      </c>
    </row>
    <row r="28" spans="1:31" ht="12.75" customHeight="1">
      <c r="A28" s="287"/>
      <c r="B28" s="38">
        <v>456</v>
      </c>
      <c r="C28" s="39" t="s">
        <v>15</v>
      </c>
      <c r="D28" s="52">
        <v>680</v>
      </c>
      <c r="E28" s="28">
        <v>120</v>
      </c>
      <c r="F28" s="27">
        <f t="shared" si="0"/>
        <v>35.39823008849557</v>
      </c>
      <c r="G28" s="28">
        <v>138</v>
      </c>
      <c r="H28" s="27">
        <f t="shared" si="1"/>
        <v>40.707964601769916</v>
      </c>
      <c r="I28" s="28">
        <v>16</v>
      </c>
      <c r="J28" s="27">
        <f t="shared" si="2"/>
        <v>4.71976401179941</v>
      </c>
      <c r="K28" s="28">
        <v>2</v>
      </c>
      <c r="L28" s="27">
        <f t="shared" si="3"/>
        <v>0.5899705014749262</v>
      </c>
      <c r="M28" s="28">
        <v>1</v>
      </c>
      <c r="N28" s="27">
        <f t="shared" si="4"/>
        <v>0.2949852507374631</v>
      </c>
      <c r="O28" s="28">
        <v>52</v>
      </c>
      <c r="P28" s="27">
        <f t="shared" si="5"/>
        <v>15.339233038348082</v>
      </c>
      <c r="Q28" s="87">
        <v>0</v>
      </c>
      <c r="R28" s="27">
        <f t="shared" si="12"/>
        <v>0</v>
      </c>
      <c r="S28" s="28">
        <v>0</v>
      </c>
      <c r="T28" s="27">
        <f t="shared" si="13"/>
        <v>0</v>
      </c>
      <c r="U28" s="28">
        <v>0</v>
      </c>
      <c r="V28" s="27">
        <f t="shared" si="14"/>
        <v>0</v>
      </c>
      <c r="W28" s="28">
        <v>1</v>
      </c>
      <c r="X28" s="27">
        <f t="shared" si="6"/>
        <v>0.2949852507374631</v>
      </c>
      <c r="Y28" s="76">
        <f t="shared" si="15"/>
        <v>330</v>
      </c>
      <c r="Z28" s="73">
        <f t="shared" si="7"/>
        <v>97.34513274336283</v>
      </c>
      <c r="AA28" s="28">
        <v>9</v>
      </c>
      <c r="AB28" s="80">
        <f t="shared" si="8"/>
        <v>2.6548672566371683</v>
      </c>
      <c r="AC28" s="76">
        <f t="shared" si="9"/>
        <v>339</v>
      </c>
      <c r="AD28" s="80">
        <f t="shared" si="10"/>
        <v>49.85294117647059</v>
      </c>
      <c r="AE28" s="81">
        <f t="shared" si="11"/>
        <v>-50.14705882352941</v>
      </c>
    </row>
    <row r="29" spans="1:31" ht="12.75" customHeight="1">
      <c r="A29" s="287"/>
      <c r="B29" s="38">
        <v>457</v>
      </c>
      <c r="C29" s="39" t="s">
        <v>15</v>
      </c>
      <c r="D29" s="52">
        <v>646</v>
      </c>
      <c r="E29" s="28">
        <v>113</v>
      </c>
      <c r="F29" s="27">
        <f t="shared" si="0"/>
        <v>32.564841498559076</v>
      </c>
      <c r="G29" s="28">
        <v>178</v>
      </c>
      <c r="H29" s="27">
        <f t="shared" si="1"/>
        <v>51.29682997118156</v>
      </c>
      <c r="I29" s="28">
        <v>12</v>
      </c>
      <c r="J29" s="27">
        <f t="shared" si="2"/>
        <v>3.45821325648415</v>
      </c>
      <c r="K29" s="28">
        <v>0</v>
      </c>
      <c r="L29" s="27">
        <f t="shared" si="3"/>
        <v>0</v>
      </c>
      <c r="M29" s="28">
        <v>1</v>
      </c>
      <c r="N29" s="27">
        <f t="shared" si="4"/>
        <v>0.2881844380403458</v>
      </c>
      <c r="O29" s="28">
        <v>43</v>
      </c>
      <c r="P29" s="27">
        <f t="shared" si="5"/>
        <v>12.39193083573487</v>
      </c>
      <c r="Q29" s="87">
        <v>0</v>
      </c>
      <c r="R29" s="27">
        <f t="shared" si="12"/>
        <v>0</v>
      </c>
      <c r="S29" s="28">
        <v>0</v>
      </c>
      <c r="T29" s="27">
        <f t="shared" si="13"/>
        <v>0</v>
      </c>
      <c r="U29" s="28">
        <v>0</v>
      </c>
      <c r="V29" s="27">
        <f t="shared" si="14"/>
        <v>0</v>
      </c>
      <c r="W29" s="28">
        <v>0</v>
      </c>
      <c r="X29" s="27">
        <f t="shared" si="6"/>
        <v>0</v>
      </c>
      <c r="Y29" s="76">
        <f t="shared" si="15"/>
        <v>347</v>
      </c>
      <c r="Z29" s="73">
        <f t="shared" si="7"/>
        <v>100</v>
      </c>
      <c r="AA29" s="28">
        <v>0</v>
      </c>
      <c r="AB29" s="80">
        <f t="shared" si="8"/>
        <v>0</v>
      </c>
      <c r="AC29" s="76">
        <f t="shared" si="9"/>
        <v>347</v>
      </c>
      <c r="AD29" s="80">
        <f t="shared" si="10"/>
        <v>53.71517027863777</v>
      </c>
      <c r="AE29" s="81">
        <f t="shared" si="11"/>
        <v>-46.28482972136223</v>
      </c>
    </row>
    <row r="30" spans="1:31" ht="12.75" customHeight="1">
      <c r="A30" s="287"/>
      <c r="B30" s="38">
        <v>458</v>
      </c>
      <c r="C30" s="39" t="s">
        <v>15</v>
      </c>
      <c r="D30" s="52">
        <v>420</v>
      </c>
      <c r="E30" s="28">
        <v>87</v>
      </c>
      <c r="F30" s="27">
        <f t="shared" si="0"/>
        <v>34.387351778656125</v>
      </c>
      <c r="G30" s="28">
        <v>104</v>
      </c>
      <c r="H30" s="27">
        <f t="shared" si="1"/>
        <v>41.10671936758894</v>
      </c>
      <c r="I30" s="28">
        <v>4</v>
      </c>
      <c r="J30" s="27">
        <f t="shared" si="2"/>
        <v>1.5810276679841897</v>
      </c>
      <c r="K30" s="28">
        <v>0</v>
      </c>
      <c r="L30" s="27">
        <f t="shared" si="3"/>
        <v>0</v>
      </c>
      <c r="M30" s="28">
        <v>2</v>
      </c>
      <c r="N30" s="27">
        <f t="shared" si="4"/>
        <v>0.7905138339920948</v>
      </c>
      <c r="O30" s="28">
        <v>49</v>
      </c>
      <c r="P30" s="27">
        <f t="shared" si="5"/>
        <v>19.367588932806324</v>
      </c>
      <c r="Q30" s="87">
        <v>0</v>
      </c>
      <c r="R30" s="27">
        <f t="shared" si="12"/>
        <v>0</v>
      </c>
      <c r="S30" s="28">
        <v>0</v>
      </c>
      <c r="T30" s="27">
        <f t="shared" si="13"/>
        <v>0</v>
      </c>
      <c r="U30" s="28">
        <v>0</v>
      </c>
      <c r="V30" s="27">
        <f t="shared" si="14"/>
        <v>0</v>
      </c>
      <c r="W30" s="28">
        <v>1</v>
      </c>
      <c r="X30" s="27">
        <f t="shared" si="6"/>
        <v>0.3952569169960474</v>
      </c>
      <c r="Y30" s="76">
        <f t="shared" si="15"/>
        <v>247</v>
      </c>
      <c r="Z30" s="73">
        <f t="shared" si="7"/>
        <v>97.62845849802372</v>
      </c>
      <c r="AA30" s="28">
        <v>6</v>
      </c>
      <c r="AB30" s="80">
        <f t="shared" si="8"/>
        <v>2.371541501976284</v>
      </c>
      <c r="AC30" s="76">
        <f t="shared" si="9"/>
        <v>253</v>
      </c>
      <c r="AD30" s="80">
        <f t="shared" si="10"/>
        <v>60.238095238095234</v>
      </c>
      <c r="AE30" s="81">
        <f t="shared" si="11"/>
        <v>-39.761904761904766</v>
      </c>
    </row>
    <row r="31" spans="1:31" ht="12.75" customHeight="1">
      <c r="A31" s="287"/>
      <c r="B31" s="38">
        <v>458</v>
      </c>
      <c r="C31" s="39" t="s">
        <v>16</v>
      </c>
      <c r="D31" s="52">
        <v>420</v>
      </c>
      <c r="E31" s="28">
        <v>108</v>
      </c>
      <c r="F31" s="27">
        <f t="shared" si="0"/>
        <v>43.2</v>
      </c>
      <c r="G31" s="28">
        <v>96</v>
      </c>
      <c r="H31" s="27">
        <f t="shared" si="1"/>
        <v>38.4</v>
      </c>
      <c r="I31" s="28">
        <v>5</v>
      </c>
      <c r="J31" s="27">
        <f t="shared" si="2"/>
        <v>2</v>
      </c>
      <c r="K31" s="28">
        <v>0</v>
      </c>
      <c r="L31" s="27">
        <f t="shared" si="3"/>
        <v>0</v>
      </c>
      <c r="M31" s="28">
        <v>0</v>
      </c>
      <c r="N31" s="27">
        <f t="shared" si="4"/>
        <v>0</v>
      </c>
      <c r="O31" s="28">
        <v>31</v>
      </c>
      <c r="P31" s="27">
        <f t="shared" si="5"/>
        <v>12.4</v>
      </c>
      <c r="Q31" s="87">
        <v>0</v>
      </c>
      <c r="R31" s="27">
        <f t="shared" si="12"/>
        <v>0</v>
      </c>
      <c r="S31" s="28">
        <v>2</v>
      </c>
      <c r="T31" s="27">
        <f t="shared" si="13"/>
        <v>0.8</v>
      </c>
      <c r="U31" s="28">
        <v>0</v>
      </c>
      <c r="V31" s="27">
        <f t="shared" si="14"/>
        <v>0</v>
      </c>
      <c r="W31" s="28">
        <v>1</v>
      </c>
      <c r="X31" s="27">
        <f t="shared" si="6"/>
        <v>0.4</v>
      </c>
      <c r="Y31" s="76">
        <f t="shared" si="15"/>
        <v>243</v>
      </c>
      <c r="Z31" s="73">
        <f t="shared" si="7"/>
        <v>97.2</v>
      </c>
      <c r="AA31" s="28">
        <v>7</v>
      </c>
      <c r="AB31" s="80">
        <f t="shared" si="8"/>
        <v>2.8000000000000003</v>
      </c>
      <c r="AC31" s="76">
        <f t="shared" si="9"/>
        <v>250</v>
      </c>
      <c r="AD31" s="80">
        <f t="shared" si="10"/>
        <v>59.523809523809526</v>
      </c>
      <c r="AE31" s="81">
        <f t="shared" si="11"/>
        <v>-40.476190476190474</v>
      </c>
    </row>
    <row r="32" spans="1:31" ht="12.75" customHeight="1">
      <c r="A32" s="287"/>
      <c r="B32" s="38">
        <v>459</v>
      </c>
      <c r="C32" s="39" t="s">
        <v>15</v>
      </c>
      <c r="D32" s="52">
        <v>719</v>
      </c>
      <c r="E32" s="28">
        <v>175</v>
      </c>
      <c r="F32" s="27">
        <f t="shared" si="0"/>
        <v>41.27358490566038</v>
      </c>
      <c r="G32" s="28">
        <v>160</v>
      </c>
      <c r="H32" s="27">
        <f t="shared" si="1"/>
        <v>37.735849056603776</v>
      </c>
      <c r="I32" s="28">
        <v>9</v>
      </c>
      <c r="J32" s="27">
        <f t="shared" si="2"/>
        <v>2.1226415094339623</v>
      </c>
      <c r="K32" s="28">
        <v>0</v>
      </c>
      <c r="L32" s="27">
        <f t="shared" si="3"/>
        <v>0</v>
      </c>
      <c r="M32" s="28">
        <v>3</v>
      </c>
      <c r="N32" s="27">
        <f t="shared" si="4"/>
        <v>0.7075471698113208</v>
      </c>
      <c r="O32" s="28">
        <v>62</v>
      </c>
      <c r="P32" s="27">
        <f t="shared" si="5"/>
        <v>14.622641509433961</v>
      </c>
      <c r="Q32" s="87">
        <v>0</v>
      </c>
      <c r="R32" s="27">
        <f t="shared" si="12"/>
        <v>0</v>
      </c>
      <c r="S32" s="28">
        <v>0</v>
      </c>
      <c r="T32" s="27">
        <f t="shared" si="13"/>
        <v>0</v>
      </c>
      <c r="U32" s="28">
        <v>0</v>
      </c>
      <c r="V32" s="27">
        <f t="shared" si="14"/>
        <v>0</v>
      </c>
      <c r="W32" s="28">
        <v>2</v>
      </c>
      <c r="X32" s="27">
        <f t="shared" si="6"/>
        <v>0.4716981132075472</v>
      </c>
      <c r="Y32" s="76">
        <f t="shared" si="15"/>
        <v>411</v>
      </c>
      <c r="Z32" s="80">
        <f t="shared" si="7"/>
        <v>96.93396226415094</v>
      </c>
      <c r="AA32" s="28">
        <v>13</v>
      </c>
      <c r="AB32" s="80">
        <f t="shared" si="8"/>
        <v>3.0660377358490565</v>
      </c>
      <c r="AC32" s="76">
        <f t="shared" si="9"/>
        <v>424</v>
      </c>
      <c r="AD32" s="80">
        <f t="shared" si="10"/>
        <v>58.97079276773296</v>
      </c>
      <c r="AE32" s="135">
        <f t="shared" si="11"/>
        <v>-41.02920723226704</v>
      </c>
    </row>
    <row r="33" spans="1:31" ht="12.75" customHeight="1">
      <c r="A33" s="287"/>
      <c r="B33" s="145">
        <v>460</v>
      </c>
      <c r="C33" s="146" t="s">
        <v>15</v>
      </c>
      <c r="D33" s="147">
        <v>727</v>
      </c>
      <c r="E33" s="150">
        <v>178</v>
      </c>
      <c r="F33" s="149">
        <f>E33/AC33*100</f>
        <v>45.063291139240505</v>
      </c>
      <c r="G33" s="150">
        <v>153</v>
      </c>
      <c r="H33" s="149">
        <f>G33/AC33*100</f>
        <v>38.734177215189874</v>
      </c>
      <c r="I33" s="150">
        <v>14</v>
      </c>
      <c r="J33" s="149">
        <f>I33/AC33*100</f>
        <v>3.5443037974683547</v>
      </c>
      <c r="K33" s="150">
        <v>0</v>
      </c>
      <c r="L33" s="149">
        <f>K33/AC33*100</f>
        <v>0</v>
      </c>
      <c r="M33" s="150">
        <v>1</v>
      </c>
      <c r="N33" s="149">
        <f>M33/AC33*100</f>
        <v>0.25316455696202533</v>
      </c>
      <c r="O33" s="150">
        <v>49</v>
      </c>
      <c r="P33" s="149">
        <f>O33/AC33*100</f>
        <v>12.40506329113924</v>
      </c>
      <c r="Q33" s="151">
        <v>0</v>
      </c>
      <c r="R33" s="149">
        <f>Q33/AC33*100</f>
        <v>0</v>
      </c>
      <c r="S33" s="150">
        <v>0</v>
      </c>
      <c r="T33" s="149">
        <f>S33/AC33*100</f>
        <v>0</v>
      </c>
      <c r="U33" s="150">
        <v>0</v>
      </c>
      <c r="V33" s="149">
        <f>U33/AC33*100</f>
        <v>0</v>
      </c>
      <c r="W33" s="150">
        <v>0</v>
      </c>
      <c r="X33" s="149">
        <f>W33/AC33*100</f>
        <v>0</v>
      </c>
      <c r="Y33" s="152">
        <f>SUM(E33+G33+I33+K33+M33+O33+Q33+S33+U33+W33)</f>
        <v>395</v>
      </c>
      <c r="Z33" s="166">
        <f>Y33/AC33*100</f>
        <v>100</v>
      </c>
      <c r="AA33" s="150">
        <v>0</v>
      </c>
      <c r="AB33" s="166">
        <f>AA33/AC33*100</f>
        <v>0</v>
      </c>
      <c r="AC33" s="152">
        <f>Y33+AA33</f>
        <v>395</v>
      </c>
      <c r="AD33" s="166">
        <f>AC33/D33*100</f>
        <v>54.33287482806052</v>
      </c>
      <c r="AE33" s="168">
        <f t="shared" si="11"/>
        <v>-45.66712517193948</v>
      </c>
    </row>
    <row r="34" spans="1:31" ht="12.75" customHeight="1">
      <c r="A34" s="287"/>
      <c r="B34" s="38">
        <v>460</v>
      </c>
      <c r="C34" s="39" t="s">
        <v>26</v>
      </c>
      <c r="D34" s="52">
        <v>0</v>
      </c>
      <c r="E34" s="28">
        <v>177</v>
      </c>
      <c r="F34" s="28">
        <f t="shared" si="0"/>
        <v>45.1530612244898</v>
      </c>
      <c r="G34" s="28">
        <v>151</v>
      </c>
      <c r="H34" s="28">
        <f t="shared" si="1"/>
        <v>38.52040816326531</v>
      </c>
      <c r="I34" s="28">
        <v>14</v>
      </c>
      <c r="J34" s="28">
        <f t="shared" si="2"/>
        <v>3.571428571428571</v>
      </c>
      <c r="K34" s="28">
        <v>0</v>
      </c>
      <c r="L34" s="27">
        <f>K34/AC34*100</f>
        <v>0</v>
      </c>
      <c r="M34" s="28">
        <v>1</v>
      </c>
      <c r="N34" s="136">
        <f t="shared" si="4"/>
        <v>0.25510204081632654</v>
      </c>
      <c r="O34" s="28">
        <v>49</v>
      </c>
      <c r="P34" s="28">
        <f t="shared" si="5"/>
        <v>12.5</v>
      </c>
      <c r="Q34" s="28">
        <v>0</v>
      </c>
      <c r="R34" s="27">
        <f>Q34/AC34*100</f>
        <v>0</v>
      </c>
      <c r="S34" s="28">
        <v>0</v>
      </c>
      <c r="T34" s="27">
        <f>S34/AC34*100</f>
        <v>0</v>
      </c>
      <c r="U34" s="28">
        <v>0</v>
      </c>
      <c r="V34" s="28">
        <f t="shared" si="14"/>
        <v>0</v>
      </c>
      <c r="W34" s="28">
        <v>0</v>
      </c>
      <c r="X34" s="28">
        <f t="shared" si="6"/>
        <v>0</v>
      </c>
      <c r="Y34" s="28">
        <f t="shared" si="15"/>
        <v>392</v>
      </c>
      <c r="Z34" s="80">
        <f t="shared" si="7"/>
        <v>100</v>
      </c>
      <c r="AA34" s="28">
        <v>0</v>
      </c>
      <c r="AB34" s="80">
        <f t="shared" si="8"/>
        <v>0</v>
      </c>
      <c r="AC34" s="28">
        <f t="shared" si="9"/>
        <v>392</v>
      </c>
      <c r="AD34" s="80">
        <f>AC34/250*100</f>
        <v>156.8</v>
      </c>
      <c r="AE34" s="135">
        <f t="shared" si="11"/>
        <v>56.80000000000001</v>
      </c>
    </row>
    <row r="35" spans="1:31" ht="12.75" customHeight="1">
      <c r="A35" s="287"/>
      <c r="B35" s="38">
        <v>461</v>
      </c>
      <c r="C35" s="39" t="s">
        <v>15</v>
      </c>
      <c r="D35" s="52">
        <v>432</v>
      </c>
      <c r="E35" s="28">
        <v>111</v>
      </c>
      <c r="F35" s="27">
        <f t="shared" si="0"/>
        <v>45.49180327868852</v>
      </c>
      <c r="G35" s="28">
        <v>100</v>
      </c>
      <c r="H35" s="27">
        <f t="shared" si="1"/>
        <v>40.98360655737705</v>
      </c>
      <c r="I35" s="28">
        <v>7</v>
      </c>
      <c r="J35" s="27">
        <f t="shared" si="2"/>
        <v>2.8688524590163933</v>
      </c>
      <c r="K35" s="28">
        <v>1</v>
      </c>
      <c r="L35" s="27">
        <f t="shared" si="3"/>
        <v>0.4098360655737705</v>
      </c>
      <c r="M35" s="28">
        <v>0</v>
      </c>
      <c r="N35" s="27">
        <f t="shared" si="4"/>
        <v>0</v>
      </c>
      <c r="O35" s="28">
        <v>24</v>
      </c>
      <c r="P35" s="27">
        <f aca="true" t="shared" si="16" ref="P35:P44">O35/AC35*100</f>
        <v>9.836065573770492</v>
      </c>
      <c r="Q35" s="87">
        <v>0</v>
      </c>
      <c r="R35" s="27">
        <f t="shared" si="12"/>
        <v>0</v>
      </c>
      <c r="S35" s="28">
        <v>1</v>
      </c>
      <c r="T35" s="27">
        <f t="shared" si="13"/>
        <v>0.4098360655737705</v>
      </c>
      <c r="U35" s="28">
        <v>0</v>
      </c>
      <c r="V35" s="27">
        <f t="shared" si="14"/>
        <v>0</v>
      </c>
      <c r="W35" s="28">
        <v>0</v>
      </c>
      <c r="X35" s="27">
        <f t="shared" si="6"/>
        <v>0</v>
      </c>
      <c r="Y35" s="76">
        <f t="shared" si="15"/>
        <v>244</v>
      </c>
      <c r="Z35" s="73">
        <f t="shared" si="7"/>
        <v>100</v>
      </c>
      <c r="AA35" s="28">
        <v>0</v>
      </c>
      <c r="AB35" s="80">
        <f t="shared" si="8"/>
        <v>0</v>
      </c>
      <c r="AC35" s="76">
        <f t="shared" si="9"/>
        <v>244</v>
      </c>
      <c r="AD35" s="80">
        <f t="shared" si="10"/>
        <v>56.481481481481474</v>
      </c>
      <c r="AE35" s="81">
        <f t="shared" si="11"/>
        <v>-43.518518518518526</v>
      </c>
    </row>
    <row r="36" spans="1:31" ht="12.75" customHeight="1">
      <c r="A36" s="287"/>
      <c r="B36" s="38">
        <v>461</v>
      </c>
      <c r="C36" s="39" t="s">
        <v>16</v>
      </c>
      <c r="D36" s="52">
        <v>432</v>
      </c>
      <c r="E36" s="28">
        <v>84</v>
      </c>
      <c r="F36" s="27">
        <f t="shared" si="0"/>
        <v>38.35616438356164</v>
      </c>
      <c r="G36" s="28">
        <v>91</v>
      </c>
      <c r="H36" s="27">
        <f t="shared" si="1"/>
        <v>41.55251141552511</v>
      </c>
      <c r="I36" s="28">
        <v>8</v>
      </c>
      <c r="J36" s="27">
        <f t="shared" si="2"/>
        <v>3.65296803652968</v>
      </c>
      <c r="K36" s="28">
        <v>1</v>
      </c>
      <c r="L36" s="27">
        <f t="shared" si="3"/>
        <v>0.45662100456621</v>
      </c>
      <c r="M36" s="28">
        <v>2</v>
      </c>
      <c r="N36" s="27">
        <f t="shared" si="4"/>
        <v>0.91324200913242</v>
      </c>
      <c r="O36" s="28">
        <v>33</v>
      </c>
      <c r="P36" s="27">
        <f t="shared" si="16"/>
        <v>15.068493150684931</v>
      </c>
      <c r="Q36" s="87">
        <v>0</v>
      </c>
      <c r="R36" s="27">
        <f t="shared" si="12"/>
        <v>0</v>
      </c>
      <c r="S36" s="28">
        <v>0</v>
      </c>
      <c r="T36" s="27">
        <f t="shared" si="13"/>
        <v>0</v>
      </c>
      <c r="U36" s="28">
        <v>0</v>
      </c>
      <c r="V36" s="27">
        <f t="shared" si="14"/>
        <v>0</v>
      </c>
      <c r="W36" s="28">
        <v>0</v>
      </c>
      <c r="X36" s="27">
        <f t="shared" si="6"/>
        <v>0</v>
      </c>
      <c r="Y36" s="76">
        <f t="shared" si="15"/>
        <v>219</v>
      </c>
      <c r="Z36" s="73">
        <f t="shared" si="7"/>
        <v>100</v>
      </c>
      <c r="AA36" s="28">
        <v>0</v>
      </c>
      <c r="AB36" s="80">
        <f t="shared" si="8"/>
        <v>0</v>
      </c>
      <c r="AC36" s="76">
        <f t="shared" si="9"/>
        <v>219</v>
      </c>
      <c r="AD36" s="80">
        <f t="shared" si="10"/>
        <v>50.69444444444444</v>
      </c>
      <c r="AE36" s="81">
        <f t="shared" si="11"/>
        <v>-49.30555555555556</v>
      </c>
    </row>
    <row r="37" spans="1:31" ht="12.75" customHeight="1">
      <c r="A37" s="287"/>
      <c r="B37" s="38">
        <v>462</v>
      </c>
      <c r="C37" s="39" t="s">
        <v>15</v>
      </c>
      <c r="D37" s="52">
        <v>424</v>
      </c>
      <c r="E37" s="28">
        <v>89</v>
      </c>
      <c r="F37" s="27">
        <f t="shared" si="0"/>
        <v>42.18009478672986</v>
      </c>
      <c r="G37" s="28">
        <v>74</v>
      </c>
      <c r="H37" s="27">
        <f t="shared" si="1"/>
        <v>35.07109004739337</v>
      </c>
      <c r="I37" s="28">
        <v>6</v>
      </c>
      <c r="J37" s="27">
        <f t="shared" si="2"/>
        <v>2.843601895734597</v>
      </c>
      <c r="K37" s="28">
        <v>0</v>
      </c>
      <c r="L37" s="27">
        <f t="shared" si="3"/>
        <v>0</v>
      </c>
      <c r="M37" s="28">
        <v>2</v>
      </c>
      <c r="N37" s="27">
        <f t="shared" si="4"/>
        <v>0.9478672985781991</v>
      </c>
      <c r="O37" s="28">
        <v>27</v>
      </c>
      <c r="P37" s="27">
        <f t="shared" si="16"/>
        <v>12.796208530805686</v>
      </c>
      <c r="Q37" s="87">
        <v>0</v>
      </c>
      <c r="R37" s="27">
        <f t="shared" si="12"/>
        <v>0</v>
      </c>
      <c r="S37" s="28">
        <v>0</v>
      </c>
      <c r="T37" s="27">
        <f t="shared" si="13"/>
        <v>0</v>
      </c>
      <c r="U37" s="28">
        <v>0</v>
      </c>
      <c r="V37" s="27">
        <f t="shared" si="14"/>
        <v>0</v>
      </c>
      <c r="W37" s="28">
        <v>1</v>
      </c>
      <c r="X37" s="27">
        <f t="shared" si="6"/>
        <v>0.47393364928909953</v>
      </c>
      <c r="Y37" s="76">
        <f t="shared" si="15"/>
        <v>199</v>
      </c>
      <c r="Z37" s="73">
        <f t="shared" si="7"/>
        <v>94.3127962085308</v>
      </c>
      <c r="AA37" s="28">
        <v>12</v>
      </c>
      <c r="AB37" s="80">
        <f t="shared" si="8"/>
        <v>5.687203791469194</v>
      </c>
      <c r="AC37" s="76">
        <f t="shared" si="9"/>
        <v>211</v>
      </c>
      <c r="AD37" s="80">
        <f t="shared" si="10"/>
        <v>49.764150943396224</v>
      </c>
      <c r="AE37" s="81">
        <f t="shared" si="11"/>
        <v>-50.235849056603776</v>
      </c>
    </row>
    <row r="38" spans="1:31" ht="12.75" customHeight="1">
      <c r="A38" s="287"/>
      <c r="B38" s="38">
        <v>462</v>
      </c>
      <c r="C38" s="39" t="s">
        <v>16</v>
      </c>
      <c r="D38" s="52">
        <v>425</v>
      </c>
      <c r="E38" s="28">
        <v>108</v>
      </c>
      <c r="F38" s="27">
        <f t="shared" si="0"/>
        <v>52.94117647058824</v>
      </c>
      <c r="G38" s="28">
        <v>64</v>
      </c>
      <c r="H38" s="27">
        <f t="shared" si="1"/>
        <v>31.372549019607842</v>
      </c>
      <c r="I38" s="28">
        <v>8</v>
      </c>
      <c r="J38" s="27">
        <f t="shared" si="2"/>
        <v>3.9215686274509802</v>
      </c>
      <c r="K38" s="28">
        <v>0</v>
      </c>
      <c r="L38" s="27">
        <f t="shared" si="3"/>
        <v>0</v>
      </c>
      <c r="M38" s="28">
        <v>2</v>
      </c>
      <c r="N38" s="27">
        <f t="shared" si="4"/>
        <v>0.9803921568627451</v>
      </c>
      <c r="O38" s="28">
        <v>22</v>
      </c>
      <c r="P38" s="27">
        <f t="shared" si="16"/>
        <v>10.784313725490197</v>
      </c>
      <c r="Q38" s="87">
        <v>0</v>
      </c>
      <c r="R38" s="27">
        <f t="shared" si="12"/>
        <v>0</v>
      </c>
      <c r="S38" s="28">
        <v>0</v>
      </c>
      <c r="T38" s="27">
        <f t="shared" si="13"/>
        <v>0</v>
      </c>
      <c r="U38" s="28">
        <v>0</v>
      </c>
      <c r="V38" s="27">
        <f t="shared" si="14"/>
        <v>0</v>
      </c>
      <c r="W38" s="28">
        <v>0</v>
      </c>
      <c r="X38" s="27">
        <f t="shared" si="6"/>
        <v>0</v>
      </c>
      <c r="Y38" s="76">
        <f t="shared" si="15"/>
        <v>204</v>
      </c>
      <c r="Z38" s="73">
        <f t="shared" si="7"/>
        <v>100</v>
      </c>
      <c r="AA38" s="28">
        <v>0</v>
      </c>
      <c r="AB38" s="80">
        <f t="shared" si="8"/>
        <v>0</v>
      </c>
      <c r="AC38" s="76">
        <f t="shared" si="9"/>
        <v>204</v>
      </c>
      <c r="AD38" s="80">
        <f t="shared" si="10"/>
        <v>48</v>
      </c>
      <c r="AE38" s="81">
        <f t="shared" si="11"/>
        <v>-52</v>
      </c>
    </row>
    <row r="39" spans="1:31" ht="12.75" customHeight="1">
      <c r="A39" s="287"/>
      <c r="B39" s="38">
        <v>463</v>
      </c>
      <c r="C39" s="39" t="s">
        <v>15</v>
      </c>
      <c r="D39" s="52">
        <v>470</v>
      </c>
      <c r="E39" s="28">
        <v>132</v>
      </c>
      <c r="F39" s="27">
        <f t="shared" si="0"/>
        <v>51.76470588235295</v>
      </c>
      <c r="G39" s="28">
        <v>83</v>
      </c>
      <c r="H39" s="27">
        <f t="shared" si="1"/>
        <v>32.549019607843135</v>
      </c>
      <c r="I39" s="28">
        <v>12</v>
      </c>
      <c r="J39" s="27">
        <f t="shared" si="2"/>
        <v>4.705882352941177</v>
      </c>
      <c r="K39" s="28">
        <v>1</v>
      </c>
      <c r="L39" s="27">
        <f t="shared" si="3"/>
        <v>0.39215686274509803</v>
      </c>
      <c r="M39" s="28">
        <v>0</v>
      </c>
      <c r="N39" s="27">
        <f t="shared" si="4"/>
        <v>0</v>
      </c>
      <c r="O39" s="28">
        <v>27</v>
      </c>
      <c r="P39" s="27">
        <f t="shared" si="16"/>
        <v>10.588235294117647</v>
      </c>
      <c r="Q39" s="87">
        <v>0</v>
      </c>
      <c r="R39" s="27">
        <f t="shared" si="12"/>
        <v>0</v>
      </c>
      <c r="S39" s="28">
        <v>0</v>
      </c>
      <c r="T39" s="27">
        <f t="shared" si="13"/>
        <v>0</v>
      </c>
      <c r="U39" s="28">
        <v>0</v>
      </c>
      <c r="V39" s="27">
        <f t="shared" si="14"/>
        <v>0</v>
      </c>
      <c r="W39" s="28">
        <v>0</v>
      </c>
      <c r="X39" s="27">
        <f t="shared" si="6"/>
        <v>0</v>
      </c>
      <c r="Y39" s="76">
        <f t="shared" si="15"/>
        <v>255</v>
      </c>
      <c r="Z39" s="73">
        <f t="shared" si="7"/>
        <v>100</v>
      </c>
      <c r="AA39" s="28">
        <v>0</v>
      </c>
      <c r="AB39" s="80">
        <f t="shared" si="8"/>
        <v>0</v>
      </c>
      <c r="AC39" s="76">
        <f t="shared" si="9"/>
        <v>255</v>
      </c>
      <c r="AD39" s="80">
        <f t="shared" si="10"/>
        <v>54.25531914893617</v>
      </c>
      <c r="AE39" s="81">
        <f t="shared" si="11"/>
        <v>-45.74468085106383</v>
      </c>
    </row>
    <row r="40" spans="1:31" ht="12.75" customHeight="1">
      <c r="A40" s="287"/>
      <c r="B40" s="38">
        <v>463</v>
      </c>
      <c r="C40" s="39" t="s">
        <v>16</v>
      </c>
      <c r="D40" s="52">
        <v>470</v>
      </c>
      <c r="E40" s="28">
        <v>113</v>
      </c>
      <c r="F40" s="27">
        <f t="shared" si="0"/>
        <v>46.50205761316872</v>
      </c>
      <c r="G40" s="28">
        <v>76</v>
      </c>
      <c r="H40" s="27">
        <f t="shared" si="1"/>
        <v>31.275720164609055</v>
      </c>
      <c r="I40" s="28">
        <v>9</v>
      </c>
      <c r="J40" s="27">
        <f t="shared" si="2"/>
        <v>3.7037037037037033</v>
      </c>
      <c r="K40" s="28">
        <v>1</v>
      </c>
      <c r="L40" s="27">
        <f t="shared" si="3"/>
        <v>0.411522633744856</v>
      </c>
      <c r="M40" s="28">
        <v>1</v>
      </c>
      <c r="N40" s="27">
        <f t="shared" si="4"/>
        <v>0.411522633744856</v>
      </c>
      <c r="O40" s="28">
        <v>42</v>
      </c>
      <c r="P40" s="27">
        <f t="shared" si="16"/>
        <v>17.28395061728395</v>
      </c>
      <c r="Q40" s="87">
        <v>0</v>
      </c>
      <c r="R40" s="27">
        <f t="shared" si="12"/>
        <v>0</v>
      </c>
      <c r="S40" s="28">
        <v>0</v>
      </c>
      <c r="T40" s="27">
        <f t="shared" si="13"/>
        <v>0</v>
      </c>
      <c r="U40" s="28">
        <v>0</v>
      </c>
      <c r="V40" s="27">
        <f t="shared" si="14"/>
        <v>0</v>
      </c>
      <c r="W40" s="28">
        <v>1</v>
      </c>
      <c r="X40" s="27">
        <f t="shared" si="6"/>
        <v>0.411522633744856</v>
      </c>
      <c r="Y40" s="76">
        <f t="shared" si="15"/>
        <v>243</v>
      </c>
      <c r="Z40" s="73">
        <f t="shared" si="7"/>
        <v>100</v>
      </c>
      <c r="AA40" s="28">
        <v>0</v>
      </c>
      <c r="AB40" s="80">
        <f t="shared" si="8"/>
        <v>0</v>
      </c>
      <c r="AC40" s="76">
        <f t="shared" si="9"/>
        <v>243</v>
      </c>
      <c r="AD40" s="80">
        <f t="shared" si="10"/>
        <v>51.70212765957447</v>
      </c>
      <c r="AE40" s="81">
        <f t="shared" si="11"/>
        <v>-48.29787234042553</v>
      </c>
    </row>
    <row r="41" spans="1:31" ht="12.75" customHeight="1">
      <c r="A41" s="287"/>
      <c r="B41" s="38">
        <v>464</v>
      </c>
      <c r="C41" s="39" t="s">
        <v>15</v>
      </c>
      <c r="D41" s="52">
        <v>592</v>
      </c>
      <c r="E41" s="28">
        <v>183</v>
      </c>
      <c r="F41" s="27">
        <f t="shared" si="0"/>
        <v>53.8235294117647</v>
      </c>
      <c r="G41" s="28">
        <v>83</v>
      </c>
      <c r="H41" s="27">
        <f t="shared" si="1"/>
        <v>24.41176470588235</v>
      </c>
      <c r="I41" s="28">
        <v>15</v>
      </c>
      <c r="J41" s="27">
        <f t="shared" si="2"/>
        <v>4.411764705882353</v>
      </c>
      <c r="K41" s="28">
        <v>0</v>
      </c>
      <c r="L41" s="27">
        <f t="shared" si="3"/>
        <v>0</v>
      </c>
      <c r="M41" s="28">
        <v>5</v>
      </c>
      <c r="N41" s="27">
        <f t="shared" si="4"/>
        <v>1.4705882352941175</v>
      </c>
      <c r="O41" s="28">
        <v>30</v>
      </c>
      <c r="P41" s="27">
        <f t="shared" si="16"/>
        <v>8.823529411764707</v>
      </c>
      <c r="Q41" s="87">
        <v>0</v>
      </c>
      <c r="R41" s="27">
        <f t="shared" si="12"/>
        <v>0</v>
      </c>
      <c r="S41" s="28">
        <v>2</v>
      </c>
      <c r="T41" s="27">
        <f t="shared" si="13"/>
        <v>0.5882352941176471</v>
      </c>
      <c r="U41" s="28">
        <v>0</v>
      </c>
      <c r="V41" s="27">
        <f t="shared" si="14"/>
        <v>0</v>
      </c>
      <c r="W41" s="28">
        <v>0</v>
      </c>
      <c r="X41" s="27">
        <f t="shared" si="6"/>
        <v>0</v>
      </c>
      <c r="Y41" s="76">
        <f t="shared" si="15"/>
        <v>318</v>
      </c>
      <c r="Z41" s="73">
        <f t="shared" si="7"/>
        <v>93.52941176470588</v>
      </c>
      <c r="AA41" s="28">
        <v>22</v>
      </c>
      <c r="AB41" s="80">
        <f t="shared" si="8"/>
        <v>6.470588235294119</v>
      </c>
      <c r="AC41" s="76">
        <f t="shared" si="9"/>
        <v>340</v>
      </c>
      <c r="AD41" s="80">
        <f t="shared" si="10"/>
        <v>57.432432432432435</v>
      </c>
      <c r="AE41" s="81">
        <f t="shared" si="11"/>
        <v>-42.567567567567565</v>
      </c>
    </row>
    <row r="42" spans="1:31" ht="12.75" customHeight="1">
      <c r="A42" s="287"/>
      <c r="B42" s="38">
        <v>464</v>
      </c>
      <c r="C42" s="39" t="s">
        <v>16</v>
      </c>
      <c r="D42" s="52">
        <v>593</v>
      </c>
      <c r="E42" s="28">
        <v>154</v>
      </c>
      <c r="F42" s="27">
        <f t="shared" si="0"/>
        <v>47.239263803680984</v>
      </c>
      <c r="G42" s="28">
        <v>112</v>
      </c>
      <c r="H42" s="27">
        <f t="shared" si="1"/>
        <v>34.355828220858896</v>
      </c>
      <c r="I42" s="28">
        <v>11</v>
      </c>
      <c r="J42" s="27">
        <f t="shared" si="2"/>
        <v>3.374233128834356</v>
      </c>
      <c r="K42" s="28">
        <v>1</v>
      </c>
      <c r="L42" s="27">
        <f t="shared" si="3"/>
        <v>0.3067484662576687</v>
      </c>
      <c r="M42" s="28">
        <v>3</v>
      </c>
      <c r="N42" s="27">
        <f t="shared" si="4"/>
        <v>0.9202453987730062</v>
      </c>
      <c r="O42" s="28">
        <v>27</v>
      </c>
      <c r="P42" s="27">
        <f t="shared" si="16"/>
        <v>8.282208588957054</v>
      </c>
      <c r="Q42" s="87">
        <v>0</v>
      </c>
      <c r="R42" s="27">
        <f t="shared" si="12"/>
        <v>0</v>
      </c>
      <c r="S42" s="28">
        <v>0</v>
      </c>
      <c r="T42" s="27">
        <f t="shared" si="13"/>
        <v>0</v>
      </c>
      <c r="U42" s="28">
        <v>0</v>
      </c>
      <c r="V42" s="27">
        <f t="shared" si="14"/>
        <v>0</v>
      </c>
      <c r="W42" s="28">
        <v>0</v>
      </c>
      <c r="X42" s="27">
        <f t="shared" si="6"/>
        <v>0</v>
      </c>
      <c r="Y42" s="76">
        <f t="shared" si="15"/>
        <v>308</v>
      </c>
      <c r="Z42" s="73">
        <f t="shared" si="7"/>
        <v>94.47852760736197</v>
      </c>
      <c r="AA42" s="28">
        <v>18</v>
      </c>
      <c r="AB42" s="80">
        <f t="shared" si="8"/>
        <v>5.521472392638037</v>
      </c>
      <c r="AC42" s="76">
        <f t="shared" si="9"/>
        <v>326</v>
      </c>
      <c r="AD42" s="80">
        <f t="shared" si="10"/>
        <v>54.97470489038786</v>
      </c>
      <c r="AE42" s="81">
        <f t="shared" si="11"/>
        <v>-45.02529510961214</v>
      </c>
    </row>
    <row r="43" spans="1:31" ht="12.75" customHeight="1">
      <c r="A43" s="287" t="s">
        <v>0</v>
      </c>
      <c r="B43" s="38">
        <v>465</v>
      </c>
      <c r="C43" s="39" t="s">
        <v>15</v>
      </c>
      <c r="D43" s="52">
        <v>80</v>
      </c>
      <c r="E43" s="28">
        <v>29</v>
      </c>
      <c r="F43" s="27">
        <f t="shared" si="0"/>
        <v>53.70370370370371</v>
      </c>
      <c r="G43" s="28">
        <v>19</v>
      </c>
      <c r="H43" s="27">
        <f t="shared" si="1"/>
        <v>35.18518518518518</v>
      </c>
      <c r="I43" s="28">
        <v>0</v>
      </c>
      <c r="J43" s="27">
        <f t="shared" si="2"/>
        <v>0</v>
      </c>
      <c r="K43" s="28">
        <v>0</v>
      </c>
      <c r="L43" s="27">
        <f t="shared" si="3"/>
        <v>0</v>
      </c>
      <c r="M43" s="28">
        <v>0</v>
      </c>
      <c r="N43" s="27">
        <f t="shared" si="4"/>
        <v>0</v>
      </c>
      <c r="O43" s="28">
        <v>5</v>
      </c>
      <c r="P43" s="27">
        <f t="shared" si="16"/>
        <v>9.25925925925926</v>
      </c>
      <c r="Q43" s="87">
        <v>0</v>
      </c>
      <c r="R43" s="27">
        <f t="shared" si="12"/>
        <v>0</v>
      </c>
      <c r="S43" s="28">
        <v>1</v>
      </c>
      <c r="T43" s="27">
        <f t="shared" si="13"/>
        <v>1.8518518518518516</v>
      </c>
      <c r="U43" s="28">
        <v>0</v>
      </c>
      <c r="V43" s="27">
        <f t="shared" si="14"/>
        <v>0</v>
      </c>
      <c r="W43" s="28">
        <v>0</v>
      </c>
      <c r="X43" s="27">
        <f t="shared" si="6"/>
        <v>0</v>
      </c>
      <c r="Y43" s="76">
        <f t="shared" si="15"/>
        <v>54</v>
      </c>
      <c r="Z43" s="73">
        <f t="shared" si="7"/>
        <v>100</v>
      </c>
      <c r="AA43" s="28">
        <v>0</v>
      </c>
      <c r="AB43" s="80">
        <f t="shared" si="8"/>
        <v>0</v>
      </c>
      <c r="AC43" s="76">
        <f t="shared" si="9"/>
        <v>54</v>
      </c>
      <c r="AD43" s="80">
        <f t="shared" si="10"/>
        <v>67.5</v>
      </c>
      <c r="AE43" s="81">
        <f t="shared" si="11"/>
        <v>-32.5</v>
      </c>
    </row>
    <row r="44" spans="1:31" ht="12.75" customHeight="1">
      <c r="A44" s="287"/>
      <c r="B44" s="38">
        <v>465</v>
      </c>
      <c r="C44" s="39" t="s">
        <v>32</v>
      </c>
      <c r="D44" s="52">
        <v>181</v>
      </c>
      <c r="E44" s="28">
        <v>53</v>
      </c>
      <c r="F44" s="27">
        <f t="shared" si="0"/>
        <v>42.4</v>
      </c>
      <c r="G44" s="28">
        <v>36</v>
      </c>
      <c r="H44" s="27">
        <f t="shared" si="1"/>
        <v>28.799999999999997</v>
      </c>
      <c r="I44" s="28">
        <v>1</v>
      </c>
      <c r="J44" s="27">
        <f t="shared" si="2"/>
        <v>0.8</v>
      </c>
      <c r="K44" s="28">
        <v>1</v>
      </c>
      <c r="L44" s="27">
        <f t="shared" si="3"/>
        <v>0.8</v>
      </c>
      <c r="M44" s="28">
        <v>0</v>
      </c>
      <c r="N44" s="27">
        <f t="shared" si="4"/>
        <v>0</v>
      </c>
      <c r="O44" s="28">
        <v>32</v>
      </c>
      <c r="P44" s="27">
        <f t="shared" si="16"/>
        <v>25.6</v>
      </c>
      <c r="Q44" s="87">
        <v>0</v>
      </c>
      <c r="R44" s="27">
        <f t="shared" si="12"/>
        <v>0</v>
      </c>
      <c r="S44" s="28">
        <v>2</v>
      </c>
      <c r="T44" s="27">
        <f t="shared" si="13"/>
        <v>1.6</v>
      </c>
      <c r="U44" s="28">
        <v>0</v>
      </c>
      <c r="V44" s="27">
        <f t="shared" si="14"/>
        <v>0</v>
      </c>
      <c r="W44" s="28">
        <v>0</v>
      </c>
      <c r="X44" s="27">
        <f t="shared" si="6"/>
        <v>0</v>
      </c>
      <c r="Y44" s="76">
        <f t="shared" si="15"/>
        <v>125</v>
      </c>
      <c r="Z44" s="73">
        <f t="shared" si="7"/>
        <v>100</v>
      </c>
      <c r="AA44" s="28">
        <v>0</v>
      </c>
      <c r="AB44" s="80">
        <f t="shared" si="8"/>
        <v>0</v>
      </c>
      <c r="AC44" s="76">
        <f t="shared" si="9"/>
        <v>125</v>
      </c>
      <c r="AD44" s="80">
        <f t="shared" si="10"/>
        <v>69.06077348066299</v>
      </c>
      <c r="AE44" s="81">
        <f t="shared" si="11"/>
        <v>-30.939226519337012</v>
      </c>
    </row>
    <row r="45" spans="1:31" ht="12.75" customHeight="1">
      <c r="A45" s="287"/>
      <c r="B45" s="38">
        <v>466</v>
      </c>
      <c r="C45" s="39" t="s">
        <v>15</v>
      </c>
      <c r="D45" s="52">
        <v>167</v>
      </c>
      <c r="E45" s="28">
        <v>68</v>
      </c>
      <c r="F45" s="27">
        <f t="shared" si="0"/>
        <v>66.66666666666666</v>
      </c>
      <c r="G45" s="28">
        <v>25</v>
      </c>
      <c r="H45" s="27">
        <f t="shared" si="1"/>
        <v>24.509803921568626</v>
      </c>
      <c r="I45" s="28">
        <v>1</v>
      </c>
      <c r="J45" s="27">
        <f t="shared" si="2"/>
        <v>0.9803921568627451</v>
      </c>
      <c r="K45" s="28">
        <v>0</v>
      </c>
      <c r="L45" s="27">
        <f t="shared" si="3"/>
        <v>0</v>
      </c>
      <c r="M45" s="28">
        <v>0</v>
      </c>
      <c r="N45" s="27">
        <f t="shared" si="4"/>
        <v>0</v>
      </c>
      <c r="O45" s="28">
        <v>4</v>
      </c>
      <c r="P45" s="27">
        <f aca="true" t="shared" si="17" ref="P45:P76">O45/AC45*100</f>
        <v>3.9215686274509802</v>
      </c>
      <c r="Q45" s="87">
        <v>0</v>
      </c>
      <c r="R45" s="27">
        <f t="shared" si="12"/>
        <v>0</v>
      </c>
      <c r="S45" s="28">
        <v>1</v>
      </c>
      <c r="T45" s="27">
        <f t="shared" si="13"/>
        <v>0.9803921568627451</v>
      </c>
      <c r="U45" s="28">
        <v>0</v>
      </c>
      <c r="V45" s="27">
        <f t="shared" si="14"/>
        <v>0</v>
      </c>
      <c r="W45" s="28">
        <v>0</v>
      </c>
      <c r="X45" s="27">
        <f t="shared" si="6"/>
        <v>0</v>
      </c>
      <c r="Y45" s="76">
        <f t="shared" si="15"/>
        <v>99</v>
      </c>
      <c r="Z45" s="73">
        <f t="shared" si="7"/>
        <v>97.05882352941177</v>
      </c>
      <c r="AA45" s="28">
        <v>3</v>
      </c>
      <c r="AB45" s="80">
        <f t="shared" si="8"/>
        <v>2.941176470588235</v>
      </c>
      <c r="AC45" s="76">
        <f t="shared" si="9"/>
        <v>102</v>
      </c>
      <c r="AD45" s="80">
        <f t="shared" si="10"/>
        <v>61.07784431137725</v>
      </c>
      <c r="AE45" s="81">
        <f t="shared" si="11"/>
        <v>-38.92215568862275</v>
      </c>
    </row>
    <row r="46" spans="1:31" ht="12.75" customHeight="1">
      <c r="A46" s="287"/>
      <c r="B46" s="38">
        <v>466</v>
      </c>
      <c r="C46" s="39" t="s">
        <v>32</v>
      </c>
      <c r="D46" s="52">
        <v>120</v>
      </c>
      <c r="E46" s="28">
        <v>49</v>
      </c>
      <c r="F46" s="27">
        <f t="shared" si="0"/>
        <v>66.21621621621621</v>
      </c>
      <c r="G46" s="28">
        <v>20</v>
      </c>
      <c r="H46" s="27">
        <f t="shared" si="1"/>
        <v>27.027027027027028</v>
      </c>
      <c r="I46" s="28">
        <v>1</v>
      </c>
      <c r="J46" s="27">
        <f t="shared" si="2"/>
        <v>1.3513513513513513</v>
      </c>
      <c r="K46" s="28">
        <v>0</v>
      </c>
      <c r="L46" s="27">
        <f t="shared" si="3"/>
        <v>0</v>
      </c>
      <c r="M46" s="28">
        <v>0</v>
      </c>
      <c r="N46" s="27">
        <f t="shared" si="4"/>
        <v>0</v>
      </c>
      <c r="O46" s="28">
        <v>4</v>
      </c>
      <c r="P46" s="27">
        <f t="shared" si="17"/>
        <v>5.405405405405405</v>
      </c>
      <c r="Q46" s="87">
        <v>0</v>
      </c>
      <c r="R46" s="27">
        <f t="shared" si="12"/>
        <v>0</v>
      </c>
      <c r="S46" s="28">
        <v>0</v>
      </c>
      <c r="T46" s="27">
        <f t="shared" si="13"/>
        <v>0</v>
      </c>
      <c r="U46" s="28">
        <v>0</v>
      </c>
      <c r="V46" s="27">
        <f t="shared" si="14"/>
        <v>0</v>
      </c>
      <c r="W46" s="28">
        <v>0</v>
      </c>
      <c r="X46" s="27">
        <f t="shared" si="6"/>
        <v>0</v>
      </c>
      <c r="Y46" s="76">
        <f t="shared" si="15"/>
        <v>74</v>
      </c>
      <c r="Z46" s="73">
        <f t="shared" si="7"/>
        <v>100</v>
      </c>
      <c r="AA46" s="28">
        <v>0</v>
      </c>
      <c r="AB46" s="80">
        <f t="shared" si="8"/>
        <v>0</v>
      </c>
      <c r="AC46" s="76">
        <f t="shared" si="9"/>
        <v>74</v>
      </c>
      <c r="AD46" s="80">
        <f t="shared" si="10"/>
        <v>61.66666666666667</v>
      </c>
      <c r="AE46" s="81">
        <f t="shared" si="11"/>
        <v>-38.33333333333333</v>
      </c>
    </row>
    <row r="47" spans="1:31" ht="12.75" customHeight="1">
      <c r="A47" s="287"/>
      <c r="B47" s="38">
        <v>467</v>
      </c>
      <c r="C47" s="39" t="s">
        <v>15</v>
      </c>
      <c r="D47" s="52">
        <v>454</v>
      </c>
      <c r="E47" s="28">
        <v>131</v>
      </c>
      <c r="F47" s="27">
        <f t="shared" si="0"/>
        <v>45.17241379310345</v>
      </c>
      <c r="G47" s="28">
        <v>124</v>
      </c>
      <c r="H47" s="27">
        <f t="shared" si="1"/>
        <v>42.758620689655174</v>
      </c>
      <c r="I47" s="28">
        <v>2</v>
      </c>
      <c r="J47" s="27">
        <f t="shared" si="2"/>
        <v>0.6896551724137931</v>
      </c>
      <c r="K47" s="28">
        <v>0</v>
      </c>
      <c r="L47" s="27">
        <f t="shared" si="3"/>
        <v>0</v>
      </c>
      <c r="M47" s="28">
        <v>0</v>
      </c>
      <c r="N47" s="27">
        <f t="shared" si="4"/>
        <v>0</v>
      </c>
      <c r="O47" s="28">
        <v>24</v>
      </c>
      <c r="P47" s="27">
        <f t="shared" si="17"/>
        <v>8.275862068965518</v>
      </c>
      <c r="Q47" s="87">
        <v>0</v>
      </c>
      <c r="R47" s="27">
        <f t="shared" si="12"/>
        <v>0</v>
      </c>
      <c r="S47" s="28">
        <v>0</v>
      </c>
      <c r="T47" s="27">
        <f t="shared" si="13"/>
        <v>0</v>
      </c>
      <c r="U47" s="28">
        <v>0</v>
      </c>
      <c r="V47" s="27">
        <f t="shared" si="14"/>
        <v>0</v>
      </c>
      <c r="W47" s="28">
        <v>0</v>
      </c>
      <c r="X47" s="27">
        <f t="shared" si="6"/>
        <v>0</v>
      </c>
      <c r="Y47" s="76">
        <f t="shared" si="15"/>
        <v>281</v>
      </c>
      <c r="Z47" s="73">
        <f t="shared" si="7"/>
        <v>96.89655172413794</v>
      </c>
      <c r="AA47" s="28">
        <v>9</v>
      </c>
      <c r="AB47" s="80">
        <f t="shared" si="8"/>
        <v>3.103448275862069</v>
      </c>
      <c r="AC47" s="76">
        <f t="shared" si="9"/>
        <v>290</v>
      </c>
      <c r="AD47" s="80">
        <f t="shared" si="10"/>
        <v>63.87665198237885</v>
      </c>
      <c r="AE47" s="81">
        <f t="shared" si="11"/>
        <v>-36.12334801762115</v>
      </c>
    </row>
    <row r="48" spans="1:31" ht="12.75" customHeight="1">
      <c r="A48" s="287"/>
      <c r="B48" s="38">
        <v>468</v>
      </c>
      <c r="C48" s="39" t="s">
        <v>15</v>
      </c>
      <c r="D48" s="52">
        <v>432</v>
      </c>
      <c r="E48" s="28">
        <v>125</v>
      </c>
      <c r="F48" s="27">
        <f t="shared" si="0"/>
        <v>54.347826086956516</v>
      </c>
      <c r="G48" s="28">
        <v>50</v>
      </c>
      <c r="H48" s="27">
        <f t="shared" si="1"/>
        <v>21.73913043478261</v>
      </c>
      <c r="I48" s="28">
        <v>17</v>
      </c>
      <c r="J48" s="27">
        <f t="shared" si="2"/>
        <v>7.391304347826087</v>
      </c>
      <c r="K48" s="28">
        <v>0</v>
      </c>
      <c r="L48" s="27">
        <f t="shared" si="3"/>
        <v>0</v>
      </c>
      <c r="M48" s="28">
        <v>3</v>
      </c>
      <c r="N48" s="27">
        <f t="shared" si="4"/>
        <v>1.3043478260869565</v>
      </c>
      <c r="O48" s="28">
        <v>35</v>
      </c>
      <c r="P48" s="27">
        <f t="shared" si="17"/>
        <v>15.217391304347828</v>
      </c>
      <c r="Q48" s="87">
        <v>0</v>
      </c>
      <c r="R48" s="27">
        <f t="shared" si="12"/>
        <v>0</v>
      </c>
      <c r="S48" s="28">
        <v>0</v>
      </c>
      <c r="T48" s="27">
        <f t="shared" si="13"/>
        <v>0</v>
      </c>
      <c r="U48" s="28">
        <v>0</v>
      </c>
      <c r="V48" s="27">
        <f t="shared" si="14"/>
        <v>0</v>
      </c>
      <c r="W48" s="28">
        <v>0</v>
      </c>
      <c r="X48" s="27">
        <f t="shared" si="6"/>
        <v>0</v>
      </c>
      <c r="Y48" s="76">
        <f t="shared" si="15"/>
        <v>230</v>
      </c>
      <c r="Z48" s="73">
        <f t="shared" si="7"/>
        <v>100</v>
      </c>
      <c r="AA48" s="28">
        <v>0</v>
      </c>
      <c r="AB48" s="80">
        <f t="shared" si="8"/>
        <v>0</v>
      </c>
      <c r="AC48" s="76">
        <f t="shared" si="9"/>
        <v>230</v>
      </c>
      <c r="AD48" s="80">
        <f t="shared" si="10"/>
        <v>53.24074074074075</v>
      </c>
      <c r="AE48" s="81">
        <f t="shared" si="11"/>
        <v>-46.75925925925925</v>
      </c>
    </row>
    <row r="49" spans="1:31" ht="12.75" customHeight="1">
      <c r="A49" s="287"/>
      <c r="B49" s="38">
        <v>468</v>
      </c>
      <c r="C49" s="39" t="s">
        <v>16</v>
      </c>
      <c r="D49" s="52">
        <v>432</v>
      </c>
      <c r="E49" s="28">
        <v>93</v>
      </c>
      <c r="F49" s="27">
        <f t="shared" si="0"/>
        <v>51.38121546961326</v>
      </c>
      <c r="G49" s="28">
        <v>51</v>
      </c>
      <c r="H49" s="27">
        <f t="shared" si="1"/>
        <v>28.176795580110497</v>
      </c>
      <c r="I49" s="28">
        <v>23</v>
      </c>
      <c r="J49" s="27">
        <f t="shared" si="2"/>
        <v>12.70718232044199</v>
      </c>
      <c r="K49" s="28">
        <v>2</v>
      </c>
      <c r="L49" s="27">
        <f t="shared" si="3"/>
        <v>1.1049723756906076</v>
      </c>
      <c r="M49" s="28">
        <v>1</v>
      </c>
      <c r="N49" s="27">
        <f t="shared" si="4"/>
        <v>0.5524861878453038</v>
      </c>
      <c r="O49" s="28">
        <v>10</v>
      </c>
      <c r="P49" s="27">
        <f t="shared" si="17"/>
        <v>5.524861878453039</v>
      </c>
      <c r="Q49" s="87">
        <v>0</v>
      </c>
      <c r="R49" s="27">
        <f t="shared" si="12"/>
        <v>0</v>
      </c>
      <c r="S49" s="28">
        <v>1</v>
      </c>
      <c r="T49" s="27">
        <f t="shared" si="13"/>
        <v>0.5524861878453038</v>
      </c>
      <c r="U49" s="28">
        <v>0</v>
      </c>
      <c r="V49" s="27">
        <f t="shared" si="14"/>
        <v>0</v>
      </c>
      <c r="W49" s="28">
        <v>0</v>
      </c>
      <c r="X49" s="27">
        <f t="shared" si="6"/>
        <v>0</v>
      </c>
      <c r="Y49" s="76">
        <f t="shared" si="15"/>
        <v>181</v>
      </c>
      <c r="Z49" s="73">
        <f t="shared" si="7"/>
        <v>100</v>
      </c>
      <c r="AA49" s="28">
        <v>0</v>
      </c>
      <c r="AB49" s="80">
        <f t="shared" si="8"/>
        <v>0</v>
      </c>
      <c r="AC49" s="76">
        <f t="shared" si="9"/>
        <v>181</v>
      </c>
      <c r="AD49" s="80">
        <f t="shared" si="10"/>
        <v>41.898148148148145</v>
      </c>
      <c r="AE49" s="81">
        <f t="shared" si="11"/>
        <v>-58.101851851851855</v>
      </c>
    </row>
    <row r="50" spans="1:31" ht="12.75" customHeight="1">
      <c r="A50" s="287"/>
      <c r="B50" s="38">
        <v>468</v>
      </c>
      <c r="C50" s="39" t="s">
        <v>32</v>
      </c>
      <c r="D50" s="52">
        <v>343</v>
      </c>
      <c r="E50" s="28">
        <v>163</v>
      </c>
      <c r="F50" s="27">
        <f t="shared" si="0"/>
        <v>73.42342342342343</v>
      </c>
      <c r="G50" s="28">
        <v>46</v>
      </c>
      <c r="H50" s="27">
        <f t="shared" si="1"/>
        <v>20.72072072072072</v>
      </c>
      <c r="I50" s="28">
        <v>5</v>
      </c>
      <c r="J50" s="27">
        <f t="shared" si="2"/>
        <v>2.2522522522522523</v>
      </c>
      <c r="K50" s="28">
        <v>1</v>
      </c>
      <c r="L50" s="27">
        <f t="shared" si="3"/>
        <v>0.45045045045045046</v>
      </c>
      <c r="M50" s="28">
        <v>0</v>
      </c>
      <c r="N50" s="27">
        <f t="shared" si="4"/>
        <v>0</v>
      </c>
      <c r="O50" s="28">
        <v>7</v>
      </c>
      <c r="P50" s="27">
        <f t="shared" si="17"/>
        <v>3.153153153153153</v>
      </c>
      <c r="Q50" s="87">
        <v>0</v>
      </c>
      <c r="R50" s="27">
        <f t="shared" si="12"/>
        <v>0</v>
      </c>
      <c r="S50" s="28">
        <v>0</v>
      </c>
      <c r="T50" s="27">
        <f t="shared" si="13"/>
        <v>0</v>
      </c>
      <c r="U50" s="28">
        <v>0</v>
      </c>
      <c r="V50" s="27">
        <f t="shared" si="14"/>
        <v>0</v>
      </c>
      <c r="W50" s="28">
        <v>0</v>
      </c>
      <c r="X50" s="27">
        <f t="shared" si="6"/>
        <v>0</v>
      </c>
      <c r="Y50" s="76">
        <f t="shared" si="15"/>
        <v>222</v>
      </c>
      <c r="Z50" s="73">
        <f t="shared" si="7"/>
        <v>100</v>
      </c>
      <c r="AA50" s="28">
        <v>0</v>
      </c>
      <c r="AB50" s="80">
        <f t="shared" si="8"/>
        <v>0</v>
      </c>
      <c r="AC50" s="76">
        <f t="shared" si="9"/>
        <v>222</v>
      </c>
      <c r="AD50" s="80">
        <f t="shared" si="10"/>
        <v>64.72303206997084</v>
      </c>
      <c r="AE50" s="81">
        <f t="shared" si="11"/>
        <v>-35.27696793002916</v>
      </c>
    </row>
    <row r="51" spans="1:31" ht="12.75" customHeight="1">
      <c r="A51" s="287"/>
      <c r="B51" s="38">
        <v>469</v>
      </c>
      <c r="C51" s="39" t="s">
        <v>15</v>
      </c>
      <c r="D51" s="52">
        <v>343</v>
      </c>
      <c r="E51" s="28">
        <v>82</v>
      </c>
      <c r="F51" s="27">
        <f t="shared" si="0"/>
        <v>51.57232704402516</v>
      </c>
      <c r="G51" s="28">
        <v>50</v>
      </c>
      <c r="H51" s="27">
        <f t="shared" si="1"/>
        <v>31.446540880503143</v>
      </c>
      <c r="I51" s="28">
        <v>14</v>
      </c>
      <c r="J51" s="27">
        <f t="shared" si="2"/>
        <v>8.80503144654088</v>
      </c>
      <c r="K51" s="28">
        <v>0</v>
      </c>
      <c r="L51" s="27">
        <f t="shared" si="3"/>
        <v>0</v>
      </c>
      <c r="M51" s="28">
        <v>0</v>
      </c>
      <c r="N51" s="27">
        <f t="shared" si="4"/>
        <v>0</v>
      </c>
      <c r="O51" s="28">
        <v>1</v>
      </c>
      <c r="P51" s="27">
        <f t="shared" si="17"/>
        <v>0.628930817610063</v>
      </c>
      <c r="Q51" s="87">
        <v>0</v>
      </c>
      <c r="R51" s="27">
        <f t="shared" si="12"/>
        <v>0</v>
      </c>
      <c r="S51" s="28">
        <v>0</v>
      </c>
      <c r="T51" s="27">
        <f t="shared" si="13"/>
        <v>0</v>
      </c>
      <c r="U51" s="28">
        <v>0</v>
      </c>
      <c r="V51" s="27">
        <f t="shared" si="14"/>
        <v>0</v>
      </c>
      <c r="W51" s="28">
        <v>0</v>
      </c>
      <c r="X51" s="27">
        <f t="shared" si="6"/>
        <v>0</v>
      </c>
      <c r="Y51" s="76">
        <f t="shared" si="15"/>
        <v>147</v>
      </c>
      <c r="Z51" s="73">
        <f t="shared" si="7"/>
        <v>92.45283018867924</v>
      </c>
      <c r="AA51" s="28">
        <v>12</v>
      </c>
      <c r="AB51" s="80">
        <f t="shared" si="8"/>
        <v>7.547169811320755</v>
      </c>
      <c r="AC51" s="76">
        <f t="shared" si="9"/>
        <v>159</v>
      </c>
      <c r="AD51" s="80">
        <f t="shared" si="10"/>
        <v>46.35568513119534</v>
      </c>
      <c r="AE51" s="81">
        <f t="shared" si="11"/>
        <v>-53.64431486880466</v>
      </c>
    </row>
    <row r="52" spans="1:31" ht="12.75" customHeight="1">
      <c r="A52" s="287"/>
      <c r="B52" s="38">
        <v>469</v>
      </c>
      <c r="C52" s="39" t="s">
        <v>32</v>
      </c>
      <c r="D52" s="52">
        <v>92</v>
      </c>
      <c r="E52" s="28">
        <v>32</v>
      </c>
      <c r="F52" s="27">
        <f t="shared" si="0"/>
        <v>51.61290322580645</v>
      </c>
      <c r="G52" s="28">
        <v>24</v>
      </c>
      <c r="H52" s="27">
        <f t="shared" si="1"/>
        <v>38.70967741935484</v>
      </c>
      <c r="I52" s="28">
        <v>1</v>
      </c>
      <c r="J52" s="27">
        <f t="shared" si="2"/>
        <v>1.6129032258064515</v>
      </c>
      <c r="K52" s="28">
        <v>0</v>
      </c>
      <c r="L52" s="27">
        <f t="shared" si="3"/>
        <v>0</v>
      </c>
      <c r="M52" s="28">
        <v>1</v>
      </c>
      <c r="N52" s="27">
        <f t="shared" si="4"/>
        <v>1.6129032258064515</v>
      </c>
      <c r="O52" s="28">
        <v>3</v>
      </c>
      <c r="P52" s="27">
        <f t="shared" si="17"/>
        <v>4.838709677419355</v>
      </c>
      <c r="Q52" s="87">
        <v>0</v>
      </c>
      <c r="R52" s="27">
        <f t="shared" si="12"/>
        <v>0</v>
      </c>
      <c r="S52" s="28">
        <v>1</v>
      </c>
      <c r="T52" s="27">
        <f t="shared" si="13"/>
        <v>1.6129032258064515</v>
      </c>
      <c r="U52" s="28">
        <v>0</v>
      </c>
      <c r="V52" s="27">
        <f t="shared" si="14"/>
        <v>0</v>
      </c>
      <c r="W52" s="28">
        <v>0</v>
      </c>
      <c r="X52" s="27">
        <f t="shared" si="6"/>
        <v>0</v>
      </c>
      <c r="Y52" s="76">
        <f t="shared" si="15"/>
        <v>62</v>
      </c>
      <c r="Z52" s="73">
        <f t="shared" si="7"/>
        <v>100</v>
      </c>
      <c r="AA52" s="28">
        <v>0</v>
      </c>
      <c r="AB52" s="80">
        <f t="shared" si="8"/>
        <v>0</v>
      </c>
      <c r="AC52" s="76">
        <f t="shared" si="9"/>
        <v>62</v>
      </c>
      <c r="AD52" s="80">
        <f t="shared" si="10"/>
        <v>67.3913043478261</v>
      </c>
      <c r="AE52" s="81">
        <f t="shared" si="11"/>
        <v>-32.60869565217391</v>
      </c>
    </row>
    <row r="53" spans="1:31" ht="12.75" customHeight="1">
      <c r="A53" s="287"/>
      <c r="B53" s="38">
        <v>470</v>
      </c>
      <c r="C53" s="39" t="s">
        <v>15</v>
      </c>
      <c r="D53" s="52">
        <v>383</v>
      </c>
      <c r="E53" s="28">
        <v>97</v>
      </c>
      <c r="F53" s="27">
        <f t="shared" si="0"/>
        <v>45.75471698113208</v>
      </c>
      <c r="G53" s="28">
        <v>64</v>
      </c>
      <c r="H53" s="27">
        <f t="shared" si="1"/>
        <v>30.18867924528302</v>
      </c>
      <c r="I53" s="28">
        <v>14</v>
      </c>
      <c r="J53" s="27">
        <f t="shared" si="2"/>
        <v>6.60377358490566</v>
      </c>
      <c r="K53" s="28">
        <v>2</v>
      </c>
      <c r="L53" s="27">
        <f>K53/AC53*100</f>
        <v>0.9433962264150944</v>
      </c>
      <c r="M53" s="28">
        <v>0</v>
      </c>
      <c r="N53" s="27">
        <f t="shared" si="4"/>
        <v>0</v>
      </c>
      <c r="O53" s="28">
        <v>1</v>
      </c>
      <c r="P53" s="27">
        <f t="shared" si="17"/>
        <v>0.4716981132075472</v>
      </c>
      <c r="Q53" s="87">
        <v>0</v>
      </c>
      <c r="R53" s="27">
        <f t="shared" si="12"/>
        <v>0</v>
      </c>
      <c r="S53" s="28">
        <v>0</v>
      </c>
      <c r="T53" s="27">
        <f t="shared" si="13"/>
        <v>0</v>
      </c>
      <c r="U53" s="28">
        <v>0</v>
      </c>
      <c r="V53" s="27">
        <f t="shared" si="14"/>
        <v>0</v>
      </c>
      <c r="W53" s="28">
        <v>0</v>
      </c>
      <c r="X53" s="27">
        <f t="shared" si="6"/>
        <v>0</v>
      </c>
      <c r="Y53" s="76">
        <f t="shared" si="15"/>
        <v>178</v>
      </c>
      <c r="Z53" s="73">
        <f t="shared" si="7"/>
        <v>83.9622641509434</v>
      </c>
      <c r="AA53" s="28">
        <v>34</v>
      </c>
      <c r="AB53" s="80">
        <f t="shared" si="8"/>
        <v>16.037735849056602</v>
      </c>
      <c r="AC53" s="76">
        <f t="shared" si="9"/>
        <v>212</v>
      </c>
      <c r="AD53" s="80">
        <f t="shared" si="10"/>
        <v>55.35248041775457</v>
      </c>
      <c r="AE53" s="81">
        <f t="shared" si="11"/>
        <v>-44.64751958224543</v>
      </c>
    </row>
    <row r="54" spans="1:31" ht="12.75" customHeight="1">
      <c r="A54" s="287"/>
      <c r="B54" s="38">
        <v>470</v>
      </c>
      <c r="C54" s="39" t="s">
        <v>16</v>
      </c>
      <c r="D54" s="52">
        <v>384</v>
      </c>
      <c r="E54" s="28">
        <v>122</v>
      </c>
      <c r="F54" s="27">
        <f t="shared" si="0"/>
        <v>51.04602510460251</v>
      </c>
      <c r="G54" s="28">
        <v>99</v>
      </c>
      <c r="H54" s="27">
        <f t="shared" si="1"/>
        <v>41.42259414225941</v>
      </c>
      <c r="I54" s="28">
        <v>6</v>
      </c>
      <c r="J54" s="27">
        <f t="shared" si="2"/>
        <v>2.510460251046025</v>
      </c>
      <c r="K54" s="28">
        <v>2</v>
      </c>
      <c r="L54" s="27">
        <f t="shared" si="3"/>
        <v>0.8368200836820083</v>
      </c>
      <c r="M54" s="28">
        <v>1</v>
      </c>
      <c r="N54" s="27">
        <f t="shared" si="4"/>
        <v>0.41841004184100417</v>
      </c>
      <c r="O54" s="28">
        <v>8</v>
      </c>
      <c r="P54" s="27">
        <f t="shared" si="17"/>
        <v>3.3472803347280333</v>
      </c>
      <c r="Q54" s="87">
        <v>0</v>
      </c>
      <c r="R54" s="27">
        <f t="shared" si="12"/>
        <v>0</v>
      </c>
      <c r="S54" s="28">
        <v>1</v>
      </c>
      <c r="T54" s="27">
        <f t="shared" si="13"/>
        <v>0.41841004184100417</v>
      </c>
      <c r="U54" s="28">
        <v>0</v>
      </c>
      <c r="V54" s="27">
        <f t="shared" si="14"/>
        <v>0</v>
      </c>
      <c r="W54" s="28">
        <v>0</v>
      </c>
      <c r="X54" s="27">
        <f t="shared" si="6"/>
        <v>0</v>
      </c>
      <c r="Y54" s="76">
        <f t="shared" si="15"/>
        <v>239</v>
      </c>
      <c r="Z54" s="73">
        <f t="shared" si="7"/>
        <v>100</v>
      </c>
      <c r="AA54" s="28">
        <v>0</v>
      </c>
      <c r="AB54" s="80">
        <f t="shared" si="8"/>
        <v>0</v>
      </c>
      <c r="AC54" s="76">
        <f t="shared" si="9"/>
        <v>239</v>
      </c>
      <c r="AD54" s="80">
        <f t="shared" si="10"/>
        <v>62.239583333333336</v>
      </c>
      <c r="AE54" s="81">
        <f t="shared" si="11"/>
        <v>-37.760416666666664</v>
      </c>
    </row>
    <row r="55" spans="1:31" ht="12.75" customHeight="1">
      <c r="A55" s="287"/>
      <c r="B55" s="38">
        <v>471</v>
      </c>
      <c r="C55" s="39" t="s">
        <v>15</v>
      </c>
      <c r="D55" s="52">
        <v>457</v>
      </c>
      <c r="E55" s="28">
        <v>165</v>
      </c>
      <c r="F55" s="27">
        <f t="shared" si="0"/>
        <v>68.18181818181817</v>
      </c>
      <c r="G55" s="28">
        <v>45</v>
      </c>
      <c r="H55" s="27">
        <f t="shared" si="1"/>
        <v>18.59504132231405</v>
      </c>
      <c r="I55" s="28">
        <v>6</v>
      </c>
      <c r="J55" s="27">
        <f t="shared" si="2"/>
        <v>2.479338842975207</v>
      </c>
      <c r="K55" s="28">
        <v>1</v>
      </c>
      <c r="L55" s="27">
        <f t="shared" si="3"/>
        <v>0.4132231404958678</v>
      </c>
      <c r="M55" s="28">
        <v>2</v>
      </c>
      <c r="N55" s="27">
        <f t="shared" si="4"/>
        <v>0.8264462809917356</v>
      </c>
      <c r="O55" s="28">
        <v>23</v>
      </c>
      <c r="P55" s="27">
        <f t="shared" si="17"/>
        <v>9.50413223140496</v>
      </c>
      <c r="Q55" s="87">
        <v>0</v>
      </c>
      <c r="R55" s="27">
        <f t="shared" si="12"/>
        <v>0</v>
      </c>
      <c r="S55" s="28">
        <v>0</v>
      </c>
      <c r="T55" s="27">
        <f t="shared" si="13"/>
        <v>0</v>
      </c>
      <c r="U55" s="28">
        <v>0</v>
      </c>
      <c r="V55" s="27">
        <f t="shared" si="14"/>
        <v>0</v>
      </c>
      <c r="W55" s="28">
        <v>0</v>
      </c>
      <c r="X55" s="27">
        <f t="shared" si="6"/>
        <v>0</v>
      </c>
      <c r="Y55" s="76">
        <f t="shared" si="15"/>
        <v>242</v>
      </c>
      <c r="Z55" s="73">
        <f t="shared" si="7"/>
        <v>100</v>
      </c>
      <c r="AA55" s="28">
        <v>0</v>
      </c>
      <c r="AB55" s="80">
        <f t="shared" si="8"/>
        <v>0</v>
      </c>
      <c r="AC55" s="76">
        <f t="shared" si="9"/>
        <v>242</v>
      </c>
      <c r="AD55" s="80">
        <f t="shared" si="10"/>
        <v>52.95404814004377</v>
      </c>
      <c r="AE55" s="81">
        <f t="shared" si="11"/>
        <v>-47.04595185995623</v>
      </c>
    </row>
    <row r="56" spans="1:31" ht="12.75" customHeight="1">
      <c r="A56" s="287"/>
      <c r="B56" s="38">
        <v>471</v>
      </c>
      <c r="C56" s="39" t="s">
        <v>32</v>
      </c>
      <c r="D56" s="52">
        <v>385</v>
      </c>
      <c r="E56" s="28">
        <v>167</v>
      </c>
      <c r="F56" s="27">
        <f t="shared" si="0"/>
        <v>63.49809885931559</v>
      </c>
      <c r="G56" s="28">
        <v>30</v>
      </c>
      <c r="H56" s="27">
        <f t="shared" si="1"/>
        <v>11.406844106463879</v>
      </c>
      <c r="I56" s="28">
        <v>4</v>
      </c>
      <c r="J56" s="27">
        <f t="shared" si="2"/>
        <v>1.520912547528517</v>
      </c>
      <c r="K56" s="28">
        <v>0</v>
      </c>
      <c r="L56" s="27">
        <f t="shared" si="3"/>
        <v>0</v>
      </c>
      <c r="M56" s="28">
        <v>1</v>
      </c>
      <c r="N56" s="27">
        <f t="shared" si="4"/>
        <v>0.38022813688212925</v>
      </c>
      <c r="O56" s="28">
        <v>28</v>
      </c>
      <c r="P56" s="27">
        <f t="shared" si="17"/>
        <v>10.646387832699618</v>
      </c>
      <c r="Q56" s="87">
        <v>0</v>
      </c>
      <c r="R56" s="27">
        <f t="shared" si="12"/>
        <v>0</v>
      </c>
      <c r="S56" s="28">
        <v>0</v>
      </c>
      <c r="T56" s="27">
        <f t="shared" si="13"/>
        <v>0</v>
      </c>
      <c r="U56" s="28">
        <v>0</v>
      </c>
      <c r="V56" s="27">
        <f t="shared" si="14"/>
        <v>0</v>
      </c>
      <c r="W56" s="28">
        <v>1</v>
      </c>
      <c r="X56" s="27">
        <f t="shared" si="6"/>
        <v>0.38022813688212925</v>
      </c>
      <c r="Y56" s="76">
        <f t="shared" si="15"/>
        <v>231</v>
      </c>
      <c r="Z56" s="73">
        <f t="shared" si="7"/>
        <v>87.83269961977186</v>
      </c>
      <c r="AA56" s="28">
        <v>32</v>
      </c>
      <c r="AB56" s="80">
        <f t="shared" si="8"/>
        <v>12.167300380228136</v>
      </c>
      <c r="AC56" s="76">
        <f t="shared" si="9"/>
        <v>263</v>
      </c>
      <c r="AD56" s="80">
        <f t="shared" si="10"/>
        <v>68.31168831168831</v>
      </c>
      <c r="AE56" s="81">
        <f t="shared" si="11"/>
        <v>-31.688311688311686</v>
      </c>
    </row>
    <row r="57" spans="1:31" ht="12.75" customHeight="1">
      <c r="A57" s="287"/>
      <c r="B57" s="38">
        <v>472</v>
      </c>
      <c r="C57" s="39" t="s">
        <v>15</v>
      </c>
      <c r="D57" s="52">
        <v>391</v>
      </c>
      <c r="E57" s="28">
        <v>70</v>
      </c>
      <c r="F57" s="27">
        <f t="shared" si="0"/>
        <v>39.77272727272727</v>
      </c>
      <c r="G57" s="28">
        <v>54</v>
      </c>
      <c r="H57" s="27">
        <f t="shared" si="1"/>
        <v>30.681818181818183</v>
      </c>
      <c r="I57" s="28">
        <v>6</v>
      </c>
      <c r="J57" s="27">
        <f t="shared" si="2"/>
        <v>3.4090909090909087</v>
      </c>
      <c r="K57" s="28">
        <v>0</v>
      </c>
      <c r="L57" s="27">
        <f t="shared" si="3"/>
        <v>0</v>
      </c>
      <c r="M57" s="28">
        <v>0</v>
      </c>
      <c r="N57" s="27">
        <f t="shared" si="4"/>
        <v>0</v>
      </c>
      <c r="O57" s="28">
        <v>27</v>
      </c>
      <c r="P57" s="27">
        <f t="shared" si="17"/>
        <v>15.340909090909092</v>
      </c>
      <c r="Q57" s="87">
        <v>0</v>
      </c>
      <c r="R57" s="27">
        <f t="shared" si="12"/>
        <v>0</v>
      </c>
      <c r="S57" s="28">
        <v>0</v>
      </c>
      <c r="T57" s="27">
        <f t="shared" si="13"/>
        <v>0</v>
      </c>
      <c r="U57" s="28">
        <v>0</v>
      </c>
      <c r="V57" s="27">
        <f t="shared" si="14"/>
        <v>0</v>
      </c>
      <c r="W57" s="28">
        <v>0</v>
      </c>
      <c r="X57" s="27">
        <f t="shared" si="6"/>
        <v>0</v>
      </c>
      <c r="Y57" s="76">
        <f t="shared" si="15"/>
        <v>157</v>
      </c>
      <c r="Z57" s="73">
        <f t="shared" si="7"/>
        <v>89.20454545454545</v>
      </c>
      <c r="AA57" s="28">
        <v>19</v>
      </c>
      <c r="AB57" s="80">
        <f t="shared" si="8"/>
        <v>10.795454545454545</v>
      </c>
      <c r="AC57" s="76">
        <f t="shared" si="9"/>
        <v>176</v>
      </c>
      <c r="AD57" s="80">
        <f t="shared" si="10"/>
        <v>45.012787723785166</v>
      </c>
      <c r="AE57" s="81">
        <f t="shared" si="11"/>
        <v>-54.987212276214834</v>
      </c>
    </row>
    <row r="58" spans="1:31" ht="12.75" customHeight="1">
      <c r="A58" s="287"/>
      <c r="B58" s="38">
        <v>472</v>
      </c>
      <c r="C58" s="39" t="s">
        <v>16</v>
      </c>
      <c r="D58" s="52">
        <v>391</v>
      </c>
      <c r="E58" s="28">
        <v>97</v>
      </c>
      <c r="F58" s="27">
        <f t="shared" si="0"/>
        <v>64.23841059602648</v>
      </c>
      <c r="G58" s="28">
        <v>54</v>
      </c>
      <c r="H58" s="27">
        <f t="shared" si="1"/>
        <v>35.76158940397351</v>
      </c>
      <c r="I58" s="28">
        <v>0</v>
      </c>
      <c r="J58" s="27">
        <f t="shared" si="2"/>
        <v>0</v>
      </c>
      <c r="K58" s="28">
        <v>0</v>
      </c>
      <c r="L58" s="27">
        <f t="shared" si="3"/>
        <v>0</v>
      </c>
      <c r="M58" s="28">
        <v>0</v>
      </c>
      <c r="N58" s="27">
        <f t="shared" si="4"/>
        <v>0</v>
      </c>
      <c r="O58" s="28">
        <v>0</v>
      </c>
      <c r="P58" s="27">
        <f t="shared" si="17"/>
        <v>0</v>
      </c>
      <c r="Q58" s="87">
        <v>0</v>
      </c>
      <c r="R58" s="27">
        <f t="shared" si="12"/>
        <v>0</v>
      </c>
      <c r="S58" s="28">
        <v>0</v>
      </c>
      <c r="T58" s="27">
        <f t="shared" si="13"/>
        <v>0</v>
      </c>
      <c r="U58" s="28">
        <v>0</v>
      </c>
      <c r="V58" s="27">
        <f t="shared" si="14"/>
        <v>0</v>
      </c>
      <c r="W58" s="28">
        <v>0</v>
      </c>
      <c r="X58" s="27">
        <f t="shared" si="6"/>
        <v>0</v>
      </c>
      <c r="Y58" s="76">
        <f t="shared" si="15"/>
        <v>151</v>
      </c>
      <c r="Z58" s="73">
        <f t="shared" si="7"/>
        <v>100</v>
      </c>
      <c r="AA58" s="28">
        <v>0</v>
      </c>
      <c r="AB58" s="80">
        <f t="shared" si="8"/>
        <v>0</v>
      </c>
      <c r="AC58" s="76">
        <f t="shared" si="9"/>
        <v>151</v>
      </c>
      <c r="AD58" s="80">
        <f t="shared" si="10"/>
        <v>38.61892583120204</v>
      </c>
      <c r="AE58" s="81">
        <f t="shared" si="11"/>
        <v>-61.38107416879796</v>
      </c>
    </row>
    <row r="59" spans="1:31" ht="12.75" customHeight="1">
      <c r="A59" s="287"/>
      <c r="B59" s="38">
        <v>473</v>
      </c>
      <c r="C59" s="39" t="s">
        <v>15</v>
      </c>
      <c r="D59" s="52">
        <v>397</v>
      </c>
      <c r="E59" s="28">
        <v>53</v>
      </c>
      <c r="F59" s="27">
        <f t="shared" si="0"/>
        <v>28.191489361702125</v>
      </c>
      <c r="G59" s="28">
        <v>99</v>
      </c>
      <c r="H59" s="27">
        <f t="shared" si="1"/>
        <v>52.659574468085104</v>
      </c>
      <c r="I59" s="28">
        <v>4</v>
      </c>
      <c r="J59" s="27">
        <f t="shared" si="2"/>
        <v>2.127659574468085</v>
      </c>
      <c r="K59" s="28">
        <v>1</v>
      </c>
      <c r="L59" s="27">
        <f t="shared" si="3"/>
        <v>0.5319148936170213</v>
      </c>
      <c r="M59" s="28">
        <v>0</v>
      </c>
      <c r="N59" s="27">
        <f t="shared" si="4"/>
        <v>0</v>
      </c>
      <c r="O59" s="28">
        <v>31</v>
      </c>
      <c r="P59" s="27">
        <f t="shared" si="17"/>
        <v>16.48936170212766</v>
      </c>
      <c r="Q59" s="87">
        <v>0</v>
      </c>
      <c r="R59" s="27">
        <f t="shared" si="12"/>
        <v>0</v>
      </c>
      <c r="S59" s="28">
        <v>0</v>
      </c>
      <c r="T59" s="27">
        <f t="shared" si="13"/>
        <v>0</v>
      </c>
      <c r="U59" s="28">
        <v>0</v>
      </c>
      <c r="V59" s="27">
        <f t="shared" si="14"/>
        <v>0</v>
      </c>
      <c r="W59" s="28">
        <v>0</v>
      </c>
      <c r="X59" s="27">
        <f t="shared" si="6"/>
        <v>0</v>
      </c>
      <c r="Y59" s="76">
        <f t="shared" si="15"/>
        <v>188</v>
      </c>
      <c r="Z59" s="73">
        <f t="shared" si="7"/>
        <v>100</v>
      </c>
      <c r="AA59" s="28">
        <v>0</v>
      </c>
      <c r="AB59" s="80">
        <f t="shared" si="8"/>
        <v>0</v>
      </c>
      <c r="AC59" s="76">
        <f t="shared" si="9"/>
        <v>188</v>
      </c>
      <c r="AD59" s="80">
        <f t="shared" si="10"/>
        <v>47.3551637279597</v>
      </c>
      <c r="AE59" s="81">
        <f t="shared" si="11"/>
        <v>-52.6448362720403</v>
      </c>
    </row>
    <row r="60" spans="1:31" ht="12.75" customHeight="1">
      <c r="A60" s="287"/>
      <c r="B60" s="38">
        <v>473</v>
      </c>
      <c r="C60" s="39" t="s">
        <v>32</v>
      </c>
      <c r="D60" s="52">
        <v>444</v>
      </c>
      <c r="E60" s="28">
        <v>63</v>
      </c>
      <c r="F60" s="27">
        <f t="shared" si="0"/>
        <v>26.582278481012654</v>
      </c>
      <c r="G60" s="28">
        <v>151</v>
      </c>
      <c r="H60" s="27">
        <f t="shared" si="1"/>
        <v>63.71308016877637</v>
      </c>
      <c r="I60" s="28">
        <v>5</v>
      </c>
      <c r="J60" s="27">
        <f t="shared" si="2"/>
        <v>2.109704641350211</v>
      </c>
      <c r="K60" s="28">
        <v>1</v>
      </c>
      <c r="L60" s="27">
        <f t="shared" si="3"/>
        <v>0.42194092827004215</v>
      </c>
      <c r="M60" s="28">
        <v>3</v>
      </c>
      <c r="N60" s="27">
        <f t="shared" si="4"/>
        <v>1.2658227848101267</v>
      </c>
      <c r="O60" s="28">
        <v>10</v>
      </c>
      <c r="P60" s="27">
        <f t="shared" si="17"/>
        <v>4.219409282700422</v>
      </c>
      <c r="Q60" s="87">
        <v>0</v>
      </c>
      <c r="R60" s="27">
        <f t="shared" si="12"/>
        <v>0</v>
      </c>
      <c r="S60" s="28">
        <v>1</v>
      </c>
      <c r="T60" s="27">
        <f t="shared" si="13"/>
        <v>0.42194092827004215</v>
      </c>
      <c r="U60" s="28">
        <v>0</v>
      </c>
      <c r="V60" s="27">
        <f t="shared" si="14"/>
        <v>0</v>
      </c>
      <c r="W60" s="28">
        <v>0</v>
      </c>
      <c r="X60" s="27">
        <f t="shared" si="6"/>
        <v>0</v>
      </c>
      <c r="Y60" s="76">
        <f t="shared" si="15"/>
        <v>234</v>
      </c>
      <c r="Z60" s="73">
        <f t="shared" si="7"/>
        <v>98.73417721518987</v>
      </c>
      <c r="AA60" s="28">
        <v>3</v>
      </c>
      <c r="AB60" s="80">
        <f t="shared" si="8"/>
        <v>1.2658227848101267</v>
      </c>
      <c r="AC60" s="76">
        <f t="shared" si="9"/>
        <v>237</v>
      </c>
      <c r="AD60" s="80">
        <f t="shared" si="10"/>
        <v>53.37837837837838</v>
      </c>
      <c r="AE60" s="81">
        <f t="shared" si="11"/>
        <v>-46.62162162162162</v>
      </c>
    </row>
    <row r="61" spans="1:31" ht="12.75" customHeight="1">
      <c r="A61" s="287"/>
      <c r="B61" s="38">
        <v>474</v>
      </c>
      <c r="C61" s="39" t="s">
        <v>15</v>
      </c>
      <c r="D61" s="52">
        <v>157</v>
      </c>
      <c r="E61" s="28">
        <v>55</v>
      </c>
      <c r="F61" s="27">
        <f t="shared" si="0"/>
        <v>49.549549549549546</v>
      </c>
      <c r="G61" s="28">
        <v>47</v>
      </c>
      <c r="H61" s="27">
        <f t="shared" si="1"/>
        <v>42.34234234234234</v>
      </c>
      <c r="I61" s="28">
        <v>0</v>
      </c>
      <c r="J61" s="27">
        <v>0</v>
      </c>
      <c r="K61" s="28">
        <v>0</v>
      </c>
      <c r="L61" s="27">
        <f t="shared" si="3"/>
        <v>0</v>
      </c>
      <c r="M61" s="28">
        <v>0</v>
      </c>
      <c r="N61" s="27">
        <f t="shared" si="4"/>
        <v>0</v>
      </c>
      <c r="O61" s="28">
        <v>6</v>
      </c>
      <c r="P61" s="27">
        <f t="shared" si="17"/>
        <v>5.405405405405405</v>
      </c>
      <c r="Q61" s="87">
        <v>0</v>
      </c>
      <c r="R61" s="27">
        <f t="shared" si="12"/>
        <v>0</v>
      </c>
      <c r="S61" s="28">
        <v>1</v>
      </c>
      <c r="T61" s="27">
        <f t="shared" si="13"/>
        <v>0.9009009009009009</v>
      </c>
      <c r="U61" s="28">
        <v>0</v>
      </c>
      <c r="V61" s="27">
        <f t="shared" si="14"/>
        <v>0</v>
      </c>
      <c r="W61" s="28">
        <v>0</v>
      </c>
      <c r="X61" s="27">
        <f t="shared" si="6"/>
        <v>0</v>
      </c>
      <c r="Y61" s="76">
        <f t="shared" si="15"/>
        <v>109</v>
      </c>
      <c r="Z61" s="73">
        <f t="shared" si="7"/>
        <v>98.1981981981982</v>
      </c>
      <c r="AA61" s="28">
        <v>2</v>
      </c>
      <c r="AB61" s="80">
        <f t="shared" si="8"/>
        <v>1.8018018018018018</v>
      </c>
      <c r="AC61" s="76">
        <f t="shared" si="9"/>
        <v>111</v>
      </c>
      <c r="AD61" s="80">
        <f t="shared" si="10"/>
        <v>70.70063694267516</v>
      </c>
      <c r="AE61" s="81">
        <f t="shared" si="11"/>
        <v>-29.29936305732484</v>
      </c>
    </row>
    <row r="62" spans="1:31" ht="12.75" customHeight="1">
      <c r="A62" s="287"/>
      <c r="B62" s="38">
        <v>475</v>
      </c>
      <c r="C62" s="39" t="s">
        <v>15</v>
      </c>
      <c r="D62" s="52">
        <v>381</v>
      </c>
      <c r="E62" s="28">
        <v>67</v>
      </c>
      <c r="F62" s="27">
        <f t="shared" si="0"/>
        <v>39.88095238095239</v>
      </c>
      <c r="G62" s="28">
        <v>64</v>
      </c>
      <c r="H62" s="27">
        <f t="shared" si="1"/>
        <v>38.095238095238095</v>
      </c>
      <c r="I62" s="28">
        <v>16</v>
      </c>
      <c r="J62" s="27">
        <f t="shared" si="2"/>
        <v>9.523809523809524</v>
      </c>
      <c r="K62" s="28">
        <v>0</v>
      </c>
      <c r="L62" s="27">
        <f t="shared" si="3"/>
        <v>0</v>
      </c>
      <c r="M62" s="28">
        <v>2</v>
      </c>
      <c r="N62" s="27">
        <f t="shared" si="4"/>
        <v>1.1904761904761905</v>
      </c>
      <c r="O62" s="28">
        <v>13</v>
      </c>
      <c r="P62" s="27">
        <f t="shared" si="17"/>
        <v>7.738095238095238</v>
      </c>
      <c r="Q62" s="87">
        <v>0</v>
      </c>
      <c r="R62" s="27">
        <f t="shared" si="12"/>
        <v>0</v>
      </c>
      <c r="S62" s="28">
        <v>0</v>
      </c>
      <c r="T62" s="27">
        <f t="shared" si="13"/>
        <v>0</v>
      </c>
      <c r="U62" s="28">
        <v>0</v>
      </c>
      <c r="V62" s="27">
        <f t="shared" si="14"/>
        <v>0</v>
      </c>
      <c r="W62" s="28">
        <v>1</v>
      </c>
      <c r="X62" s="27">
        <f t="shared" si="6"/>
        <v>0.5952380952380952</v>
      </c>
      <c r="Y62" s="76">
        <f t="shared" si="15"/>
        <v>163</v>
      </c>
      <c r="Z62" s="73">
        <f t="shared" si="7"/>
        <v>97.02380952380952</v>
      </c>
      <c r="AA62" s="28">
        <v>5</v>
      </c>
      <c r="AB62" s="80">
        <f t="shared" si="8"/>
        <v>2.976190476190476</v>
      </c>
      <c r="AC62" s="76">
        <f t="shared" si="9"/>
        <v>168</v>
      </c>
      <c r="AD62" s="80">
        <f t="shared" si="10"/>
        <v>44.09448818897638</v>
      </c>
      <c r="AE62" s="81">
        <f t="shared" si="11"/>
        <v>-55.90551181102362</v>
      </c>
    </row>
    <row r="63" spans="1:31" ht="12.75" customHeight="1">
      <c r="A63" s="287"/>
      <c r="B63" s="38">
        <v>475</v>
      </c>
      <c r="C63" s="39" t="s">
        <v>16</v>
      </c>
      <c r="D63" s="52">
        <v>382</v>
      </c>
      <c r="E63" s="28">
        <v>66</v>
      </c>
      <c r="F63" s="27">
        <f t="shared" si="0"/>
        <v>37.93103448275862</v>
      </c>
      <c r="G63" s="28">
        <v>74</v>
      </c>
      <c r="H63" s="27">
        <f t="shared" si="1"/>
        <v>42.5287356321839</v>
      </c>
      <c r="I63" s="28">
        <v>15</v>
      </c>
      <c r="J63" s="27">
        <f t="shared" si="2"/>
        <v>8.620689655172415</v>
      </c>
      <c r="K63" s="28">
        <v>1</v>
      </c>
      <c r="L63" s="27">
        <f t="shared" si="3"/>
        <v>0.5747126436781609</v>
      </c>
      <c r="M63" s="28">
        <v>3</v>
      </c>
      <c r="N63" s="27">
        <f t="shared" si="4"/>
        <v>1.7241379310344827</v>
      </c>
      <c r="O63" s="28">
        <v>15</v>
      </c>
      <c r="P63" s="27">
        <f t="shared" si="17"/>
        <v>8.620689655172415</v>
      </c>
      <c r="Q63" s="87">
        <v>0</v>
      </c>
      <c r="R63" s="27">
        <f t="shared" si="12"/>
        <v>0</v>
      </c>
      <c r="S63" s="28">
        <v>0</v>
      </c>
      <c r="T63" s="27">
        <f t="shared" si="13"/>
        <v>0</v>
      </c>
      <c r="U63" s="28">
        <v>0</v>
      </c>
      <c r="V63" s="27">
        <f t="shared" si="14"/>
        <v>0</v>
      </c>
      <c r="W63" s="28">
        <v>0</v>
      </c>
      <c r="X63" s="27">
        <f t="shared" si="6"/>
        <v>0</v>
      </c>
      <c r="Y63" s="76">
        <f t="shared" si="15"/>
        <v>174</v>
      </c>
      <c r="Z63" s="73">
        <f t="shared" si="7"/>
        <v>100</v>
      </c>
      <c r="AA63" s="28">
        <v>0</v>
      </c>
      <c r="AB63" s="80">
        <f t="shared" si="8"/>
        <v>0</v>
      </c>
      <c r="AC63" s="76">
        <f t="shared" si="9"/>
        <v>174</v>
      </c>
      <c r="AD63" s="80">
        <f t="shared" si="10"/>
        <v>45.54973821989529</v>
      </c>
      <c r="AE63" s="81">
        <f t="shared" si="11"/>
        <v>-54.45026178010471</v>
      </c>
    </row>
    <row r="64" spans="1:31" ht="12.75" customHeight="1">
      <c r="A64" s="287"/>
      <c r="B64" s="38">
        <v>476</v>
      </c>
      <c r="C64" s="39" t="s">
        <v>15</v>
      </c>
      <c r="D64" s="52">
        <v>726</v>
      </c>
      <c r="E64" s="28">
        <v>135</v>
      </c>
      <c r="F64" s="27">
        <f t="shared" si="0"/>
        <v>42.31974921630094</v>
      </c>
      <c r="G64" s="28">
        <v>100</v>
      </c>
      <c r="H64" s="27">
        <f t="shared" si="1"/>
        <v>31.347962382445143</v>
      </c>
      <c r="I64" s="28">
        <v>16</v>
      </c>
      <c r="J64" s="27">
        <f t="shared" si="2"/>
        <v>5.015673981191222</v>
      </c>
      <c r="K64" s="28">
        <v>2</v>
      </c>
      <c r="L64" s="27">
        <f t="shared" si="3"/>
        <v>0.6269592476489028</v>
      </c>
      <c r="M64" s="28">
        <v>1</v>
      </c>
      <c r="N64" s="27">
        <f t="shared" si="4"/>
        <v>0.3134796238244514</v>
      </c>
      <c r="O64" s="28">
        <v>48</v>
      </c>
      <c r="P64" s="27">
        <f t="shared" si="17"/>
        <v>15.047021943573668</v>
      </c>
      <c r="Q64" s="87">
        <v>0</v>
      </c>
      <c r="R64" s="27">
        <f t="shared" si="12"/>
        <v>0</v>
      </c>
      <c r="S64" s="28">
        <v>2</v>
      </c>
      <c r="T64" s="27">
        <f t="shared" si="13"/>
        <v>0.6269592476489028</v>
      </c>
      <c r="U64" s="28">
        <v>0</v>
      </c>
      <c r="V64" s="27">
        <f t="shared" si="14"/>
        <v>0</v>
      </c>
      <c r="W64" s="28">
        <v>0</v>
      </c>
      <c r="X64" s="27">
        <f t="shared" si="6"/>
        <v>0</v>
      </c>
      <c r="Y64" s="76">
        <f t="shared" si="15"/>
        <v>304</v>
      </c>
      <c r="Z64" s="73">
        <f t="shared" si="7"/>
        <v>95.29780564263322</v>
      </c>
      <c r="AA64" s="28">
        <v>15</v>
      </c>
      <c r="AB64" s="80">
        <f t="shared" si="8"/>
        <v>4.702194357366771</v>
      </c>
      <c r="AC64" s="76">
        <f t="shared" si="9"/>
        <v>319</v>
      </c>
      <c r="AD64" s="80">
        <f t="shared" si="10"/>
        <v>43.93939393939394</v>
      </c>
      <c r="AE64" s="81">
        <f t="shared" si="11"/>
        <v>-56.06060606060606</v>
      </c>
    </row>
    <row r="65" spans="1:31" ht="12.75" customHeight="1">
      <c r="A65" s="287"/>
      <c r="B65" s="38">
        <v>477</v>
      </c>
      <c r="C65" s="39" t="s">
        <v>15</v>
      </c>
      <c r="D65" s="52">
        <v>429</v>
      </c>
      <c r="E65" s="28">
        <v>67</v>
      </c>
      <c r="F65" s="27">
        <f t="shared" si="0"/>
        <v>36.41304347826087</v>
      </c>
      <c r="G65" s="28">
        <v>58</v>
      </c>
      <c r="H65" s="27">
        <f t="shared" si="1"/>
        <v>31.521739130434785</v>
      </c>
      <c r="I65" s="28">
        <v>29</v>
      </c>
      <c r="J65" s="27">
        <f t="shared" si="2"/>
        <v>15.760869565217392</v>
      </c>
      <c r="K65" s="28">
        <v>2</v>
      </c>
      <c r="L65" s="27">
        <f t="shared" si="3"/>
        <v>1.0869565217391304</v>
      </c>
      <c r="M65" s="28">
        <v>0</v>
      </c>
      <c r="N65" s="27">
        <f t="shared" si="4"/>
        <v>0</v>
      </c>
      <c r="O65" s="28">
        <v>16</v>
      </c>
      <c r="P65" s="27">
        <f t="shared" si="17"/>
        <v>8.695652173913043</v>
      </c>
      <c r="Q65" s="87">
        <v>0</v>
      </c>
      <c r="R65" s="27">
        <f t="shared" si="12"/>
        <v>0</v>
      </c>
      <c r="S65" s="28">
        <v>2</v>
      </c>
      <c r="T65" s="27">
        <f t="shared" si="13"/>
        <v>1.0869565217391304</v>
      </c>
      <c r="U65" s="28">
        <v>0</v>
      </c>
      <c r="V65" s="27">
        <f t="shared" si="14"/>
        <v>0</v>
      </c>
      <c r="W65" s="28">
        <v>0</v>
      </c>
      <c r="X65" s="27">
        <f t="shared" si="6"/>
        <v>0</v>
      </c>
      <c r="Y65" s="76">
        <f t="shared" si="15"/>
        <v>174</v>
      </c>
      <c r="Z65" s="73">
        <f t="shared" si="7"/>
        <v>94.56521739130434</v>
      </c>
      <c r="AA65" s="28">
        <v>10</v>
      </c>
      <c r="AB65" s="80">
        <f t="shared" si="8"/>
        <v>5.434782608695652</v>
      </c>
      <c r="AC65" s="76">
        <f t="shared" si="9"/>
        <v>184</v>
      </c>
      <c r="AD65" s="80">
        <f t="shared" si="10"/>
        <v>42.89044289044289</v>
      </c>
      <c r="AE65" s="81">
        <f t="shared" si="11"/>
        <v>-57.10955710955711</v>
      </c>
    </row>
    <row r="66" spans="1:31" ht="12.75" customHeight="1">
      <c r="A66" s="287"/>
      <c r="B66" s="38">
        <v>477</v>
      </c>
      <c r="C66" s="39" t="s">
        <v>16</v>
      </c>
      <c r="D66" s="52">
        <v>430</v>
      </c>
      <c r="E66" s="28">
        <v>78</v>
      </c>
      <c r="F66" s="27">
        <f t="shared" si="0"/>
        <v>37.68115942028986</v>
      </c>
      <c r="G66" s="28">
        <v>65</v>
      </c>
      <c r="H66" s="27">
        <f t="shared" si="1"/>
        <v>31.40096618357488</v>
      </c>
      <c r="I66" s="28">
        <v>41</v>
      </c>
      <c r="J66" s="27">
        <f t="shared" si="2"/>
        <v>19.806763285024154</v>
      </c>
      <c r="K66" s="28">
        <v>2</v>
      </c>
      <c r="L66" s="27">
        <f t="shared" si="3"/>
        <v>0.966183574879227</v>
      </c>
      <c r="M66" s="28">
        <v>0</v>
      </c>
      <c r="N66" s="27">
        <f t="shared" si="4"/>
        <v>0</v>
      </c>
      <c r="O66" s="28">
        <v>19</v>
      </c>
      <c r="P66" s="27">
        <f t="shared" si="17"/>
        <v>9.178743961352657</v>
      </c>
      <c r="Q66" s="87">
        <v>0</v>
      </c>
      <c r="R66" s="27">
        <f t="shared" si="12"/>
        <v>0</v>
      </c>
      <c r="S66" s="28">
        <v>1</v>
      </c>
      <c r="T66" s="27">
        <f t="shared" si="13"/>
        <v>0.4830917874396135</v>
      </c>
      <c r="U66" s="28">
        <v>1</v>
      </c>
      <c r="V66" s="27">
        <f t="shared" si="14"/>
        <v>0.4830917874396135</v>
      </c>
      <c r="W66" s="28">
        <v>0</v>
      </c>
      <c r="X66" s="27">
        <f t="shared" si="6"/>
        <v>0</v>
      </c>
      <c r="Y66" s="76">
        <f t="shared" si="15"/>
        <v>207</v>
      </c>
      <c r="Z66" s="73">
        <f t="shared" si="7"/>
        <v>100</v>
      </c>
      <c r="AA66" s="28">
        <v>0</v>
      </c>
      <c r="AB66" s="80">
        <f t="shared" si="8"/>
        <v>0</v>
      </c>
      <c r="AC66" s="76">
        <f t="shared" si="9"/>
        <v>207</v>
      </c>
      <c r="AD66" s="80">
        <f t="shared" si="10"/>
        <v>48.13953488372093</v>
      </c>
      <c r="AE66" s="81">
        <f t="shared" si="11"/>
        <v>-51.86046511627907</v>
      </c>
    </row>
    <row r="67" spans="1:31" ht="12.75" customHeight="1">
      <c r="A67" s="287"/>
      <c r="B67" s="38">
        <v>478</v>
      </c>
      <c r="C67" s="39" t="s">
        <v>15</v>
      </c>
      <c r="D67" s="52">
        <v>450</v>
      </c>
      <c r="E67" s="28">
        <v>87</v>
      </c>
      <c r="F67" s="27">
        <f t="shared" si="0"/>
        <v>35.65573770491803</v>
      </c>
      <c r="G67" s="28">
        <v>110</v>
      </c>
      <c r="H67" s="27">
        <f t="shared" si="1"/>
        <v>45.08196721311475</v>
      </c>
      <c r="I67" s="28">
        <v>4</v>
      </c>
      <c r="J67" s="27">
        <f t="shared" si="2"/>
        <v>1.639344262295082</v>
      </c>
      <c r="K67" s="28">
        <v>0</v>
      </c>
      <c r="L67" s="27">
        <f t="shared" si="3"/>
        <v>0</v>
      </c>
      <c r="M67" s="28">
        <v>2</v>
      </c>
      <c r="N67" s="27">
        <f t="shared" si="4"/>
        <v>0.819672131147541</v>
      </c>
      <c r="O67" s="28">
        <v>35</v>
      </c>
      <c r="P67" s="27">
        <f t="shared" si="17"/>
        <v>14.344262295081966</v>
      </c>
      <c r="Q67" s="87">
        <v>0</v>
      </c>
      <c r="R67" s="27">
        <f t="shared" si="12"/>
        <v>0</v>
      </c>
      <c r="S67" s="28">
        <v>2</v>
      </c>
      <c r="T67" s="27">
        <f t="shared" si="13"/>
        <v>0.819672131147541</v>
      </c>
      <c r="U67" s="28">
        <v>0</v>
      </c>
      <c r="V67" s="27">
        <f t="shared" si="14"/>
        <v>0</v>
      </c>
      <c r="W67" s="28">
        <v>1</v>
      </c>
      <c r="X67" s="27">
        <f t="shared" si="6"/>
        <v>0.4098360655737705</v>
      </c>
      <c r="Y67" s="76">
        <f t="shared" si="15"/>
        <v>241</v>
      </c>
      <c r="Z67" s="73">
        <f t="shared" si="7"/>
        <v>98.77049180327869</v>
      </c>
      <c r="AA67" s="28">
        <v>3</v>
      </c>
      <c r="AB67" s="80">
        <f t="shared" si="8"/>
        <v>1.2295081967213115</v>
      </c>
      <c r="AC67" s="76">
        <f t="shared" si="9"/>
        <v>244</v>
      </c>
      <c r="AD67" s="80">
        <f t="shared" si="10"/>
        <v>54.22222222222223</v>
      </c>
      <c r="AE67" s="81">
        <f t="shared" si="11"/>
        <v>-45.77777777777777</v>
      </c>
    </row>
    <row r="68" spans="1:31" ht="12.75" customHeight="1">
      <c r="A68" s="287"/>
      <c r="B68" s="38">
        <v>478</v>
      </c>
      <c r="C68" s="39" t="s">
        <v>16</v>
      </c>
      <c r="D68" s="52">
        <v>451</v>
      </c>
      <c r="E68" s="28">
        <v>75</v>
      </c>
      <c r="F68" s="27">
        <f t="shared" si="0"/>
        <v>31.779661016949152</v>
      </c>
      <c r="G68" s="28">
        <v>89</v>
      </c>
      <c r="H68" s="27">
        <f t="shared" si="1"/>
        <v>37.71186440677966</v>
      </c>
      <c r="I68" s="28">
        <v>7</v>
      </c>
      <c r="J68" s="27">
        <f t="shared" si="2"/>
        <v>2.9661016949152543</v>
      </c>
      <c r="K68" s="28">
        <v>1</v>
      </c>
      <c r="L68" s="27">
        <f t="shared" si="3"/>
        <v>0.423728813559322</v>
      </c>
      <c r="M68" s="28">
        <v>1</v>
      </c>
      <c r="N68" s="27">
        <f t="shared" si="4"/>
        <v>0.423728813559322</v>
      </c>
      <c r="O68" s="28">
        <v>57</v>
      </c>
      <c r="P68" s="27">
        <f t="shared" si="17"/>
        <v>24.152542372881356</v>
      </c>
      <c r="Q68" s="87">
        <v>0</v>
      </c>
      <c r="R68" s="27">
        <f t="shared" si="12"/>
        <v>0</v>
      </c>
      <c r="S68" s="28">
        <v>2</v>
      </c>
      <c r="T68" s="27">
        <f t="shared" si="13"/>
        <v>0.847457627118644</v>
      </c>
      <c r="U68" s="28">
        <v>0</v>
      </c>
      <c r="V68" s="27">
        <f t="shared" si="14"/>
        <v>0</v>
      </c>
      <c r="W68" s="28">
        <v>0</v>
      </c>
      <c r="X68" s="27">
        <f t="shared" si="6"/>
        <v>0</v>
      </c>
      <c r="Y68" s="76">
        <f t="shared" si="15"/>
        <v>232</v>
      </c>
      <c r="Z68" s="73">
        <f t="shared" si="7"/>
        <v>98.30508474576271</v>
      </c>
      <c r="AA68" s="28">
        <v>4</v>
      </c>
      <c r="AB68" s="80">
        <f t="shared" si="8"/>
        <v>1.694915254237288</v>
      </c>
      <c r="AC68" s="76">
        <f t="shared" si="9"/>
        <v>236</v>
      </c>
      <c r="AD68" s="80">
        <f t="shared" si="10"/>
        <v>52.328159645232816</v>
      </c>
      <c r="AE68" s="81">
        <f t="shared" si="11"/>
        <v>-47.671840354767184</v>
      </c>
    </row>
    <row r="69" spans="1:31" ht="12.75" customHeight="1">
      <c r="A69" s="287"/>
      <c r="B69" s="38">
        <v>479</v>
      </c>
      <c r="C69" s="39" t="s">
        <v>15</v>
      </c>
      <c r="D69" s="52">
        <v>476</v>
      </c>
      <c r="E69" s="28">
        <v>168</v>
      </c>
      <c r="F69" s="27">
        <f t="shared" si="0"/>
        <v>61.53846153846154</v>
      </c>
      <c r="G69" s="28">
        <v>77</v>
      </c>
      <c r="H69" s="27">
        <f t="shared" si="1"/>
        <v>28.205128205128204</v>
      </c>
      <c r="I69" s="28">
        <v>6</v>
      </c>
      <c r="J69" s="27">
        <f t="shared" si="2"/>
        <v>2.197802197802198</v>
      </c>
      <c r="K69" s="28">
        <v>4</v>
      </c>
      <c r="L69" s="27">
        <f t="shared" si="3"/>
        <v>1.465201465201465</v>
      </c>
      <c r="M69" s="28">
        <v>0</v>
      </c>
      <c r="N69" s="27">
        <f t="shared" si="4"/>
        <v>0</v>
      </c>
      <c r="O69" s="28">
        <v>6</v>
      </c>
      <c r="P69" s="27">
        <f t="shared" si="17"/>
        <v>2.197802197802198</v>
      </c>
      <c r="Q69" s="87">
        <v>1</v>
      </c>
      <c r="R69" s="27">
        <f t="shared" si="12"/>
        <v>0.3663003663003663</v>
      </c>
      <c r="S69" s="28">
        <v>1</v>
      </c>
      <c r="T69" s="27">
        <f t="shared" si="13"/>
        <v>0.3663003663003663</v>
      </c>
      <c r="U69" s="28">
        <v>0</v>
      </c>
      <c r="V69" s="27">
        <f t="shared" si="14"/>
        <v>0</v>
      </c>
      <c r="W69" s="28">
        <v>0</v>
      </c>
      <c r="X69" s="27">
        <f t="shared" si="6"/>
        <v>0</v>
      </c>
      <c r="Y69" s="76">
        <f t="shared" si="15"/>
        <v>263</v>
      </c>
      <c r="Z69" s="73">
        <f t="shared" si="7"/>
        <v>96.33699633699634</v>
      </c>
      <c r="AA69" s="28">
        <v>10</v>
      </c>
      <c r="AB69" s="80">
        <f t="shared" si="8"/>
        <v>3.6630036630036633</v>
      </c>
      <c r="AC69" s="76">
        <f t="shared" si="9"/>
        <v>273</v>
      </c>
      <c r="AD69" s="80">
        <f t="shared" si="10"/>
        <v>57.35294117647059</v>
      </c>
      <c r="AE69" s="81">
        <f t="shared" si="11"/>
        <v>-42.64705882352941</v>
      </c>
    </row>
    <row r="70" spans="1:31" ht="12.75" customHeight="1">
      <c r="A70" s="287"/>
      <c r="B70" s="38">
        <v>480</v>
      </c>
      <c r="C70" s="39" t="s">
        <v>15</v>
      </c>
      <c r="D70" s="52">
        <v>689</v>
      </c>
      <c r="E70" s="28">
        <v>228</v>
      </c>
      <c r="F70" s="27">
        <f t="shared" si="0"/>
        <v>57.868020304568525</v>
      </c>
      <c r="G70" s="28">
        <v>138</v>
      </c>
      <c r="H70" s="27">
        <f t="shared" si="1"/>
        <v>35.025380710659896</v>
      </c>
      <c r="I70" s="28">
        <v>8</v>
      </c>
      <c r="J70" s="27">
        <f t="shared" si="2"/>
        <v>2.030456852791878</v>
      </c>
      <c r="K70" s="28">
        <v>1</v>
      </c>
      <c r="L70" s="27">
        <f t="shared" si="3"/>
        <v>0.25380710659898476</v>
      </c>
      <c r="M70" s="28">
        <v>2</v>
      </c>
      <c r="N70" s="27">
        <f t="shared" si="4"/>
        <v>0.5076142131979695</v>
      </c>
      <c r="O70" s="28">
        <v>16</v>
      </c>
      <c r="P70" s="27">
        <f t="shared" si="17"/>
        <v>4.060913705583756</v>
      </c>
      <c r="Q70" s="87">
        <v>0</v>
      </c>
      <c r="R70" s="27">
        <f t="shared" si="12"/>
        <v>0</v>
      </c>
      <c r="S70" s="28">
        <v>0</v>
      </c>
      <c r="T70" s="27">
        <f t="shared" si="13"/>
        <v>0</v>
      </c>
      <c r="U70" s="28">
        <v>0</v>
      </c>
      <c r="V70" s="27">
        <f t="shared" si="14"/>
        <v>0</v>
      </c>
      <c r="W70" s="28">
        <v>1</v>
      </c>
      <c r="X70" s="27">
        <f t="shared" si="6"/>
        <v>0.25380710659898476</v>
      </c>
      <c r="Y70" s="76">
        <f t="shared" si="15"/>
        <v>394</v>
      </c>
      <c r="Z70" s="73">
        <f t="shared" si="7"/>
        <v>100</v>
      </c>
      <c r="AA70" s="28">
        <v>0</v>
      </c>
      <c r="AB70" s="80">
        <f t="shared" si="8"/>
        <v>0</v>
      </c>
      <c r="AC70" s="76">
        <f t="shared" si="9"/>
        <v>394</v>
      </c>
      <c r="AD70" s="80">
        <f t="shared" si="10"/>
        <v>57.18432510885341</v>
      </c>
      <c r="AE70" s="81">
        <f t="shared" si="11"/>
        <v>-42.81567489114659</v>
      </c>
    </row>
    <row r="71" spans="1:31" ht="12.75" customHeight="1">
      <c r="A71" s="287"/>
      <c r="B71" s="38">
        <v>481</v>
      </c>
      <c r="C71" s="39" t="s">
        <v>15</v>
      </c>
      <c r="D71" s="52">
        <v>733</v>
      </c>
      <c r="E71" s="28">
        <v>111</v>
      </c>
      <c r="F71" s="27">
        <f t="shared" si="0"/>
        <v>31.53409090909091</v>
      </c>
      <c r="G71" s="28">
        <v>163</v>
      </c>
      <c r="H71" s="27">
        <f t="shared" si="1"/>
        <v>46.30681818181818</v>
      </c>
      <c r="I71" s="28">
        <v>53</v>
      </c>
      <c r="J71" s="27">
        <f t="shared" si="2"/>
        <v>15.056818181818182</v>
      </c>
      <c r="K71" s="28">
        <v>0</v>
      </c>
      <c r="L71" s="27">
        <f t="shared" si="3"/>
        <v>0</v>
      </c>
      <c r="M71" s="28">
        <v>2</v>
      </c>
      <c r="N71" s="27">
        <f t="shared" si="4"/>
        <v>0.5681818181818182</v>
      </c>
      <c r="O71" s="28">
        <v>9</v>
      </c>
      <c r="P71" s="27">
        <f t="shared" si="17"/>
        <v>2.556818181818182</v>
      </c>
      <c r="Q71" s="87">
        <v>0</v>
      </c>
      <c r="R71" s="27">
        <f t="shared" si="12"/>
        <v>0</v>
      </c>
      <c r="S71" s="28">
        <v>2</v>
      </c>
      <c r="T71" s="27">
        <f t="shared" si="13"/>
        <v>0.5681818181818182</v>
      </c>
      <c r="U71" s="28">
        <v>0</v>
      </c>
      <c r="V71" s="27">
        <f t="shared" si="14"/>
        <v>0</v>
      </c>
      <c r="W71" s="28">
        <v>0</v>
      </c>
      <c r="X71" s="27">
        <f t="shared" si="6"/>
        <v>0</v>
      </c>
      <c r="Y71" s="76">
        <f t="shared" si="15"/>
        <v>340</v>
      </c>
      <c r="Z71" s="73">
        <f t="shared" si="7"/>
        <v>96.5909090909091</v>
      </c>
      <c r="AA71" s="28">
        <v>12</v>
      </c>
      <c r="AB71" s="80">
        <f t="shared" si="8"/>
        <v>3.4090909090909087</v>
      </c>
      <c r="AC71" s="76">
        <f t="shared" si="9"/>
        <v>352</v>
      </c>
      <c r="AD71" s="80">
        <f t="shared" si="10"/>
        <v>48.0218281036835</v>
      </c>
      <c r="AE71" s="81">
        <f t="shared" si="11"/>
        <v>-51.9781718963165</v>
      </c>
    </row>
    <row r="72" spans="1:31" ht="12.75" customHeight="1">
      <c r="A72" s="287"/>
      <c r="B72" s="38">
        <v>481</v>
      </c>
      <c r="C72" s="39" t="s">
        <v>32</v>
      </c>
      <c r="D72" s="52">
        <v>201</v>
      </c>
      <c r="E72" s="28">
        <v>39</v>
      </c>
      <c r="F72" s="27">
        <f t="shared" si="0"/>
        <v>39.39393939393939</v>
      </c>
      <c r="G72" s="28">
        <v>56</v>
      </c>
      <c r="H72" s="27">
        <f t="shared" si="1"/>
        <v>56.56565656565656</v>
      </c>
      <c r="I72" s="28">
        <v>1</v>
      </c>
      <c r="J72" s="27">
        <f t="shared" si="2"/>
        <v>1.0101010101010102</v>
      </c>
      <c r="K72" s="28">
        <v>0</v>
      </c>
      <c r="L72" s="27">
        <f t="shared" si="3"/>
        <v>0</v>
      </c>
      <c r="M72" s="28">
        <v>0</v>
      </c>
      <c r="N72" s="27">
        <f t="shared" si="4"/>
        <v>0</v>
      </c>
      <c r="O72" s="28">
        <v>3</v>
      </c>
      <c r="P72" s="27">
        <f t="shared" si="17"/>
        <v>3.0303030303030303</v>
      </c>
      <c r="Q72" s="87">
        <v>0</v>
      </c>
      <c r="R72" s="27">
        <f t="shared" si="12"/>
        <v>0</v>
      </c>
      <c r="S72" s="28">
        <v>0</v>
      </c>
      <c r="T72" s="27">
        <f t="shared" si="13"/>
        <v>0</v>
      </c>
      <c r="U72" s="28">
        <v>0</v>
      </c>
      <c r="V72" s="27">
        <f t="shared" si="14"/>
        <v>0</v>
      </c>
      <c r="W72" s="28">
        <v>0</v>
      </c>
      <c r="X72" s="27">
        <f t="shared" si="6"/>
        <v>0</v>
      </c>
      <c r="Y72" s="76">
        <f t="shared" si="15"/>
        <v>99</v>
      </c>
      <c r="Z72" s="73">
        <f t="shared" si="7"/>
        <v>100</v>
      </c>
      <c r="AA72" s="28">
        <v>0</v>
      </c>
      <c r="AB72" s="80">
        <f t="shared" si="8"/>
        <v>0</v>
      </c>
      <c r="AC72" s="76">
        <f t="shared" si="9"/>
        <v>99</v>
      </c>
      <c r="AD72" s="80">
        <f t="shared" si="10"/>
        <v>49.25373134328358</v>
      </c>
      <c r="AE72" s="81">
        <f t="shared" si="11"/>
        <v>-50.74626865671642</v>
      </c>
    </row>
    <row r="73" spans="1:31" ht="12.75" customHeight="1">
      <c r="A73" s="287" t="s">
        <v>0</v>
      </c>
      <c r="B73" s="38">
        <v>482</v>
      </c>
      <c r="C73" s="39" t="s">
        <v>15</v>
      </c>
      <c r="D73" s="52">
        <v>408</v>
      </c>
      <c r="E73" s="28">
        <v>131</v>
      </c>
      <c r="F73" s="27">
        <f t="shared" si="0"/>
        <v>60.09174311926605</v>
      </c>
      <c r="G73" s="28">
        <v>69</v>
      </c>
      <c r="H73" s="27">
        <f t="shared" si="1"/>
        <v>31.65137614678899</v>
      </c>
      <c r="I73" s="28">
        <v>2</v>
      </c>
      <c r="J73" s="27">
        <f t="shared" si="2"/>
        <v>0.9174311926605505</v>
      </c>
      <c r="K73" s="28">
        <v>1</v>
      </c>
      <c r="L73" s="27">
        <f t="shared" si="3"/>
        <v>0.45871559633027525</v>
      </c>
      <c r="M73" s="28">
        <v>2</v>
      </c>
      <c r="N73" s="27">
        <f t="shared" si="4"/>
        <v>0.9174311926605505</v>
      </c>
      <c r="O73" s="28">
        <v>6</v>
      </c>
      <c r="P73" s="27">
        <f t="shared" si="17"/>
        <v>2.7522935779816518</v>
      </c>
      <c r="Q73" s="87">
        <v>0</v>
      </c>
      <c r="R73" s="27">
        <f t="shared" si="12"/>
        <v>0</v>
      </c>
      <c r="S73" s="28">
        <v>0</v>
      </c>
      <c r="T73" s="27">
        <f t="shared" si="13"/>
        <v>0</v>
      </c>
      <c r="U73" s="28">
        <v>0</v>
      </c>
      <c r="V73" s="27">
        <f t="shared" si="14"/>
        <v>0</v>
      </c>
      <c r="W73" s="28">
        <v>0</v>
      </c>
      <c r="X73" s="27">
        <f t="shared" si="6"/>
        <v>0</v>
      </c>
      <c r="Y73" s="76">
        <f t="shared" si="15"/>
        <v>211</v>
      </c>
      <c r="Z73" s="73">
        <f t="shared" si="7"/>
        <v>96.78899082568807</v>
      </c>
      <c r="AA73" s="28">
        <v>7</v>
      </c>
      <c r="AB73" s="80">
        <f t="shared" si="8"/>
        <v>3.211009174311927</v>
      </c>
      <c r="AC73" s="76">
        <f t="shared" si="9"/>
        <v>218</v>
      </c>
      <c r="AD73" s="80">
        <f t="shared" si="10"/>
        <v>53.431372549019606</v>
      </c>
      <c r="AE73" s="81">
        <f t="shared" si="11"/>
        <v>-46.568627450980394</v>
      </c>
    </row>
    <row r="74" spans="1:31" ht="12.75" customHeight="1">
      <c r="A74" s="287"/>
      <c r="B74" s="38">
        <v>483</v>
      </c>
      <c r="C74" s="39" t="s">
        <v>15</v>
      </c>
      <c r="D74" s="52">
        <v>248</v>
      </c>
      <c r="E74" s="28">
        <v>25</v>
      </c>
      <c r="F74" s="27">
        <f t="shared" si="0"/>
        <v>22.123893805309734</v>
      </c>
      <c r="G74" s="28">
        <v>47</v>
      </c>
      <c r="H74" s="27">
        <f t="shared" si="1"/>
        <v>41.5929203539823</v>
      </c>
      <c r="I74" s="28">
        <v>3</v>
      </c>
      <c r="J74" s="27">
        <f t="shared" si="2"/>
        <v>2.6548672566371683</v>
      </c>
      <c r="K74" s="28">
        <v>1</v>
      </c>
      <c r="L74" s="27">
        <f t="shared" si="3"/>
        <v>0.8849557522123894</v>
      </c>
      <c r="M74" s="28">
        <v>0</v>
      </c>
      <c r="N74" s="27">
        <f t="shared" si="4"/>
        <v>0</v>
      </c>
      <c r="O74" s="28">
        <v>30</v>
      </c>
      <c r="P74" s="27">
        <f t="shared" si="17"/>
        <v>26.548672566371685</v>
      </c>
      <c r="Q74" s="87">
        <v>2</v>
      </c>
      <c r="R74" s="27">
        <f t="shared" si="12"/>
        <v>1.7699115044247788</v>
      </c>
      <c r="S74" s="28">
        <v>0</v>
      </c>
      <c r="T74" s="27">
        <f t="shared" si="13"/>
        <v>0</v>
      </c>
      <c r="U74" s="28">
        <v>1</v>
      </c>
      <c r="V74" s="27">
        <f t="shared" si="14"/>
        <v>0.8849557522123894</v>
      </c>
      <c r="W74" s="28">
        <v>0</v>
      </c>
      <c r="X74" s="27">
        <f t="shared" si="6"/>
        <v>0</v>
      </c>
      <c r="Y74" s="76">
        <f t="shared" si="15"/>
        <v>109</v>
      </c>
      <c r="Z74" s="73">
        <f t="shared" si="7"/>
        <v>96.46017699115043</v>
      </c>
      <c r="AA74" s="28">
        <v>4</v>
      </c>
      <c r="AB74" s="80">
        <f t="shared" si="8"/>
        <v>3.5398230088495577</v>
      </c>
      <c r="AC74" s="76">
        <f t="shared" si="9"/>
        <v>113</v>
      </c>
      <c r="AD74" s="80">
        <f t="shared" si="10"/>
        <v>45.564516129032256</v>
      </c>
      <c r="AE74" s="81">
        <f t="shared" si="11"/>
        <v>-54.435483870967744</v>
      </c>
    </row>
    <row r="75" spans="1:31" ht="12.75" customHeight="1">
      <c r="A75" s="287"/>
      <c r="B75" s="38">
        <v>484</v>
      </c>
      <c r="C75" s="39" t="s">
        <v>15</v>
      </c>
      <c r="D75" s="52">
        <v>390</v>
      </c>
      <c r="E75" s="28">
        <v>72</v>
      </c>
      <c r="F75" s="27">
        <f t="shared" si="0"/>
        <v>42.10526315789473</v>
      </c>
      <c r="G75" s="28">
        <v>87</v>
      </c>
      <c r="H75" s="27">
        <f t="shared" si="1"/>
        <v>50.877192982456144</v>
      </c>
      <c r="I75" s="28">
        <v>0</v>
      </c>
      <c r="J75" s="27">
        <f t="shared" si="2"/>
        <v>0</v>
      </c>
      <c r="K75" s="28">
        <v>0</v>
      </c>
      <c r="L75" s="27">
        <f t="shared" si="3"/>
        <v>0</v>
      </c>
      <c r="M75" s="28">
        <v>0</v>
      </c>
      <c r="N75" s="27">
        <f t="shared" si="4"/>
        <v>0</v>
      </c>
      <c r="O75" s="28">
        <v>4</v>
      </c>
      <c r="P75" s="27">
        <f t="shared" si="17"/>
        <v>2.3391812865497075</v>
      </c>
      <c r="Q75" s="87">
        <v>0</v>
      </c>
      <c r="R75" s="27">
        <f t="shared" si="12"/>
        <v>0</v>
      </c>
      <c r="S75" s="28">
        <v>0</v>
      </c>
      <c r="T75" s="27">
        <f t="shared" si="13"/>
        <v>0</v>
      </c>
      <c r="U75" s="28">
        <v>0</v>
      </c>
      <c r="V75" s="27">
        <f t="shared" si="14"/>
        <v>0</v>
      </c>
      <c r="W75" s="28">
        <v>0</v>
      </c>
      <c r="X75" s="27">
        <f t="shared" si="6"/>
        <v>0</v>
      </c>
      <c r="Y75" s="76">
        <f t="shared" si="15"/>
        <v>163</v>
      </c>
      <c r="Z75" s="73">
        <f t="shared" si="7"/>
        <v>95.32163742690058</v>
      </c>
      <c r="AA75" s="28">
        <v>8</v>
      </c>
      <c r="AB75" s="80">
        <f t="shared" si="8"/>
        <v>4.678362573099415</v>
      </c>
      <c r="AC75" s="76">
        <f t="shared" si="9"/>
        <v>171</v>
      </c>
      <c r="AD75" s="80">
        <f t="shared" si="10"/>
        <v>43.84615384615385</v>
      </c>
      <c r="AE75" s="81">
        <f t="shared" si="11"/>
        <v>-56.15384615384615</v>
      </c>
    </row>
    <row r="76" spans="1:31" ht="12.75" customHeight="1">
      <c r="A76" s="287"/>
      <c r="B76" s="38">
        <v>484</v>
      </c>
      <c r="C76" s="39" t="s">
        <v>16</v>
      </c>
      <c r="D76" s="52">
        <v>391</v>
      </c>
      <c r="E76" s="28">
        <v>69</v>
      </c>
      <c r="F76" s="27">
        <f t="shared" si="0"/>
        <v>34.32835820895522</v>
      </c>
      <c r="G76" s="28">
        <v>117</v>
      </c>
      <c r="H76" s="27">
        <f t="shared" si="1"/>
        <v>58.2089552238806</v>
      </c>
      <c r="I76" s="28">
        <v>1</v>
      </c>
      <c r="J76" s="27">
        <f t="shared" si="2"/>
        <v>0.4975124378109453</v>
      </c>
      <c r="K76" s="28">
        <v>1</v>
      </c>
      <c r="L76" s="27">
        <f t="shared" si="3"/>
        <v>0.4975124378109453</v>
      </c>
      <c r="M76" s="28">
        <v>0</v>
      </c>
      <c r="N76" s="27">
        <f t="shared" si="4"/>
        <v>0</v>
      </c>
      <c r="O76" s="28">
        <v>7</v>
      </c>
      <c r="P76" s="27">
        <f t="shared" si="17"/>
        <v>3.482587064676617</v>
      </c>
      <c r="Q76" s="87">
        <v>0</v>
      </c>
      <c r="R76" s="27">
        <f t="shared" si="12"/>
        <v>0</v>
      </c>
      <c r="S76" s="28">
        <v>1</v>
      </c>
      <c r="T76" s="27">
        <f t="shared" si="13"/>
        <v>0.4975124378109453</v>
      </c>
      <c r="U76" s="28">
        <v>0</v>
      </c>
      <c r="V76" s="27">
        <f t="shared" si="14"/>
        <v>0</v>
      </c>
      <c r="W76" s="28">
        <v>0</v>
      </c>
      <c r="X76" s="27">
        <f t="shared" si="6"/>
        <v>0</v>
      </c>
      <c r="Y76" s="76">
        <f t="shared" si="15"/>
        <v>196</v>
      </c>
      <c r="Z76" s="73">
        <f t="shared" si="7"/>
        <v>97.51243781094527</v>
      </c>
      <c r="AA76" s="28">
        <v>5</v>
      </c>
      <c r="AB76" s="80">
        <f t="shared" si="8"/>
        <v>2.4875621890547266</v>
      </c>
      <c r="AC76" s="76">
        <f t="shared" si="9"/>
        <v>201</v>
      </c>
      <c r="AD76" s="80">
        <f t="shared" si="10"/>
        <v>51.406649616368284</v>
      </c>
      <c r="AE76" s="81">
        <f t="shared" si="11"/>
        <v>-48.593350383631716</v>
      </c>
    </row>
    <row r="77" spans="1:31" ht="12.75" customHeight="1">
      <c r="A77" s="287"/>
      <c r="B77" s="38">
        <v>484</v>
      </c>
      <c r="C77" s="39" t="s">
        <v>32</v>
      </c>
      <c r="D77" s="52">
        <v>212</v>
      </c>
      <c r="E77" s="28">
        <v>57</v>
      </c>
      <c r="F77" s="27">
        <f aca="true" t="shared" si="18" ref="F77:F86">E77/AC77*100</f>
        <v>44.881889763779526</v>
      </c>
      <c r="G77" s="28">
        <v>50</v>
      </c>
      <c r="H77" s="27">
        <f aca="true" t="shared" si="19" ref="H77:H86">G77/AC77*100</f>
        <v>39.37007874015748</v>
      </c>
      <c r="I77" s="28">
        <v>2</v>
      </c>
      <c r="J77" s="27">
        <f aca="true" t="shared" si="20" ref="J77:J86">I77/AC77*100</f>
        <v>1.574803149606299</v>
      </c>
      <c r="K77" s="28">
        <v>8</v>
      </c>
      <c r="L77" s="27">
        <f aca="true" t="shared" si="21" ref="L77:L86">K77/AC77*100</f>
        <v>6.299212598425196</v>
      </c>
      <c r="M77" s="28">
        <v>2</v>
      </c>
      <c r="N77" s="27">
        <f aca="true" t="shared" si="22" ref="N77:N86">M77/AC77*100</f>
        <v>1.574803149606299</v>
      </c>
      <c r="O77" s="28">
        <v>1</v>
      </c>
      <c r="P77" s="27">
        <f aca="true" t="shared" si="23" ref="P77:P86">O77/AC77*100</f>
        <v>0.7874015748031495</v>
      </c>
      <c r="Q77" s="87">
        <v>2</v>
      </c>
      <c r="R77" s="27">
        <f t="shared" si="12"/>
        <v>1.574803149606299</v>
      </c>
      <c r="S77" s="28">
        <v>1</v>
      </c>
      <c r="T77" s="27">
        <f t="shared" si="13"/>
        <v>0.7874015748031495</v>
      </c>
      <c r="U77" s="28">
        <v>0</v>
      </c>
      <c r="V77" s="27">
        <f t="shared" si="14"/>
        <v>0</v>
      </c>
      <c r="W77" s="28">
        <v>0</v>
      </c>
      <c r="X77" s="27">
        <f aca="true" t="shared" si="24" ref="X77:X86">W77/AC77*100</f>
        <v>0</v>
      </c>
      <c r="Y77" s="76">
        <f t="shared" si="15"/>
        <v>123</v>
      </c>
      <c r="Z77" s="73">
        <f aca="true" t="shared" si="25" ref="Z77:Z84">Y77/AC77*100</f>
        <v>96.8503937007874</v>
      </c>
      <c r="AA77" s="28">
        <v>4</v>
      </c>
      <c r="AB77" s="80">
        <f aca="true" t="shared" si="26" ref="AB77:AB84">AA77/AC77*100</f>
        <v>3.149606299212598</v>
      </c>
      <c r="AC77" s="76">
        <f aca="true" t="shared" si="27" ref="AC77:AC84">Y77+AA77</f>
        <v>127</v>
      </c>
      <c r="AD77" s="80">
        <f aca="true" t="shared" si="28" ref="AD77:AD84">AC77/D77*100</f>
        <v>59.905660377358494</v>
      </c>
      <c r="AE77" s="81">
        <f aca="true" t="shared" si="29" ref="AE77:AE84">AD77-100</f>
        <v>-40.094339622641506</v>
      </c>
    </row>
    <row r="78" spans="1:31" ht="12.75" customHeight="1">
      <c r="A78" s="287"/>
      <c r="B78" s="38">
        <v>485</v>
      </c>
      <c r="C78" s="39" t="s">
        <v>15</v>
      </c>
      <c r="D78" s="52">
        <v>512</v>
      </c>
      <c r="E78" s="28">
        <v>190</v>
      </c>
      <c r="F78" s="27">
        <f t="shared" si="18"/>
        <v>58.46153846153847</v>
      </c>
      <c r="G78" s="28">
        <v>69</v>
      </c>
      <c r="H78" s="27">
        <f t="shared" si="19"/>
        <v>21.23076923076923</v>
      </c>
      <c r="I78" s="28">
        <v>20</v>
      </c>
      <c r="J78" s="27">
        <f t="shared" si="20"/>
        <v>6.153846153846154</v>
      </c>
      <c r="K78" s="28">
        <v>4</v>
      </c>
      <c r="L78" s="27">
        <f t="shared" si="21"/>
        <v>1.2307692307692308</v>
      </c>
      <c r="M78" s="28">
        <v>3</v>
      </c>
      <c r="N78" s="27">
        <f t="shared" si="22"/>
        <v>0.9230769230769231</v>
      </c>
      <c r="O78" s="28">
        <v>19</v>
      </c>
      <c r="P78" s="27">
        <f t="shared" si="23"/>
        <v>5.846153846153846</v>
      </c>
      <c r="Q78" s="87">
        <v>0</v>
      </c>
      <c r="R78" s="27">
        <f aca="true" t="shared" si="30" ref="R78:R86">Q78/AC78*100</f>
        <v>0</v>
      </c>
      <c r="S78" s="28">
        <v>0</v>
      </c>
      <c r="T78" s="27">
        <f aca="true" t="shared" si="31" ref="T78:T86">S78/AC78*100</f>
        <v>0</v>
      </c>
      <c r="U78" s="28">
        <v>0</v>
      </c>
      <c r="V78" s="27">
        <f aca="true" t="shared" si="32" ref="V78:V86">U78/AC78*100</f>
        <v>0</v>
      </c>
      <c r="W78" s="28">
        <v>1</v>
      </c>
      <c r="X78" s="27">
        <f t="shared" si="24"/>
        <v>0.3076923076923077</v>
      </c>
      <c r="Y78" s="76">
        <f aca="true" t="shared" si="33" ref="Y78:Y84">SUM(E78+G78+I78+K78+M78+O78+Q78+S78+U78+W78)</f>
        <v>306</v>
      </c>
      <c r="Z78" s="73">
        <f t="shared" si="25"/>
        <v>94.15384615384616</v>
      </c>
      <c r="AA78" s="28">
        <v>19</v>
      </c>
      <c r="AB78" s="80">
        <f t="shared" si="26"/>
        <v>5.846153846153846</v>
      </c>
      <c r="AC78" s="76">
        <f t="shared" si="27"/>
        <v>325</v>
      </c>
      <c r="AD78" s="80">
        <f t="shared" si="28"/>
        <v>63.4765625</v>
      </c>
      <c r="AE78" s="81">
        <f t="shared" si="29"/>
        <v>-36.5234375</v>
      </c>
    </row>
    <row r="79" spans="1:31" ht="12.75" customHeight="1">
      <c r="A79" s="287"/>
      <c r="B79" s="38">
        <v>486</v>
      </c>
      <c r="C79" s="39" t="s">
        <v>15</v>
      </c>
      <c r="D79" s="52">
        <v>566</v>
      </c>
      <c r="E79" s="28">
        <v>113</v>
      </c>
      <c r="F79" s="27">
        <f t="shared" si="18"/>
        <v>43.46153846153846</v>
      </c>
      <c r="G79" s="28">
        <v>94</v>
      </c>
      <c r="H79" s="27">
        <f t="shared" si="19"/>
        <v>36.15384615384615</v>
      </c>
      <c r="I79" s="28">
        <v>4</v>
      </c>
      <c r="J79" s="27">
        <f t="shared" si="20"/>
        <v>1.5384615384615385</v>
      </c>
      <c r="K79" s="28">
        <v>2</v>
      </c>
      <c r="L79" s="27">
        <f t="shared" si="21"/>
        <v>0.7692307692307693</v>
      </c>
      <c r="M79" s="28">
        <v>2</v>
      </c>
      <c r="N79" s="27">
        <f t="shared" si="22"/>
        <v>0.7692307692307693</v>
      </c>
      <c r="O79" s="28">
        <v>20</v>
      </c>
      <c r="P79" s="27">
        <f t="shared" si="23"/>
        <v>7.6923076923076925</v>
      </c>
      <c r="Q79" s="87">
        <v>0</v>
      </c>
      <c r="R79" s="27">
        <f t="shared" si="30"/>
        <v>0</v>
      </c>
      <c r="S79" s="28">
        <v>0</v>
      </c>
      <c r="T79" s="27">
        <f t="shared" si="31"/>
        <v>0</v>
      </c>
      <c r="U79" s="28">
        <v>0</v>
      </c>
      <c r="V79" s="27">
        <f t="shared" si="32"/>
        <v>0</v>
      </c>
      <c r="W79" s="28">
        <v>1</v>
      </c>
      <c r="X79" s="27">
        <f t="shared" si="24"/>
        <v>0.38461538461538464</v>
      </c>
      <c r="Y79" s="76">
        <f t="shared" si="33"/>
        <v>236</v>
      </c>
      <c r="Z79" s="73">
        <f t="shared" si="25"/>
        <v>90.76923076923077</v>
      </c>
      <c r="AA79" s="28">
        <v>24</v>
      </c>
      <c r="AB79" s="80">
        <f t="shared" si="26"/>
        <v>9.230769230769232</v>
      </c>
      <c r="AC79" s="76">
        <f t="shared" si="27"/>
        <v>260</v>
      </c>
      <c r="AD79" s="80">
        <f t="shared" si="28"/>
        <v>45.936395759717314</v>
      </c>
      <c r="AE79" s="81">
        <f t="shared" si="29"/>
        <v>-54.063604240282686</v>
      </c>
    </row>
    <row r="80" spans="1:31" ht="12.75" customHeight="1">
      <c r="A80" s="287"/>
      <c r="B80" s="38">
        <v>486</v>
      </c>
      <c r="C80" s="39" t="s">
        <v>16</v>
      </c>
      <c r="D80" s="52">
        <v>567</v>
      </c>
      <c r="E80" s="28">
        <v>115</v>
      </c>
      <c r="F80" s="27">
        <f t="shared" si="18"/>
        <v>45.09803921568628</v>
      </c>
      <c r="G80" s="28">
        <v>102</v>
      </c>
      <c r="H80" s="27">
        <f t="shared" si="19"/>
        <v>40</v>
      </c>
      <c r="I80" s="28">
        <v>5</v>
      </c>
      <c r="J80" s="27">
        <f t="shared" si="20"/>
        <v>1.9607843137254901</v>
      </c>
      <c r="K80" s="28">
        <v>2</v>
      </c>
      <c r="L80" s="27">
        <f t="shared" si="21"/>
        <v>0.7843137254901961</v>
      </c>
      <c r="M80" s="28">
        <v>2</v>
      </c>
      <c r="N80" s="27">
        <f t="shared" si="22"/>
        <v>0.7843137254901961</v>
      </c>
      <c r="O80" s="28">
        <v>18</v>
      </c>
      <c r="P80" s="27">
        <f t="shared" si="23"/>
        <v>7.0588235294117645</v>
      </c>
      <c r="Q80" s="87">
        <v>0</v>
      </c>
      <c r="R80" s="27">
        <f t="shared" si="30"/>
        <v>0</v>
      </c>
      <c r="S80" s="28">
        <v>1</v>
      </c>
      <c r="T80" s="27">
        <f t="shared" si="31"/>
        <v>0.39215686274509803</v>
      </c>
      <c r="U80" s="28">
        <v>0</v>
      </c>
      <c r="V80" s="27">
        <f t="shared" si="32"/>
        <v>0</v>
      </c>
      <c r="W80" s="28">
        <v>0</v>
      </c>
      <c r="X80" s="27">
        <f t="shared" si="24"/>
        <v>0</v>
      </c>
      <c r="Y80" s="76">
        <f t="shared" si="33"/>
        <v>245</v>
      </c>
      <c r="Z80" s="73">
        <f t="shared" si="25"/>
        <v>96.07843137254902</v>
      </c>
      <c r="AA80" s="28">
        <v>10</v>
      </c>
      <c r="AB80" s="80">
        <f t="shared" si="26"/>
        <v>3.9215686274509802</v>
      </c>
      <c r="AC80" s="76">
        <f t="shared" si="27"/>
        <v>255</v>
      </c>
      <c r="AD80" s="80">
        <f t="shared" si="28"/>
        <v>44.97354497354497</v>
      </c>
      <c r="AE80" s="81">
        <f t="shared" si="29"/>
        <v>-55.02645502645503</v>
      </c>
    </row>
    <row r="81" spans="1:31" ht="12.75" customHeight="1">
      <c r="A81" s="287"/>
      <c r="B81" s="38">
        <v>487</v>
      </c>
      <c r="C81" s="39" t="s">
        <v>15</v>
      </c>
      <c r="D81" s="52">
        <v>636</v>
      </c>
      <c r="E81" s="28">
        <v>141</v>
      </c>
      <c r="F81" s="27">
        <f t="shared" si="18"/>
        <v>41.5929203539823</v>
      </c>
      <c r="G81" s="28">
        <v>146</v>
      </c>
      <c r="H81" s="27">
        <f t="shared" si="19"/>
        <v>43.067846607669615</v>
      </c>
      <c r="I81" s="28">
        <v>7</v>
      </c>
      <c r="J81" s="27">
        <f t="shared" si="20"/>
        <v>2.0648967551622417</v>
      </c>
      <c r="K81" s="28">
        <v>0</v>
      </c>
      <c r="L81" s="27">
        <f t="shared" si="21"/>
        <v>0</v>
      </c>
      <c r="M81" s="28">
        <v>0</v>
      </c>
      <c r="N81" s="27">
        <f t="shared" si="22"/>
        <v>0</v>
      </c>
      <c r="O81" s="28">
        <v>32</v>
      </c>
      <c r="P81" s="27">
        <f t="shared" si="23"/>
        <v>9.43952802359882</v>
      </c>
      <c r="Q81" s="87">
        <v>0</v>
      </c>
      <c r="R81" s="27">
        <f t="shared" si="30"/>
        <v>0</v>
      </c>
      <c r="S81" s="28">
        <v>5</v>
      </c>
      <c r="T81" s="27">
        <f t="shared" si="31"/>
        <v>1.4749262536873156</v>
      </c>
      <c r="U81" s="28">
        <v>0</v>
      </c>
      <c r="V81" s="27">
        <f t="shared" si="32"/>
        <v>0</v>
      </c>
      <c r="W81" s="28">
        <v>0</v>
      </c>
      <c r="X81" s="27">
        <f t="shared" si="24"/>
        <v>0</v>
      </c>
      <c r="Y81" s="76">
        <f t="shared" si="33"/>
        <v>331</v>
      </c>
      <c r="Z81" s="73">
        <f t="shared" si="25"/>
        <v>97.6401179941003</v>
      </c>
      <c r="AA81" s="28">
        <v>8</v>
      </c>
      <c r="AB81" s="80">
        <f t="shared" si="26"/>
        <v>2.359882005899705</v>
      </c>
      <c r="AC81" s="76">
        <f t="shared" si="27"/>
        <v>339</v>
      </c>
      <c r="AD81" s="80">
        <f t="shared" si="28"/>
        <v>53.301886792452834</v>
      </c>
      <c r="AE81" s="81">
        <f t="shared" si="29"/>
        <v>-46.698113207547166</v>
      </c>
    </row>
    <row r="82" spans="1:31" ht="12.75" customHeight="1">
      <c r="A82" s="287"/>
      <c r="B82" s="38">
        <v>488</v>
      </c>
      <c r="C82" s="39" t="s">
        <v>15</v>
      </c>
      <c r="D82" s="52">
        <v>377</v>
      </c>
      <c r="E82" s="28">
        <v>45</v>
      </c>
      <c r="F82" s="27">
        <f t="shared" si="18"/>
        <v>27.439024390243905</v>
      </c>
      <c r="G82" s="28">
        <v>103</v>
      </c>
      <c r="H82" s="27">
        <f t="shared" si="19"/>
        <v>62.80487804878049</v>
      </c>
      <c r="I82" s="28">
        <v>5</v>
      </c>
      <c r="J82" s="27">
        <f t="shared" si="20"/>
        <v>3.048780487804878</v>
      </c>
      <c r="K82" s="28">
        <v>0</v>
      </c>
      <c r="L82" s="27">
        <f t="shared" si="21"/>
        <v>0</v>
      </c>
      <c r="M82" s="28">
        <v>1</v>
      </c>
      <c r="N82" s="27">
        <f t="shared" si="22"/>
        <v>0.6097560975609756</v>
      </c>
      <c r="O82" s="28">
        <v>10</v>
      </c>
      <c r="P82" s="27">
        <f t="shared" si="23"/>
        <v>6.097560975609756</v>
      </c>
      <c r="Q82" s="87">
        <v>0</v>
      </c>
      <c r="R82" s="27">
        <f t="shared" si="30"/>
        <v>0</v>
      </c>
      <c r="S82" s="28">
        <v>0</v>
      </c>
      <c r="T82" s="27">
        <f t="shared" si="31"/>
        <v>0</v>
      </c>
      <c r="U82" s="28">
        <v>0</v>
      </c>
      <c r="V82" s="27">
        <f t="shared" si="32"/>
        <v>0</v>
      </c>
      <c r="W82" s="28">
        <v>0</v>
      </c>
      <c r="X82" s="27">
        <f t="shared" si="24"/>
        <v>0</v>
      </c>
      <c r="Y82" s="76">
        <f t="shared" si="33"/>
        <v>164</v>
      </c>
      <c r="Z82" s="73">
        <f t="shared" si="25"/>
        <v>100</v>
      </c>
      <c r="AA82" s="28">
        <v>0</v>
      </c>
      <c r="AB82" s="80">
        <f t="shared" si="26"/>
        <v>0</v>
      </c>
      <c r="AC82" s="76">
        <f t="shared" si="27"/>
        <v>164</v>
      </c>
      <c r="AD82" s="80">
        <f t="shared" si="28"/>
        <v>43.50132625994695</v>
      </c>
      <c r="AE82" s="81">
        <f t="shared" si="29"/>
        <v>-56.49867374005305</v>
      </c>
    </row>
    <row r="83" spans="1:31" ht="12.75" customHeight="1">
      <c r="A83" s="287"/>
      <c r="B83" s="38">
        <v>489</v>
      </c>
      <c r="C83" s="39" t="s">
        <v>15</v>
      </c>
      <c r="D83" s="52">
        <v>501</v>
      </c>
      <c r="E83" s="28">
        <v>96</v>
      </c>
      <c r="F83" s="27">
        <f t="shared" si="18"/>
        <v>34.909090909090914</v>
      </c>
      <c r="G83" s="28">
        <v>118</v>
      </c>
      <c r="H83" s="27">
        <f t="shared" si="19"/>
        <v>42.90909090909091</v>
      </c>
      <c r="I83" s="28">
        <v>9</v>
      </c>
      <c r="J83" s="27">
        <f t="shared" si="20"/>
        <v>3.272727272727273</v>
      </c>
      <c r="K83" s="28">
        <v>0</v>
      </c>
      <c r="L83" s="27">
        <f t="shared" si="21"/>
        <v>0</v>
      </c>
      <c r="M83" s="28">
        <v>3</v>
      </c>
      <c r="N83" s="27">
        <f t="shared" si="22"/>
        <v>1.090909090909091</v>
      </c>
      <c r="O83" s="28">
        <v>36</v>
      </c>
      <c r="P83" s="27">
        <f t="shared" si="23"/>
        <v>13.090909090909092</v>
      </c>
      <c r="Q83" s="87">
        <v>0</v>
      </c>
      <c r="R83" s="27">
        <f t="shared" si="30"/>
        <v>0</v>
      </c>
      <c r="S83" s="28">
        <v>2</v>
      </c>
      <c r="T83" s="27">
        <f t="shared" si="31"/>
        <v>0.7272727272727273</v>
      </c>
      <c r="U83" s="28">
        <v>0</v>
      </c>
      <c r="V83" s="27">
        <f t="shared" si="32"/>
        <v>0</v>
      </c>
      <c r="W83" s="28">
        <v>0</v>
      </c>
      <c r="X83" s="27">
        <f t="shared" si="24"/>
        <v>0</v>
      </c>
      <c r="Y83" s="76">
        <f t="shared" si="33"/>
        <v>264</v>
      </c>
      <c r="Z83" s="73">
        <f t="shared" si="25"/>
        <v>96</v>
      </c>
      <c r="AA83" s="28">
        <v>11</v>
      </c>
      <c r="AB83" s="80">
        <f t="shared" si="26"/>
        <v>4</v>
      </c>
      <c r="AC83" s="76">
        <f t="shared" si="27"/>
        <v>275</v>
      </c>
      <c r="AD83" s="80">
        <f t="shared" si="28"/>
        <v>54.890219560878236</v>
      </c>
      <c r="AE83" s="81">
        <f t="shared" si="29"/>
        <v>-45.109780439121764</v>
      </c>
    </row>
    <row r="84" spans="1:31" ht="13.5" customHeight="1" thickBot="1">
      <c r="A84" s="288"/>
      <c r="B84" s="40">
        <v>489</v>
      </c>
      <c r="C84" s="41" t="s">
        <v>16</v>
      </c>
      <c r="D84" s="53">
        <v>501</v>
      </c>
      <c r="E84" s="33">
        <v>99</v>
      </c>
      <c r="F84" s="32">
        <f t="shared" si="18"/>
        <v>39.6</v>
      </c>
      <c r="G84" s="33">
        <v>101</v>
      </c>
      <c r="H84" s="32">
        <f t="shared" si="19"/>
        <v>40.400000000000006</v>
      </c>
      <c r="I84" s="33">
        <v>14</v>
      </c>
      <c r="J84" s="32">
        <f t="shared" si="20"/>
        <v>5.6000000000000005</v>
      </c>
      <c r="K84" s="33">
        <v>1</v>
      </c>
      <c r="L84" s="32">
        <f t="shared" si="21"/>
        <v>0.4</v>
      </c>
      <c r="M84" s="33">
        <v>3</v>
      </c>
      <c r="N84" s="32">
        <f t="shared" si="22"/>
        <v>1.2</v>
      </c>
      <c r="O84" s="33">
        <v>26</v>
      </c>
      <c r="P84" s="32">
        <f t="shared" si="23"/>
        <v>10.4</v>
      </c>
      <c r="Q84" s="88">
        <v>0</v>
      </c>
      <c r="R84" s="32">
        <f t="shared" si="30"/>
        <v>0</v>
      </c>
      <c r="S84" s="33">
        <v>0</v>
      </c>
      <c r="T84" s="32">
        <f t="shared" si="31"/>
        <v>0</v>
      </c>
      <c r="U84" s="33">
        <v>0</v>
      </c>
      <c r="V84" s="32">
        <f t="shared" si="32"/>
        <v>0</v>
      </c>
      <c r="W84" s="33">
        <v>0</v>
      </c>
      <c r="X84" s="32">
        <f t="shared" si="24"/>
        <v>0</v>
      </c>
      <c r="Y84" s="77">
        <f t="shared" si="33"/>
        <v>244</v>
      </c>
      <c r="Z84" s="74">
        <f t="shared" si="25"/>
        <v>97.6</v>
      </c>
      <c r="AA84" s="33">
        <v>6</v>
      </c>
      <c r="AB84" s="125">
        <f t="shared" si="26"/>
        <v>2.4</v>
      </c>
      <c r="AC84" s="77">
        <f t="shared" si="27"/>
        <v>250</v>
      </c>
      <c r="AD84" s="125">
        <f t="shared" si="28"/>
        <v>49.9001996007984</v>
      </c>
      <c r="AE84" s="134">
        <f t="shared" si="29"/>
        <v>-50.0998003992016</v>
      </c>
    </row>
    <row r="85" ht="7.5" customHeight="1" thickBot="1" thickTop="1"/>
    <row r="86" spans="1:37" s="112" customFormat="1" ht="18" customHeight="1" thickBot="1" thickTop="1">
      <c r="A86" s="301" t="s">
        <v>44</v>
      </c>
      <c r="B86" s="302"/>
      <c r="C86" s="54">
        <f>COUNTA(C13:C84)</f>
        <v>72</v>
      </c>
      <c r="D86" s="55">
        <f>SUM(D13:D85)</f>
        <v>32475</v>
      </c>
      <c r="E86" s="55">
        <f>SUM(E13:E85)</f>
        <v>7722</v>
      </c>
      <c r="F86" s="111">
        <f t="shared" si="18"/>
        <v>44.13327999085557</v>
      </c>
      <c r="G86" s="55">
        <f>SUM(G13:G85)</f>
        <v>6444</v>
      </c>
      <c r="H86" s="111">
        <f t="shared" si="19"/>
        <v>36.82917071497971</v>
      </c>
      <c r="I86" s="55">
        <f>SUM(I13:I85)</f>
        <v>705</v>
      </c>
      <c r="J86" s="111">
        <f t="shared" si="20"/>
        <v>4.029262159227296</v>
      </c>
      <c r="K86" s="55">
        <f>SUM(K13:K85)</f>
        <v>63</v>
      </c>
      <c r="L86" s="111">
        <f t="shared" si="21"/>
        <v>0.36006172486712007</v>
      </c>
      <c r="M86" s="55">
        <f>SUM(M13:M85)</f>
        <v>93</v>
      </c>
      <c r="N86" s="111">
        <f t="shared" si="22"/>
        <v>0.5315196890895583</v>
      </c>
      <c r="O86" s="55">
        <f>SUM(O13:O85)</f>
        <v>1883</v>
      </c>
      <c r="P86" s="111">
        <f t="shared" si="23"/>
        <v>10.761844887695034</v>
      </c>
      <c r="Q86" s="55">
        <f>SUM(Q13:Q85)</f>
        <v>5</v>
      </c>
      <c r="R86" s="111">
        <f t="shared" si="30"/>
        <v>0.028576327370406357</v>
      </c>
      <c r="S86" s="89">
        <f>SUM(S13:S85)</f>
        <v>44</v>
      </c>
      <c r="T86" s="111">
        <f t="shared" si="31"/>
        <v>0.2514716808595759</v>
      </c>
      <c r="U86" s="89">
        <f>SUM(U13:U85)</f>
        <v>2</v>
      </c>
      <c r="V86" s="111">
        <f t="shared" si="32"/>
        <v>0.011430530948162543</v>
      </c>
      <c r="W86" s="89">
        <f>SUM(W13:W85)</f>
        <v>18</v>
      </c>
      <c r="X86" s="111">
        <f t="shared" si="24"/>
        <v>0.10287477853346287</v>
      </c>
      <c r="Y86" s="89">
        <f>SUM(Y13:Y85)</f>
        <v>16979</v>
      </c>
      <c r="Z86" s="94">
        <f>Y86/AC86*100</f>
        <v>97.0394924844259</v>
      </c>
      <c r="AA86" s="89">
        <f>SUM(AA13:AA85)</f>
        <v>518</v>
      </c>
      <c r="AB86" s="70">
        <f>AA86/AC86*100</f>
        <v>2.9605075155740983</v>
      </c>
      <c r="AC86" s="89">
        <f>SUM(AC13:AC85)</f>
        <v>17497</v>
      </c>
      <c r="AD86" s="70">
        <f>AC86/D86*100</f>
        <v>53.87836797536567</v>
      </c>
      <c r="AE86" s="71">
        <f>AD86-100</f>
        <v>-46.12163202463433</v>
      </c>
      <c r="AF86" s="233"/>
      <c r="AG86" s="113"/>
      <c r="AH86" s="113"/>
      <c r="AI86" s="113"/>
      <c r="AJ86" s="113"/>
      <c r="AK86" s="113"/>
    </row>
    <row r="87" spans="1:32" s="113" customFormat="1" ht="11.25" customHeight="1" thickTop="1">
      <c r="A87" s="187"/>
      <c r="B87" s="187"/>
      <c r="C87" s="187"/>
      <c r="D87" s="188"/>
      <c r="E87" s="188"/>
      <c r="F87" s="225"/>
      <c r="G87" s="188"/>
      <c r="H87" s="225"/>
      <c r="I87" s="188"/>
      <c r="J87" s="225"/>
      <c r="K87" s="188"/>
      <c r="L87" s="225"/>
      <c r="M87" s="188"/>
      <c r="N87" s="225"/>
      <c r="O87" s="188"/>
      <c r="P87" s="225"/>
      <c r="Q87" s="188"/>
      <c r="R87" s="225"/>
      <c r="S87" s="214"/>
      <c r="T87" s="225"/>
      <c r="U87" s="214"/>
      <c r="V87" s="225"/>
      <c r="W87" s="214"/>
      <c r="X87" s="225"/>
      <c r="Y87" s="214"/>
      <c r="Z87" s="140"/>
      <c r="AA87" s="214"/>
      <c r="AB87" s="141"/>
      <c r="AC87" s="214"/>
      <c r="AD87" s="141"/>
      <c r="AE87" s="142"/>
      <c r="AF87" s="233"/>
    </row>
    <row r="88" spans="1:32" s="113" customFormat="1" ht="18" customHeight="1">
      <c r="A88" s="289" t="s">
        <v>73</v>
      </c>
      <c r="B88" s="289"/>
      <c r="C88" s="198">
        <v>1</v>
      </c>
      <c r="D88" s="226">
        <v>727</v>
      </c>
      <c r="E88" s="210">
        <v>178</v>
      </c>
      <c r="F88" s="207">
        <f>E88/AC86*100</f>
        <v>1.0173172543864664</v>
      </c>
      <c r="G88" s="210">
        <v>153</v>
      </c>
      <c r="H88" s="207">
        <f>G88/AC86*100</f>
        <v>0.8744356175344346</v>
      </c>
      <c r="I88" s="210">
        <v>14</v>
      </c>
      <c r="J88" s="207">
        <f>I88/AC86*100</f>
        <v>0.0800137166371378</v>
      </c>
      <c r="K88" s="210">
        <v>0</v>
      </c>
      <c r="L88" s="207">
        <f>K88/AC86*100</f>
        <v>0</v>
      </c>
      <c r="M88" s="210">
        <v>1</v>
      </c>
      <c r="N88" s="207">
        <f>M88/AC86*100</f>
        <v>0.005715265474081271</v>
      </c>
      <c r="O88" s="210">
        <v>49</v>
      </c>
      <c r="P88" s="207">
        <f>O88/AC86*100</f>
        <v>0.28004800822998227</v>
      </c>
      <c r="Q88" s="211">
        <v>0</v>
      </c>
      <c r="R88" s="207">
        <f>Q88/AC86*100</f>
        <v>0</v>
      </c>
      <c r="S88" s="210">
        <v>0</v>
      </c>
      <c r="T88" s="207">
        <f>S88/AC86*100</f>
        <v>0</v>
      </c>
      <c r="U88" s="210">
        <v>0</v>
      </c>
      <c r="V88" s="207">
        <f>U88/AC86*100</f>
        <v>0</v>
      </c>
      <c r="W88" s="210">
        <v>0</v>
      </c>
      <c r="X88" s="207">
        <f>W88/AC86*100</f>
        <v>0</v>
      </c>
      <c r="Y88" s="212">
        <v>395</v>
      </c>
      <c r="Z88" s="207">
        <f>Y88/AC86*100</f>
        <v>2.257529862262102</v>
      </c>
      <c r="AA88" s="210">
        <v>0</v>
      </c>
      <c r="AB88" s="207">
        <f>AA88/AC86*100</f>
        <v>0</v>
      </c>
      <c r="AC88" s="232">
        <v>395</v>
      </c>
      <c r="AD88" s="166">
        <f>AC88/D88*100</f>
        <v>54.33287482806052</v>
      </c>
      <c r="AE88" s="142"/>
      <c r="AF88" s="233"/>
    </row>
    <row r="89" spans="1:32" s="113" customFormat="1" ht="11.25" customHeight="1" thickBot="1">
      <c r="A89" s="187"/>
      <c r="B89" s="187"/>
      <c r="C89" s="187"/>
      <c r="D89" s="188"/>
      <c r="E89" s="188"/>
      <c r="F89" s="225"/>
      <c r="G89" s="188"/>
      <c r="H89" s="225"/>
      <c r="I89" s="188"/>
      <c r="J89" s="225"/>
      <c r="K89" s="188"/>
      <c r="L89" s="225"/>
      <c r="M89" s="188"/>
      <c r="N89" s="225"/>
      <c r="O89" s="188"/>
      <c r="P89" s="225"/>
      <c r="Q89" s="188"/>
      <c r="R89" s="225"/>
      <c r="S89" s="214"/>
      <c r="T89" s="225"/>
      <c r="U89" s="214"/>
      <c r="V89" s="225"/>
      <c r="W89" s="214"/>
      <c r="X89" s="225"/>
      <c r="Y89" s="214"/>
      <c r="Z89" s="140"/>
      <c r="AA89" s="214"/>
      <c r="AB89" s="141"/>
      <c r="AC89" s="214"/>
      <c r="AD89" s="141"/>
      <c r="AE89" s="142"/>
      <c r="AF89" s="233"/>
    </row>
    <row r="90" spans="1:32" s="113" customFormat="1" ht="21" customHeight="1" thickBot="1" thickTop="1">
      <c r="A90" s="255" t="s">
        <v>74</v>
      </c>
      <c r="B90" s="255"/>
      <c r="C90" s="54">
        <f>C86-C88</f>
        <v>71</v>
      </c>
      <c r="D90" s="55">
        <f>D86-D88</f>
        <v>31748</v>
      </c>
      <c r="E90" s="55">
        <f>E86-E88</f>
        <v>7544</v>
      </c>
      <c r="F90" s="111">
        <f>E90/AC90*100</f>
        <v>44.1117997894983</v>
      </c>
      <c r="G90" s="55">
        <f>G86-G88</f>
        <v>6291</v>
      </c>
      <c r="H90" s="111">
        <f>G90/AC90*100</f>
        <v>36.785171324991225</v>
      </c>
      <c r="I90" s="55">
        <f>I86-I88</f>
        <v>691</v>
      </c>
      <c r="J90" s="111">
        <f>I90/AC90*100</f>
        <v>4.040463103730558</v>
      </c>
      <c r="K90" s="55">
        <f>K86-K88</f>
        <v>63</v>
      </c>
      <c r="L90" s="111">
        <f>K90/AC90*100</f>
        <v>0.36837796748918256</v>
      </c>
      <c r="M90" s="55">
        <f>M86-M88</f>
        <v>92</v>
      </c>
      <c r="N90" s="111">
        <f>M90/AC90*100</f>
        <v>0.5379487779207109</v>
      </c>
      <c r="O90" s="55">
        <f>O86-O88</f>
        <v>1834</v>
      </c>
      <c r="P90" s="111">
        <f>O90/AC90*100</f>
        <v>10.723891942462869</v>
      </c>
      <c r="Q90" s="55">
        <f>Q86-Q88</f>
        <v>5</v>
      </c>
      <c r="R90" s="111">
        <f>Q90/AC90*100</f>
        <v>0.029236346626125596</v>
      </c>
      <c r="S90" s="55">
        <f>S86-S88</f>
        <v>44</v>
      </c>
      <c r="T90" s="111">
        <f>S90/AC90*100</f>
        <v>0.25727985030990524</v>
      </c>
      <c r="U90" s="55">
        <f>U86-U88</f>
        <v>2</v>
      </c>
      <c r="V90" s="111">
        <f>U90/AC90*100</f>
        <v>0.01169453865045024</v>
      </c>
      <c r="W90" s="55">
        <f>W86-W88</f>
        <v>18</v>
      </c>
      <c r="X90" s="111">
        <f>W90/AC90*100</f>
        <v>0.10525084785405216</v>
      </c>
      <c r="Y90" s="55">
        <f>Y86-Y88</f>
        <v>16584</v>
      </c>
      <c r="Z90" s="111">
        <f>Y90/AC90*100</f>
        <v>96.97111448953338</v>
      </c>
      <c r="AA90" s="55">
        <f>AA86-AA88</f>
        <v>518</v>
      </c>
      <c r="AB90" s="111">
        <f>AA90/AC90*100</f>
        <v>3.028885510466612</v>
      </c>
      <c r="AC90" s="55">
        <f>AC86-AC88</f>
        <v>17102</v>
      </c>
      <c r="AD90" s="70">
        <f>AC90/D90*100</f>
        <v>53.867960186468444</v>
      </c>
      <c r="AE90" s="71">
        <f>AD90-100</f>
        <v>-46.132039813531556</v>
      </c>
      <c r="AF90" s="233"/>
    </row>
    <row r="91" spans="1:32" s="113" customFormat="1" ht="18" customHeight="1" thickTop="1">
      <c r="A91" s="187"/>
      <c r="B91" s="187"/>
      <c r="C91" s="187"/>
      <c r="D91" s="188"/>
      <c r="E91" s="188"/>
      <c r="F91" s="225"/>
      <c r="G91" s="188"/>
      <c r="H91" s="225"/>
      <c r="I91" s="188"/>
      <c r="J91" s="225"/>
      <c r="K91" s="188"/>
      <c r="L91" s="225"/>
      <c r="M91" s="188"/>
      <c r="N91" s="225"/>
      <c r="O91" s="188"/>
      <c r="P91" s="225"/>
      <c r="Q91" s="188"/>
      <c r="R91" s="225"/>
      <c r="S91" s="188"/>
      <c r="T91" s="225"/>
      <c r="U91" s="188"/>
      <c r="V91" s="225"/>
      <c r="W91" s="188"/>
      <c r="X91" s="225"/>
      <c r="Y91" s="188"/>
      <c r="Z91" s="225"/>
      <c r="AA91" s="188"/>
      <c r="AB91" s="225"/>
      <c r="AC91" s="188"/>
      <c r="AD91" s="141"/>
      <c r="AE91" s="142"/>
      <c r="AF91" s="233"/>
    </row>
    <row r="92" spans="1:32" s="113" customFormat="1" ht="18" customHeight="1">
      <c r="A92" s="145"/>
      <c r="B92" s="284" t="s">
        <v>75</v>
      </c>
      <c r="C92" s="285"/>
      <c r="D92" s="285"/>
      <c r="E92" s="285"/>
      <c r="F92" s="228" t="s">
        <v>76</v>
      </c>
      <c r="G92" s="188"/>
      <c r="H92" s="225"/>
      <c r="I92" s="188"/>
      <c r="J92" s="225"/>
      <c r="K92" s="188"/>
      <c r="L92" s="225"/>
      <c r="M92" s="188"/>
      <c r="N92" s="225"/>
      <c r="O92" s="188"/>
      <c r="P92" s="225"/>
      <c r="Q92" s="188"/>
      <c r="R92" s="225"/>
      <c r="S92" s="188"/>
      <c r="T92" s="225"/>
      <c r="U92" s="188"/>
      <c r="V92" s="225"/>
      <c r="W92" s="188"/>
      <c r="X92" s="225"/>
      <c r="Y92" s="188"/>
      <c r="Z92" s="225"/>
      <c r="AA92" s="188"/>
      <c r="AB92" s="225"/>
      <c r="AC92" s="188"/>
      <c r="AD92" s="141"/>
      <c r="AE92" s="142"/>
      <c r="AF92" s="233"/>
    </row>
    <row r="93" spans="1:32" s="113" customFormat="1" ht="18" customHeight="1">
      <c r="A93" s="187"/>
      <c r="B93" s="187"/>
      <c r="C93" s="187"/>
      <c r="D93" s="188"/>
      <c r="E93" s="188"/>
      <c r="F93" s="225"/>
      <c r="G93" s="188"/>
      <c r="H93" s="225"/>
      <c r="I93" s="188"/>
      <c r="J93" s="225"/>
      <c r="K93" s="188"/>
      <c r="L93" s="225"/>
      <c r="M93" s="188"/>
      <c r="N93" s="225"/>
      <c r="O93" s="188"/>
      <c r="P93" s="225"/>
      <c r="Q93" s="188"/>
      <c r="R93" s="225"/>
      <c r="S93" s="188"/>
      <c r="T93" s="225"/>
      <c r="U93" s="188"/>
      <c r="V93" s="225"/>
      <c r="W93" s="188"/>
      <c r="X93" s="225"/>
      <c r="Y93" s="188"/>
      <c r="Z93" s="225"/>
      <c r="AA93" s="188"/>
      <c r="AB93" s="225"/>
      <c r="AC93" s="188"/>
      <c r="AD93" s="141"/>
      <c r="AE93" s="142"/>
      <c r="AF93" s="233"/>
    </row>
    <row r="94" spans="1:32" s="113" customFormat="1" ht="18" customHeight="1">
      <c r="A94" s="187"/>
      <c r="B94" s="187"/>
      <c r="C94" s="187"/>
      <c r="D94" s="188"/>
      <c r="E94" s="188"/>
      <c r="F94" s="225"/>
      <c r="G94" s="188"/>
      <c r="H94" s="225"/>
      <c r="I94" s="188"/>
      <c r="J94" s="225"/>
      <c r="K94" s="188"/>
      <c r="L94" s="225"/>
      <c r="M94" s="188"/>
      <c r="N94" s="225"/>
      <c r="O94" s="188"/>
      <c r="P94" s="225"/>
      <c r="Q94" s="188"/>
      <c r="R94" s="225"/>
      <c r="S94" s="188"/>
      <c r="T94" s="225"/>
      <c r="U94" s="188"/>
      <c r="V94" s="225"/>
      <c r="W94" s="188"/>
      <c r="X94" s="225"/>
      <c r="Y94" s="188"/>
      <c r="Z94" s="225"/>
      <c r="AA94" s="188"/>
      <c r="AB94" s="225"/>
      <c r="AC94" s="188"/>
      <c r="AD94" s="141"/>
      <c r="AE94" s="142"/>
      <c r="AF94" s="233"/>
    </row>
    <row r="95" spans="1:32" s="113" customFormat="1" ht="18" customHeight="1">
      <c r="A95" s="187"/>
      <c r="B95" s="187"/>
      <c r="C95" s="187"/>
      <c r="D95" s="188"/>
      <c r="E95" s="188"/>
      <c r="F95" s="225"/>
      <c r="G95" s="188"/>
      <c r="H95" s="225"/>
      <c r="I95" s="188"/>
      <c r="J95" s="225"/>
      <c r="K95" s="188"/>
      <c r="L95" s="225"/>
      <c r="M95" s="188"/>
      <c r="N95" s="225"/>
      <c r="O95" s="188"/>
      <c r="P95" s="225"/>
      <c r="Q95" s="188"/>
      <c r="R95" s="225"/>
      <c r="S95" s="188"/>
      <c r="T95" s="225"/>
      <c r="U95" s="188"/>
      <c r="V95" s="225"/>
      <c r="W95" s="188"/>
      <c r="X95" s="225"/>
      <c r="Y95" s="188"/>
      <c r="Z95" s="225"/>
      <c r="AA95" s="188"/>
      <c r="AB95" s="225"/>
      <c r="AC95" s="188"/>
      <c r="AD95" s="141"/>
      <c r="AE95" s="142"/>
      <c r="AF95" s="233"/>
    </row>
    <row r="96" spans="1:32" s="113" customFormat="1" ht="18" customHeight="1">
      <c r="A96" s="187"/>
      <c r="B96" s="187"/>
      <c r="C96" s="187"/>
      <c r="D96" s="188"/>
      <c r="E96" s="188"/>
      <c r="F96" s="225"/>
      <c r="G96" s="188"/>
      <c r="H96" s="225"/>
      <c r="I96" s="188"/>
      <c r="J96" s="225"/>
      <c r="K96" s="188"/>
      <c r="L96" s="225"/>
      <c r="M96" s="188"/>
      <c r="N96" s="225"/>
      <c r="O96" s="188"/>
      <c r="P96" s="225"/>
      <c r="Q96" s="188"/>
      <c r="R96" s="225"/>
      <c r="S96" s="188"/>
      <c r="T96" s="225"/>
      <c r="U96" s="188"/>
      <c r="V96" s="225"/>
      <c r="W96" s="188"/>
      <c r="X96" s="225"/>
      <c r="Y96" s="188"/>
      <c r="Z96" s="225"/>
      <c r="AA96" s="188"/>
      <c r="AB96" s="225"/>
      <c r="AC96" s="188"/>
      <c r="AD96" s="141"/>
      <c r="AE96" s="142"/>
      <c r="AF96" s="233"/>
    </row>
    <row r="98" spans="2:30" ht="18">
      <c r="B98" s="231"/>
      <c r="C98" s="228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  <c r="R98" s="230"/>
      <c r="S98" s="230"/>
      <c r="T98" s="230"/>
      <c r="U98" s="230"/>
      <c r="V98" s="230"/>
      <c r="W98" s="230"/>
      <c r="X98" s="230"/>
      <c r="Y98" s="230"/>
      <c r="Z98" s="230"/>
      <c r="AA98" s="230"/>
      <c r="AB98" s="230"/>
      <c r="AC98" s="230"/>
      <c r="AD98" s="230"/>
    </row>
  </sheetData>
  <mergeCells count="35">
    <mergeCell ref="A3:AE3"/>
    <mergeCell ref="A4:AE4"/>
    <mergeCell ref="A5:AE5"/>
    <mergeCell ref="A9:A11"/>
    <mergeCell ref="K10:L10"/>
    <mergeCell ref="G10:H10"/>
    <mergeCell ref="I10:J10"/>
    <mergeCell ref="M10:N10"/>
    <mergeCell ref="C9:C11"/>
    <mergeCell ref="AC9:AC11"/>
    <mergeCell ref="A1:AE1"/>
    <mergeCell ref="AE9:AE11"/>
    <mergeCell ref="A6:AE6"/>
    <mergeCell ref="A7:AE7"/>
    <mergeCell ref="A8:AE8"/>
    <mergeCell ref="AD9:AD11"/>
    <mergeCell ref="A2:AE2"/>
    <mergeCell ref="E9:X9"/>
    <mergeCell ref="B9:B11"/>
    <mergeCell ref="Y9:Z10"/>
    <mergeCell ref="AA9:AB10"/>
    <mergeCell ref="O10:P10"/>
    <mergeCell ref="Q10:R10"/>
    <mergeCell ref="U10:V10"/>
    <mergeCell ref="S10:T10"/>
    <mergeCell ref="A13:A42"/>
    <mergeCell ref="W10:X10"/>
    <mergeCell ref="D9:D11"/>
    <mergeCell ref="E10:F10"/>
    <mergeCell ref="B92:E92"/>
    <mergeCell ref="A88:B88"/>
    <mergeCell ref="A90:B90"/>
    <mergeCell ref="A43:A72"/>
    <mergeCell ref="A73:A84"/>
    <mergeCell ref="A86:B86"/>
  </mergeCells>
  <printOptions/>
  <pageMargins left="0.1968503937007874" right="0.1968503937007874" top="0.3937007874015748" bottom="0.5118110236220472" header="0" footer="0"/>
  <pageSetup horizontalDpi="300" verticalDpi="300" orientation="landscape" paperSize="5" scale="95" r:id="rId2"/>
  <headerFooter alignWithMargins="0">
    <oddFooter>&amp;C&amp;P de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71"/>
  <sheetViews>
    <sheetView zoomScale="75" zoomScaleNormal="75" workbookViewId="0" topLeftCell="A1">
      <selection activeCell="A68" sqref="A68:IV68"/>
    </sheetView>
  </sheetViews>
  <sheetFormatPr defaultColWidth="11.421875" defaultRowHeight="12.75"/>
  <cols>
    <col min="1" max="1" width="7.7109375" style="59" customWidth="1"/>
    <col min="2" max="2" width="7.57421875" style="44" customWidth="1"/>
    <col min="3" max="3" width="5.8515625" style="45" customWidth="1"/>
    <col min="4" max="4" width="6.8515625" style="46" customWidth="1"/>
    <col min="5" max="5" width="5.7109375" style="3" customWidth="1"/>
    <col min="6" max="6" width="4.57421875" style="15" customWidth="1"/>
    <col min="7" max="7" width="5.7109375" style="3" customWidth="1"/>
    <col min="8" max="8" width="4.421875" style="15" customWidth="1"/>
    <col min="9" max="9" width="5.7109375" style="3" customWidth="1"/>
    <col min="10" max="10" width="4.57421875" style="15" customWidth="1"/>
    <col min="11" max="11" width="5.7109375" style="3" customWidth="1"/>
    <col min="12" max="12" width="4.57421875" style="15" customWidth="1"/>
    <col min="13" max="13" width="5.7109375" style="3" customWidth="1"/>
    <col min="14" max="14" width="4.57421875" style="15" customWidth="1"/>
    <col min="15" max="15" width="5.7109375" style="3" customWidth="1"/>
    <col min="16" max="16" width="4.57421875" style="15" customWidth="1"/>
    <col min="17" max="17" width="5.7109375" style="15" customWidth="1"/>
    <col min="18" max="18" width="4.57421875" style="15" customWidth="1"/>
    <col min="19" max="19" width="5.7109375" style="15" customWidth="1"/>
    <col min="20" max="20" width="4.57421875" style="15" customWidth="1"/>
    <col min="21" max="21" width="5.7109375" style="15" customWidth="1"/>
    <col min="22" max="22" width="4.57421875" style="15" customWidth="1"/>
    <col min="23" max="23" width="5.7109375" style="3" customWidth="1"/>
    <col min="24" max="24" width="4.57421875" style="15" customWidth="1"/>
    <col min="25" max="25" width="7.00390625" style="7" customWidth="1"/>
    <col min="26" max="26" width="4.7109375" style="7" customWidth="1"/>
    <col min="27" max="27" width="4.57421875" style="5" customWidth="1"/>
    <col min="28" max="28" width="4.57421875" style="15" customWidth="1"/>
    <col min="29" max="29" width="6.57421875" style="5" customWidth="1"/>
    <col min="30" max="30" width="7.7109375" style="19" customWidth="1"/>
    <col min="31" max="31" width="7.140625" style="0" customWidth="1"/>
    <col min="33" max="39" width="11.421875" style="11" customWidth="1"/>
  </cols>
  <sheetData>
    <row r="1" spans="1:31" ht="39.75" customHeight="1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</row>
    <row r="2" spans="1:31" ht="18">
      <c r="A2" s="250" t="s">
        <v>34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</row>
    <row r="3" spans="1:31" ht="12.75">
      <c r="A3" s="251" t="s">
        <v>35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</row>
    <row r="4" spans="1:31" ht="12.75">
      <c r="A4" s="252" t="s">
        <v>36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</row>
    <row r="5" spans="1:31" ht="12.75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</row>
    <row r="6" spans="1:31" ht="31.5" customHeight="1">
      <c r="A6" s="294" t="s">
        <v>63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</row>
    <row r="7" spans="1:31" ht="11.25" customHeight="1">
      <c r="A7" s="241" t="s">
        <v>46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</row>
    <row r="8" spans="1:31" ht="13.5" thickBot="1">
      <c r="A8" s="242" t="s">
        <v>72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</row>
    <row r="9" spans="1:39" s="16" customFormat="1" ht="12" customHeight="1" thickBot="1" thickTop="1">
      <c r="A9" s="277" t="s">
        <v>37</v>
      </c>
      <c r="B9" s="268" t="s">
        <v>11</v>
      </c>
      <c r="C9" s="255" t="s">
        <v>12</v>
      </c>
      <c r="D9" s="260" t="s">
        <v>40</v>
      </c>
      <c r="E9" s="322" t="s">
        <v>47</v>
      </c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4"/>
      <c r="Y9" s="261" t="s">
        <v>43</v>
      </c>
      <c r="Z9" s="262"/>
      <c r="AA9" s="261" t="s">
        <v>41</v>
      </c>
      <c r="AB9" s="262"/>
      <c r="AC9" s="260" t="s">
        <v>42</v>
      </c>
      <c r="AD9" s="320" t="s">
        <v>48</v>
      </c>
      <c r="AE9" s="321" t="s">
        <v>49</v>
      </c>
      <c r="AG9" s="17"/>
      <c r="AH9" s="17"/>
      <c r="AI9" s="17"/>
      <c r="AJ9" s="17"/>
      <c r="AK9" s="17"/>
      <c r="AL9" s="17"/>
      <c r="AM9" s="17"/>
    </row>
    <row r="10" spans="1:31" s="18" customFormat="1" ht="18.75" customHeight="1" thickBot="1" thickTop="1">
      <c r="A10" s="278"/>
      <c r="B10" s="268"/>
      <c r="C10" s="255"/>
      <c r="D10" s="260"/>
      <c r="E10" s="253"/>
      <c r="F10" s="254"/>
      <c r="G10" s="253"/>
      <c r="H10" s="254"/>
      <c r="I10" s="253"/>
      <c r="J10" s="254"/>
      <c r="K10" s="253"/>
      <c r="L10" s="254"/>
      <c r="M10" s="253"/>
      <c r="N10" s="254"/>
      <c r="O10" s="253"/>
      <c r="P10" s="254"/>
      <c r="Q10" s="253"/>
      <c r="R10" s="254"/>
      <c r="S10" s="253"/>
      <c r="T10" s="254"/>
      <c r="U10" s="269"/>
      <c r="V10" s="254"/>
      <c r="W10" s="253"/>
      <c r="X10" s="254"/>
      <c r="Y10" s="263"/>
      <c r="Z10" s="264"/>
      <c r="AA10" s="263"/>
      <c r="AB10" s="264"/>
      <c r="AC10" s="260"/>
      <c r="AD10" s="244"/>
      <c r="AE10" s="247"/>
    </row>
    <row r="11" spans="1:31" s="18" customFormat="1" ht="12.75" customHeight="1" thickBot="1" thickTop="1">
      <c r="A11" s="279"/>
      <c r="B11" s="268"/>
      <c r="C11" s="255"/>
      <c r="D11" s="260"/>
      <c r="E11" s="48" t="s">
        <v>44</v>
      </c>
      <c r="F11" s="49" t="s">
        <v>39</v>
      </c>
      <c r="G11" s="48" t="s">
        <v>44</v>
      </c>
      <c r="H11" s="49" t="s">
        <v>39</v>
      </c>
      <c r="I11" s="48" t="s">
        <v>44</v>
      </c>
      <c r="J11" s="49" t="s">
        <v>39</v>
      </c>
      <c r="K11" s="48" t="s">
        <v>44</v>
      </c>
      <c r="L11" s="49" t="s">
        <v>39</v>
      </c>
      <c r="M11" s="48" t="s">
        <v>44</v>
      </c>
      <c r="N11" s="49" t="s">
        <v>39</v>
      </c>
      <c r="O11" s="48" t="s">
        <v>44</v>
      </c>
      <c r="P11" s="49" t="s">
        <v>39</v>
      </c>
      <c r="Q11" s="48" t="s">
        <v>44</v>
      </c>
      <c r="R11" s="49" t="s">
        <v>39</v>
      </c>
      <c r="S11" s="48" t="s">
        <v>44</v>
      </c>
      <c r="T11" s="49" t="s">
        <v>39</v>
      </c>
      <c r="U11" s="48" t="s">
        <v>44</v>
      </c>
      <c r="V11" s="49" t="s">
        <v>39</v>
      </c>
      <c r="W11" s="48" t="s">
        <v>44</v>
      </c>
      <c r="X11" s="49" t="s">
        <v>39</v>
      </c>
      <c r="Y11" s="48" t="s">
        <v>44</v>
      </c>
      <c r="Z11" s="50" t="s">
        <v>39</v>
      </c>
      <c r="AA11" s="48" t="s">
        <v>44</v>
      </c>
      <c r="AB11" s="50" t="s">
        <v>39</v>
      </c>
      <c r="AC11" s="260"/>
      <c r="AD11" s="245"/>
      <c r="AE11" s="248"/>
    </row>
    <row r="12" spans="1:39" s="1" customFormat="1" ht="7.5" customHeight="1" thickBot="1" thickTop="1">
      <c r="A12" s="59"/>
      <c r="B12" s="44"/>
      <c r="C12" s="45"/>
      <c r="D12" s="46"/>
      <c r="E12" s="3"/>
      <c r="F12" s="15"/>
      <c r="G12" s="3"/>
      <c r="H12" s="15"/>
      <c r="I12" s="3"/>
      <c r="J12" s="15"/>
      <c r="K12" s="3"/>
      <c r="L12" s="15"/>
      <c r="M12" s="3"/>
      <c r="N12" s="15"/>
      <c r="O12" s="3"/>
      <c r="P12" s="15"/>
      <c r="Q12" s="15"/>
      <c r="R12" s="15"/>
      <c r="S12" s="15"/>
      <c r="T12" s="15"/>
      <c r="U12" s="15"/>
      <c r="V12" s="15"/>
      <c r="W12" s="3"/>
      <c r="X12" s="15"/>
      <c r="Y12" s="7"/>
      <c r="Z12" s="7"/>
      <c r="AA12" s="6"/>
      <c r="AB12" s="15"/>
      <c r="AC12" s="6"/>
      <c r="AD12" s="20"/>
      <c r="AG12" s="8"/>
      <c r="AH12" s="8"/>
      <c r="AI12" s="8"/>
      <c r="AJ12" s="8"/>
      <c r="AK12" s="8"/>
      <c r="AL12" s="8"/>
      <c r="AM12" s="8"/>
    </row>
    <row r="13" spans="1:31" ht="12.75" customHeight="1" thickTop="1">
      <c r="A13" s="286" t="s">
        <v>1</v>
      </c>
      <c r="B13" s="36">
        <v>270</v>
      </c>
      <c r="C13" s="37" t="s">
        <v>15</v>
      </c>
      <c r="D13" s="51">
        <v>157</v>
      </c>
      <c r="E13" s="21">
        <v>31</v>
      </c>
      <c r="F13" s="22">
        <f aca="true" t="shared" si="0" ref="F13:F66">E13/AC13*100</f>
        <v>45.588235294117645</v>
      </c>
      <c r="G13" s="23">
        <v>18</v>
      </c>
      <c r="H13" s="22">
        <f aca="true" t="shared" si="1" ref="H13:H66">G13/AC13*100</f>
        <v>26.47058823529412</v>
      </c>
      <c r="I13" s="21">
        <v>0</v>
      </c>
      <c r="J13" s="22">
        <f aca="true" t="shared" si="2" ref="J13:J66">I13/AC13*100</f>
        <v>0</v>
      </c>
      <c r="K13" s="21">
        <v>0</v>
      </c>
      <c r="L13" s="22">
        <f aca="true" t="shared" si="3" ref="L13:L66">K13/AC13*100</f>
        <v>0</v>
      </c>
      <c r="M13" s="21">
        <v>0</v>
      </c>
      <c r="N13" s="22">
        <f aca="true" t="shared" si="4" ref="N13:N66">M13/AC13*100</f>
        <v>0</v>
      </c>
      <c r="O13" s="21">
        <v>14</v>
      </c>
      <c r="P13" s="22">
        <f aca="true" t="shared" si="5" ref="P13:P66">O13/AC13*100</f>
        <v>20.588235294117645</v>
      </c>
      <c r="Q13" s="21">
        <v>0</v>
      </c>
      <c r="R13" s="22">
        <f>Q13/AC13*100</f>
        <v>0</v>
      </c>
      <c r="S13" s="21">
        <v>0</v>
      </c>
      <c r="T13" s="22">
        <f>S13/AC13*100</f>
        <v>0</v>
      </c>
      <c r="U13" s="21">
        <v>0</v>
      </c>
      <c r="V13" s="22">
        <f>U13/AC13*100</f>
        <v>0</v>
      </c>
      <c r="W13" s="21">
        <v>0</v>
      </c>
      <c r="X13" s="22">
        <f aca="true" t="shared" si="6" ref="X13:X66">W13/AC13*100</f>
        <v>0</v>
      </c>
      <c r="Y13" s="24">
        <f>SUM(E13+G13+I13+K13+M13+O13+Q13+S13+U13+W13)</f>
        <v>63</v>
      </c>
      <c r="Z13" s="22">
        <f aca="true" t="shared" si="7" ref="Z13:Z66">Y13/AC13*100</f>
        <v>92.64705882352942</v>
      </c>
      <c r="AA13" s="21">
        <v>5</v>
      </c>
      <c r="AB13" s="25">
        <f aca="true" t="shared" si="8" ref="AB13:AB66">AA13/AC13*100</f>
        <v>7.352941176470589</v>
      </c>
      <c r="AC13" s="24">
        <f aca="true" t="shared" si="9" ref="AC13:AC66">Y13+AA13</f>
        <v>68</v>
      </c>
      <c r="AD13" s="64">
        <f aca="true" t="shared" si="10" ref="AD13:AD66">AC13/D13*100</f>
        <v>43.31210191082803</v>
      </c>
      <c r="AE13" s="65">
        <f aca="true" t="shared" si="11" ref="AE13:AE66">AD13-100</f>
        <v>-56.68789808917197</v>
      </c>
    </row>
    <row r="14" spans="1:31" ht="12.75" customHeight="1">
      <c r="A14" s="287"/>
      <c r="B14" s="38">
        <v>271</v>
      </c>
      <c r="C14" s="39" t="s">
        <v>15</v>
      </c>
      <c r="D14" s="52">
        <v>436</v>
      </c>
      <c r="E14" s="26">
        <v>65</v>
      </c>
      <c r="F14" s="27">
        <f t="shared" si="0"/>
        <v>32.33830845771145</v>
      </c>
      <c r="G14" s="28">
        <v>109</v>
      </c>
      <c r="H14" s="27">
        <f t="shared" si="1"/>
        <v>54.22885572139303</v>
      </c>
      <c r="I14" s="26">
        <v>4</v>
      </c>
      <c r="J14" s="27">
        <f t="shared" si="2"/>
        <v>1.9900497512437811</v>
      </c>
      <c r="K14" s="26">
        <v>1</v>
      </c>
      <c r="L14" s="27">
        <f t="shared" si="3"/>
        <v>0.4975124378109453</v>
      </c>
      <c r="M14" s="26">
        <v>1</v>
      </c>
      <c r="N14" s="27">
        <f t="shared" si="4"/>
        <v>0.4975124378109453</v>
      </c>
      <c r="O14" s="26">
        <v>17</v>
      </c>
      <c r="P14" s="27">
        <f t="shared" si="5"/>
        <v>8.45771144278607</v>
      </c>
      <c r="Q14" s="26">
        <v>0</v>
      </c>
      <c r="R14" s="27">
        <f aca="true" t="shared" si="12" ref="R14:R66">Q14/AC14*100</f>
        <v>0</v>
      </c>
      <c r="S14" s="26">
        <v>0</v>
      </c>
      <c r="T14" s="27">
        <f aca="true" t="shared" si="13" ref="T14:T66">S14/AC14*100</f>
        <v>0</v>
      </c>
      <c r="U14" s="26">
        <v>0</v>
      </c>
      <c r="V14" s="27">
        <f aca="true" t="shared" si="14" ref="V14:V66">U14/AC14*100</f>
        <v>0</v>
      </c>
      <c r="W14" s="26">
        <v>0</v>
      </c>
      <c r="X14" s="27">
        <f t="shared" si="6"/>
        <v>0</v>
      </c>
      <c r="Y14" s="29">
        <f aca="true" t="shared" si="15" ref="Y14:Y66">SUM(E14+G14+I14+K14+M14+O14+Q14+S14+U14+W14)</f>
        <v>197</v>
      </c>
      <c r="Z14" s="27">
        <f t="shared" si="7"/>
        <v>98.00995024875621</v>
      </c>
      <c r="AA14" s="26">
        <v>4</v>
      </c>
      <c r="AB14" s="30">
        <f t="shared" si="8"/>
        <v>1.9900497512437811</v>
      </c>
      <c r="AC14" s="29">
        <f t="shared" si="9"/>
        <v>201</v>
      </c>
      <c r="AD14" s="66">
        <f t="shared" si="10"/>
        <v>46.10091743119266</v>
      </c>
      <c r="AE14" s="62">
        <f t="shared" si="11"/>
        <v>-53.89908256880734</v>
      </c>
    </row>
    <row r="15" spans="1:31" ht="12.75" customHeight="1">
      <c r="A15" s="287"/>
      <c r="B15" s="38">
        <v>272</v>
      </c>
      <c r="C15" s="39" t="s">
        <v>15</v>
      </c>
      <c r="D15" s="52">
        <v>118</v>
      </c>
      <c r="E15" s="26">
        <v>9</v>
      </c>
      <c r="F15" s="27">
        <f t="shared" si="0"/>
        <v>11.39240506329114</v>
      </c>
      <c r="G15" s="28">
        <v>15</v>
      </c>
      <c r="H15" s="27">
        <f t="shared" si="1"/>
        <v>18.9873417721519</v>
      </c>
      <c r="I15" s="26">
        <v>2</v>
      </c>
      <c r="J15" s="27">
        <f t="shared" si="2"/>
        <v>2.5316455696202533</v>
      </c>
      <c r="K15" s="26">
        <v>0</v>
      </c>
      <c r="L15" s="27">
        <f t="shared" si="3"/>
        <v>0</v>
      </c>
      <c r="M15" s="26">
        <v>0</v>
      </c>
      <c r="N15" s="27">
        <f t="shared" si="4"/>
        <v>0</v>
      </c>
      <c r="O15" s="26">
        <v>48</v>
      </c>
      <c r="P15" s="27">
        <f t="shared" si="5"/>
        <v>60.75949367088608</v>
      </c>
      <c r="Q15" s="26">
        <v>0</v>
      </c>
      <c r="R15" s="27">
        <f t="shared" si="12"/>
        <v>0</v>
      </c>
      <c r="S15" s="26">
        <v>0</v>
      </c>
      <c r="T15" s="27">
        <f t="shared" si="13"/>
        <v>0</v>
      </c>
      <c r="U15" s="26">
        <v>0</v>
      </c>
      <c r="V15" s="27">
        <f t="shared" si="14"/>
        <v>0</v>
      </c>
      <c r="W15" s="26">
        <v>0</v>
      </c>
      <c r="X15" s="27">
        <f t="shared" si="6"/>
        <v>0</v>
      </c>
      <c r="Y15" s="29">
        <f t="shared" si="15"/>
        <v>74</v>
      </c>
      <c r="Z15" s="27">
        <f t="shared" si="7"/>
        <v>93.67088607594937</v>
      </c>
      <c r="AA15" s="26">
        <v>5</v>
      </c>
      <c r="AB15" s="30">
        <f t="shared" si="8"/>
        <v>6.329113924050633</v>
      </c>
      <c r="AC15" s="29">
        <f t="shared" si="9"/>
        <v>79</v>
      </c>
      <c r="AD15" s="66">
        <f t="shared" si="10"/>
        <v>66.94915254237289</v>
      </c>
      <c r="AE15" s="62">
        <f t="shared" si="11"/>
        <v>-33.050847457627114</v>
      </c>
    </row>
    <row r="16" spans="1:31" ht="12.75" customHeight="1">
      <c r="A16" s="287"/>
      <c r="B16" s="38">
        <v>273</v>
      </c>
      <c r="C16" s="39" t="s">
        <v>15</v>
      </c>
      <c r="D16" s="52">
        <v>572</v>
      </c>
      <c r="E16" s="26">
        <v>54</v>
      </c>
      <c r="F16" s="27">
        <f t="shared" si="0"/>
        <v>15.561959654178676</v>
      </c>
      <c r="G16" s="28">
        <v>65</v>
      </c>
      <c r="H16" s="27">
        <f t="shared" si="1"/>
        <v>18.73198847262248</v>
      </c>
      <c r="I16" s="26">
        <v>1</v>
      </c>
      <c r="J16" s="27">
        <f t="shared" si="2"/>
        <v>0.2881844380403458</v>
      </c>
      <c r="K16" s="26">
        <v>123</v>
      </c>
      <c r="L16" s="27">
        <f t="shared" si="3"/>
        <v>35.44668587896253</v>
      </c>
      <c r="M16" s="26">
        <v>0</v>
      </c>
      <c r="N16" s="27">
        <f t="shared" si="4"/>
        <v>0</v>
      </c>
      <c r="O16" s="26">
        <v>88</v>
      </c>
      <c r="P16" s="27">
        <f t="shared" si="5"/>
        <v>25.360230547550433</v>
      </c>
      <c r="Q16" s="26">
        <v>0</v>
      </c>
      <c r="R16" s="27">
        <f t="shared" si="12"/>
        <v>0</v>
      </c>
      <c r="S16" s="26">
        <v>0</v>
      </c>
      <c r="T16" s="27">
        <f t="shared" si="13"/>
        <v>0</v>
      </c>
      <c r="U16" s="26">
        <v>0</v>
      </c>
      <c r="V16" s="27">
        <f t="shared" si="14"/>
        <v>0</v>
      </c>
      <c r="W16" s="26">
        <v>0</v>
      </c>
      <c r="X16" s="27">
        <f t="shared" si="6"/>
        <v>0</v>
      </c>
      <c r="Y16" s="29">
        <f t="shared" si="15"/>
        <v>331</v>
      </c>
      <c r="Z16" s="27">
        <f t="shared" si="7"/>
        <v>95.38904899135446</v>
      </c>
      <c r="AA16" s="26">
        <v>16</v>
      </c>
      <c r="AB16" s="30">
        <f t="shared" si="8"/>
        <v>4.610951008645533</v>
      </c>
      <c r="AC16" s="29">
        <f t="shared" si="9"/>
        <v>347</v>
      </c>
      <c r="AD16" s="66">
        <f t="shared" si="10"/>
        <v>60.66433566433567</v>
      </c>
      <c r="AE16" s="62">
        <f t="shared" si="11"/>
        <v>-39.33566433566433</v>
      </c>
    </row>
    <row r="17" spans="1:31" ht="12.75" customHeight="1">
      <c r="A17" s="287"/>
      <c r="B17" s="38">
        <v>273</v>
      </c>
      <c r="C17" s="39" t="s">
        <v>32</v>
      </c>
      <c r="D17" s="52">
        <v>481</v>
      </c>
      <c r="E17" s="26">
        <v>74</v>
      </c>
      <c r="F17" s="27">
        <f t="shared" si="0"/>
        <v>29.365079365079367</v>
      </c>
      <c r="G17" s="28">
        <v>42</v>
      </c>
      <c r="H17" s="27">
        <f t="shared" si="1"/>
        <v>16.666666666666664</v>
      </c>
      <c r="I17" s="26">
        <v>5</v>
      </c>
      <c r="J17" s="27">
        <f t="shared" si="2"/>
        <v>1.984126984126984</v>
      </c>
      <c r="K17" s="26">
        <v>105</v>
      </c>
      <c r="L17" s="27">
        <f t="shared" si="3"/>
        <v>41.66666666666667</v>
      </c>
      <c r="M17" s="26">
        <v>0</v>
      </c>
      <c r="N17" s="27">
        <f t="shared" si="4"/>
        <v>0</v>
      </c>
      <c r="O17" s="26">
        <v>14</v>
      </c>
      <c r="P17" s="27">
        <f t="shared" si="5"/>
        <v>5.555555555555555</v>
      </c>
      <c r="Q17" s="26">
        <v>0</v>
      </c>
      <c r="R17" s="27">
        <f t="shared" si="12"/>
        <v>0</v>
      </c>
      <c r="S17" s="26">
        <v>0</v>
      </c>
      <c r="T17" s="27">
        <f t="shared" si="13"/>
        <v>0</v>
      </c>
      <c r="U17" s="26">
        <v>0</v>
      </c>
      <c r="V17" s="27">
        <f t="shared" si="14"/>
        <v>0</v>
      </c>
      <c r="W17" s="26">
        <v>0</v>
      </c>
      <c r="X17" s="27">
        <f t="shared" si="6"/>
        <v>0</v>
      </c>
      <c r="Y17" s="29">
        <f t="shared" si="15"/>
        <v>240</v>
      </c>
      <c r="Z17" s="27">
        <f t="shared" si="7"/>
        <v>95.23809523809523</v>
      </c>
      <c r="AA17" s="26">
        <v>12</v>
      </c>
      <c r="AB17" s="30">
        <f t="shared" si="8"/>
        <v>4.761904761904762</v>
      </c>
      <c r="AC17" s="29">
        <f t="shared" si="9"/>
        <v>252</v>
      </c>
      <c r="AD17" s="66">
        <f t="shared" si="10"/>
        <v>52.390852390852395</v>
      </c>
      <c r="AE17" s="62">
        <f t="shared" si="11"/>
        <v>-47.609147609147605</v>
      </c>
    </row>
    <row r="18" spans="1:31" ht="12.75" customHeight="1">
      <c r="A18" s="287"/>
      <c r="B18" s="38">
        <v>273</v>
      </c>
      <c r="C18" s="39" t="s">
        <v>2</v>
      </c>
      <c r="D18" s="52">
        <v>343</v>
      </c>
      <c r="E18" s="26">
        <v>111</v>
      </c>
      <c r="F18" s="27">
        <f t="shared" si="0"/>
        <v>55.778894472361806</v>
      </c>
      <c r="G18" s="28">
        <v>45</v>
      </c>
      <c r="H18" s="27">
        <f t="shared" si="1"/>
        <v>22.613065326633166</v>
      </c>
      <c r="I18" s="26">
        <v>0</v>
      </c>
      <c r="J18" s="27">
        <f t="shared" si="2"/>
        <v>0</v>
      </c>
      <c r="K18" s="26">
        <v>18</v>
      </c>
      <c r="L18" s="27">
        <f t="shared" si="3"/>
        <v>9.045226130653267</v>
      </c>
      <c r="M18" s="26">
        <v>0</v>
      </c>
      <c r="N18" s="27">
        <f t="shared" si="4"/>
        <v>0</v>
      </c>
      <c r="O18" s="26">
        <v>11</v>
      </c>
      <c r="P18" s="27">
        <f t="shared" si="5"/>
        <v>5.527638190954774</v>
      </c>
      <c r="Q18" s="26">
        <v>0</v>
      </c>
      <c r="R18" s="27">
        <f t="shared" si="12"/>
        <v>0</v>
      </c>
      <c r="S18" s="26">
        <v>0</v>
      </c>
      <c r="T18" s="27">
        <f t="shared" si="13"/>
        <v>0</v>
      </c>
      <c r="U18" s="26">
        <v>0</v>
      </c>
      <c r="V18" s="27">
        <f t="shared" si="14"/>
        <v>0</v>
      </c>
      <c r="W18" s="26">
        <v>0</v>
      </c>
      <c r="X18" s="27">
        <f t="shared" si="6"/>
        <v>0</v>
      </c>
      <c r="Y18" s="29">
        <f t="shared" si="15"/>
        <v>185</v>
      </c>
      <c r="Z18" s="27">
        <f t="shared" si="7"/>
        <v>92.96482412060301</v>
      </c>
      <c r="AA18" s="26">
        <v>14</v>
      </c>
      <c r="AB18" s="30">
        <f t="shared" si="8"/>
        <v>7.035175879396985</v>
      </c>
      <c r="AC18" s="29">
        <f t="shared" si="9"/>
        <v>199</v>
      </c>
      <c r="AD18" s="66">
        <f t="shared" si="10"/>
        <v>58.01749271137027</v>
      </c>
      <c r="AE18" s="62">
        <f t="shared" si="11"/>
        <v>-41.98250728862973</v>
      </c>
    </row>
    <row r="19" spans="1:31" ht="12.75" customHeight="1">
      <c r="A19" s="287"/>
      <c r="B19" s="38">
        <v>273</v>
      </c>
      <c r="C19" s="39" t="s">
        <v>3</v>
      </c>
      <c r="D19" s="52">
        <v>169</v>
      </c>
      <c r="E19" s="26">
        <v>18</v>
      </c>
      <c r="F19" s="27">
        <f t="shared" si="0"/>
        <v>20.224719101123593</v>
      </c>
      <c r="G19" s="28">
        <v>44</v>
      </c>
      <c r="H19" s="27">
        <f t="shared" si="1"/>
        <v>49.43820224719101</v>
      </c>
      <c r="I19" s="26">
        <v>1</v>
      </c>
      <c r="J19" s="27">
        <f t="shared" si="2"/>
        <v>1.1235955056179776</v>
      </c>
      <c r="K19" s="26">
        <v>11</v>
      </c>
      <c r="L19" s="27">
        <f t="shared" si="3"/>
        <v>12.359550561797752</v>
      </c>
      <c r="M19" s="26">
        <v>0</v>
      </c>
      <c r="N19" s="27">
        <f t="shared" si="4"/>
        <v>0</v>
      </c>
      <c r="O19" s="26">
        <v>9</v>
      </c>
      <c r="P19" s="27">
        <f t="shared" si="5"/>
        <v>10.112359550561797</v>
      </c>
      <c r="Q19" s="26">
        <v>0</v>
      </c>
      <c r="R19" s="27">
        <f t="shared" si="12"/>
        <v>0</v>
      </c>
      <c r="S19" s="26">
        <v>0</v>
      </c>
      <c r="T19" s="27">
        <f t="shared" si="13"/>
        <v>0</v>
      </c>
      <c r="U19" s="26">
        <v>0</v>
      </c>
      <c r="V19" s="27">
        <f t="shared" si="14"/>
        <v>0</v>
      </c>
      <c r="W19" s="26">
        <v>0</v>
      </c>
      <c r="X19" s="27">
        <f t="shared" si="6"/>
        <v>0</v>
      </c>
      <c r="Y19" s="29">
        <f t="shared" si="15"/>
        <v>83</v>
      </c>
      <c r="Z19" s="27">
        <f t="shared" si="7"/>
        <v>93.25842696629213</v>
      </c>
      <c r="AA19" s="26">
        <v>6</v>
      </c>
      <c r="AB19" s="30">
        <f t="shared" si="8"/>
        <v>6.741573033707865</v>
      </c>
      <c r="AC19" s="29">
        <f t="shared" si="9"/>
        <v>89</v>
      </c>
      <c r="AD19" s="66">
        <f t="shared" si="10"/>
        <v>52.662721893491124</v>
      </c>
      <c r="AE19" s="62">
        <f t="shared" si="11"/>
        <v>-47.337278106508876</v>
      </c>
    </row>
    <row r="20" spans="1:31" ht="12.75" customHeight="1">
      <c r="A20" s="287"/>
      <c r="B20" s="38">
        <v>274</v>
      </c>
      <c r="C20" s="39" t="s">
        <v>15</v>
      </c>
      <c r="D20" s="52">
        <v>468</v>
      </c>
      <c r="E20" s="26">
        <v>122</v>
      </c>
      <c r="F20" s="27">
        <f t="shared" si="0"/>
        <v>54.46428571428571</v>
      </c>
      <c r="G20" s="28">
        <v>57</v>
      </c>
      <c r="H20" s="27">
        <f t="shared" si="1"/>
        <v>25.44642857142857</v>
      </c>
      <c r="I20" s="26">
        <v>4</v>
      </c>
      <c r="J20" s="27">
        <f t="shared" si="2"/>
        <v>1.7857142857142856</v>
      </c>
      <c r="K20" s="26">
        <v>11</v>
      </c>
      <c r="L20" s="27">
        <f t="shared" si="3"/>
        <v>4.910714285714286</v>
      </c>
      <c r="M20" s="26">
        <v>2</v>
      </c>
      <c r="N20" s="27">
        <f t="shared" si="4"/>
        <v>0.8928571428571428</v>
      </c>
      <c r="O20" s="26">
        <v>7</v>
      </c>
      <c r="P20" s="27">
        <f t="shared" si="5"/>
        <v>3.125</v>
      </c>
      <c r="Q20" s="26">
        <v>0</v>
      </c>
      <c r="R20" s="27">
        <f t="shared" si="12"/>
        <v>0</v>
      </c>
      <c r="S20" s="26">
        <v>0</v>
      </c>
      <c r="T20" s="27">
        <f t="shared" si="13"/>
        <v>0</v>
      </c>
      <c r="U20" s="26">
        <v>0</v>
      </c>
      <c r="V20" s="27">
        <f t="shared" si="14"/>
        <v>0</v>
      </c>
      <c r="W20" s="26">
        <v>0</v>
      </c>
      <c r="X20" s="27">
        <f t="shared" si="6"/>
        <v>0</v>
      </c>
      <c r="Y20" s="29">
        <f t="shared" si="15"/>
        <v>203</v>
      </c>
      <c r="Z20" s="27">
        <f t="shared" si="7"/>
        <v>90.625</v>
      </c>
      <c r="AA20" s="26">
        <v>21</v>
      </c>
      <c r="AB20" s="30">
        <f t="shared" si="8"/>
        <v>9.375</v>
      </c>
      <c r="AC20" s="29">
        <f t="shared" si="9"/>
        <v>224</v>
      </c>
      <c r="AD20" s="66">
        <f t="shared" si="10"/>
        <v>47.863247863247864</v>
      </c>
      <c r="AE20" s="62">
        <f t="shared" si="11"/>
        <v>-52.136752136752136</v>
      </c>
    </row>
    <row r="21" spans="1:31" ht="12.75" customHeight="1">
      <c r="A21" s="287"/>
      <c r="B21" s="38">
        <v>274</v>
      </c>
      <c r="C21" s="39" t="s">
        <v>16</v>
      </c>
      <c r="D21" s="52">
        <v>469</v>
      </c>
      <c r="E21" s="26">
        <v>112</v>
      </c>
      <c r="F21" s="27">
        <f t="shared" si="0"/>
        <v>46.28099173553719</v>
      </c>
      <c r="G21" s="28">
        <v>78</v>
      </c>
      <c r="H21" s="27">
        <f t="shared" si="1"/>
        <v>32.231404958677686</v>
      </c>
      <c r="I21" s="26">
        <v>1</v>
      </c>
      <c r="J21" s="27">
        <f t="shared" si="2"/>
        <v>0.4132231404958678</v>
      </c>
      <c r="K21" s="26">
        <v>28</v>
      </c>
      <c r="L21" s="27">
        <f t="shared" si="3"/>
        <v>11.570247933884298</v>
      </c>
      <c r="M21" s="26">
        <v>0</v>
      </c>
      <c r="N21" s="27">
        <f t="shared" si="4"/>
        <v>0</v>
      </c>
      <c r="O21" s="26">
        <v>11</v>
      </c>
      <c r="P21" s="27">
        <f t="shared" si="5"/>
        <v>4.545454545454546</v>
      </c>
      <c r="Q21" s="26">
        <v>0</v>
      </c>
      <c r="R21" s="27">
        <f t="shared" si="12"/>
        <v>0</v>
      </c>
      <c r="S21" s="26">
        <v>0</v>
      </c>
      <c r="T21" s="27">
        <f t="shared" si="13"/>
        <v>0</v>
      </c>
      <c r="U21" s="26">
        <v>0</v>
      </c>
      <c r="V21" s="27">
        <f t="shared" si="14"/>
        <v>0</v>
      </c>
      <c r="W21" s="26">
        <v>0</v>
      </c>
      <c r="X21" s="27">
        <f t="shared" si="6"/>
        <v>0</v>
      </c>
      <c r="Y21" s="29">
        <f t="shared" si="15"/>
        <v>230</v>
      </c>
      <c r="Z21" s="27">
        <f t="shared" si="7"/>
        <v>95.0413223140496</v>
      </c>
      <c r="AA21" s="26">
        <v>12</v>
      </c>
      <c r="AB21" s="30">
        <f t="shared" si="8"/>
        <v>4.958677685950414</v>
      </c>
      <c r="AC21" s="29">
        <f t="shared" si="9"/>
        <v>242</v>
      </c>
      <c r="AD21" s="66">
        <f t="shared" si="10"/>
        <v>51.59914712153518</v>
      </c>
      <c r="AE21" s="62">
        <f t="shared" si="11"/>
        <v>-48.40085287846482</v>
      </c>
    </row>
    <row r="22" spans="1:31" ht="12.75" customHeight="1">
      <c r="A22" s="287"/>
      <c r="B22" s="38">
        <v>275</v>
      </c>
      <c r="C22" s="39" t="s">
        <v>15</v>
      </c>
      <c r="D22" s="52">
        <v>193</v>
      </c>
      <c r="E22" s="26">
        <v>41</v>
      </c>
      <c r="F22" s="27">
        <f t="shared" si="0"/>
        <v>36.607142857142854</v>
      </c>
      <c r="G22" s="28">
        <v>21</v>
      </c>
      <c r="H22" s="27">
        <f t="shared" si="1"/>
        <v>18.75</v>
      </c>
      <c r="I22" s="26">
        <v>2</v>
      </c>
      <c r="J22" s="27">
        <f t="shared" si="2"/>
        <v>1.7857142857142856</v>
      </c>
      <c r="K22" s="26">
        <v>37</v>
      </c>
      <c r="L22" s="27">
        <f t="shared" si="3"/>
        <v>33.035714285714285</v>
      </c>
      <c r="M22" s="26">
        <v>4</v>
      </c>
      <c r="N22" s="27">
        <f t="shared" si="4"/>
        <v>3.571428571428571</v>
      </c>
      <c r="O22" s="26">
        <v>3</v>
      </c>
      <c r="P22" s="27">
        <f t="shared" si="5"/>
        <v>2.6785714285714284</v>
      </c>
      <c r="Q22" s="26">
        <v>0</v>
      </c>
      <c r="R22" s="27">
        <f t="shared" si="12"/>
        <v>0</v>
      </c>
      <c r="S22" s="26">
        <v>0</v>
      </c>
      <c r="T22" s="27">
        <f t="shared" si="13"/>
        <v>0</v>
      </c>
      <c r="U22" s="26">
        <v>0</v>
      </c>
      <c r="V22" s="27">
        <f t="shared" si="14"/>
        <v>0</v>
      </c>
      <c r="W22" s="26">
        <v>0</v>
      </c>
      <c r="X22" s="27">
        <f t="shared" si="6"/>
        <v>0</v>
      </c>
      <c r="Y22" s="29">
        <f t="shared" si="15"/>
        <v>108</v>
      </c>
      <c r="Z22" s="27">
        <f t="shared" si="7"/>
        <v>96.42857142857143</v>
      </c>
      <c r="AA22" s="26">
        <v>4</v>
      </c>
      <c r="AB22" s="30">
        <f t="shared" si="8"/>
        <v>3.571428571428571</v>
      </c>
      <c r="AC22" s="29">
        <f t="shared" si="9"/>
        <v>112</v>
      </c>
      <c r="AD22" s="66">
        <f t="shared" si="10"/>
        <v>58.03108808290155</v>
      </c>
      <c r="AE22" s="62">
        <f t="shared" si="11"/>
        <v>-41.96891191709845</v>
      </c>
    </row>
    <row r="23" spans="1:31" ht="12.75" customHeight="1">
      <c r="A23" s="287"/>
      <c r="B23" s="38">
        <v>275</v>
      </c>
      <c r="C23" s="39" t="s">
        <v>32</v>
      </c>
      <c r="D23" s="52">
        <v>180</v>
      </c>
      <c r="E23" s="26">
        <v>47</v>
      </c>
      <c r="F23" s="27">
        <f t="shared" si="0"/>
        <v>41.228070175438596</v>
      </c>
      <c r="G23" s="28">
        <v>32</v>
      </c>
      <c r="H23" s="27">
        <f t="shared" si="1"/>
        <v>28.07017543859649</v>
      </c>
      <c r="I23" s="26">
        <v>0</v>
      </c>
      <c r="J23" s="27">
        <f t="shared" si="2"/>
        <v>0</v>
      </c>
      <c r="K23" s="26">
        <v>29</v>
      </c>
      <c r="L23" s="27">
        <f t="shared" si="3"/>
        <v>25.438596491228072</v>
      </c>
      <c r="M23" s="26">
        <v>0</v>
      </c>
      <c r="N23" s="27">
        <f t="shared" si="4"/>
        <v>0</v>
      </c>
      <c r="O23" s="26">
        <v>1</v>
      </c>
      <c r="P23" s="27">
        <f t="shared" si="5"/>
        <v>0.8771929824561403</v>
      </c>
      <c r="Q23" s="26">
        <v>0</v>
      </c>
      <c r="R23" s="27">
        <f t="shared" si="12"/>
        <v>0</v>
      </c>
      <c r="S23" s="26">
        <v>0</v>
      </c>
      <c r="T23" s="27">
        <f t="shared" si="13"/>
        <v>0</v>
      </c>
      <c r="U23" s="26">
        <v>0</v>
      </c>
      <c r="V23" s="27">
        <f t="shared" si="14"/>
        <v>0</v>
      </c>
      <c r="W23" s="26">
        <v>0</v>
      </c>
      <c r="X23" s="27">
        <f t="shared" si="6"/>
        <v>0</v>
      </c>
      <c r="Y23" s="29">
        <f t="shared" si="15"/>
        <v>109</v>
      </c>
      <c r="Z23" s="27">
        <f t="shared" si="7"/>
        <v>95.6140350877193</v>
      </c>
      <c r="AA23" s="26">
        <v>5</v>
      </c>
      <c r="AB23" s="30">
        <f t="shared" si="8"/>
        <v>4.385964912280701</v>
      </c>
      <c r="AC23" s="29">
        <f t="shared" si="9"/>
        <v>114</v>
      </c>
      <c r="AD23" s="66">
        <f t="shared" si="10"/>
        <v>63.33333333333333</v>
      </c>
      <c r="AE23" s="62">
        <f t="shared" si="11"/>
        <v>-36.66666666666667</v>
      </c>
    </row>
    <row r="24" spans="1:31" ht="12.75" customHeight="1">
      <c r="A24" s="287"/>
      <c r="B24" s="38">
        <v>276</v>
      </c>
      <c r="C24" s="39" t="s">
        <v>15</v>
      </c>
      <c r="D24" s="52">
        <v>219</v>
      </c>
      <c r="E24" s="26">
        <v>36</v>
      </c>
      <c r="F24" s="27">
        <f t="shared" si="0"/>
        <v>34.95145631067961</v>
      </c>
      <c r="G24" s="28">
        <v>24</v>
      </c>
      <c r="H24" s="27">
        <f t="shared" si="1"/>
        <v>23.300970873786408</v>
      </c>
      <c r="I24" s="26">
        <v>0</v>
      </c>
      <c r="J24" s="27">
        <f t="shared" si="2"/>
        <v>0</v>
      </c>
      <c r="K24" s="26">
        <v>11</v>
      </c>
      <c r="L24" s="27">
        <f t="shared" si="3"/>
        <v>10.679611650485436</v>
      </c>
      <c r="M24" s="26">
        <v>0</v>
      </c>
      <c r="N24" s="27">
        <f t="shared" si="4"/>
        <v>0</v>
      </c>
      <c r="O24" s="26">
        <v>25</v>
      </c>
      <c r="P24" s="27">
        <f t="shared" si="5"/>
        <v>24.271844660194176</v>
      </c>
      <c r="Q24" s="26">
        <v>0</v>
      </c>
      <c r="R24" s="27">
        <f t="shared" si="12"/>
        <v>0</v>
      </c>
      <c r="S24" s="26">
        <v>0</v>
      </c>
      <c r="T24" s="27">
        <f t="shared" si="13"/>
        <v>0</v>
      </c>
      <c r="U24" s="26">
        <v>0</v>
      </c>
      <c r="V24" s="27">
        <f t="shared" si="14"/>
        <v>0</v>
      </c>
      <c r="W24" s="26">
        <v>0</v>
      </c>
      <c r="X24" s="27">
        <f t="shared" si="6"/>
        <v>0</v>
      </c>
      <c r="Y24" s="29">
        <f t="shared" si="15"/>
        <v>96</v>
      </c>
      <c r="Z24" s="27">
        <f t="shared" si="7"/>
        <v>93.20388349514563</v>
      </c>
      <c r="AA24" s="26">
        <v>7</v>
      </c>
      <c r="AB24" s="30">
        <f t="shared" si="8"/>
        <v>6.796116504854369</v>
      </c>
      <c r="AC24" s="29">
        <f t="shared" si="9"/>
        <v>103</v>
      </c>
      <c r="AD24" s="66">
        <f t="shared" si="10"/>
        <v>47.03196347031963</v>
      </c>
      <c r="AE24" s="62">
        <f t="shared" si="11"/>
        <v>-52.96803652968037</v>
      </c>
    </row>
    <row r="25" spans="1:31" ht="12.75" customHeight="1">
      <c r="A25" s="287"/>
      <c r="B25" s="38">
        <v>277</v>
      </c>
      <c r="C25" s="39" t="s">
        <v>15</v>
      </c>
      <c r="D25" s="52">
        <v>666</v>
      </c>
      <c r="E25" s="26">
        <v>95</v>
      </c>
      <c r="F25" s="27">
        <f t="shared" si="0"/>
        <v>23.6318407960199</v>
      </c>
      <c r="G25" s="28">
        <v>174</v>
      </c>
      <c r="H25" s="27">
        <f t="shared" si="1"/>
        <v>43.28358208955223</v>
      </c>
      <c r="I25" s="26">
        <v>12</v>
      </c>
      <c r="J25" s="27">
        <f t="shared" si="2"/>
        <v>2.9850746268656714</v>
      </c>
      <c r="K25" s="26">
        <v>73</v>
      </c>
      <c r="L25" s="27">
        <f t="shared" si="3"/>
        <v>18.1592039800995</v>
      </c>
      <c r="M25" s="26">
        <v>1</v>
      </c>
      <c r="N25" s="27">
        <f t="shared" si="4"/>
        <v>0.24875621890547264</v>
      </c>
      <c r="O25" s="26">
        <v>24</v>
      </c>
      <c r="P25" s="27">
        <f t="shared" si="5"/>
        <v>5.970149253731343</v>
      </c>
      <c r="Q25" s="26">
        <v>0</v>
      </c>
      <c r="R25" s="27">
        <f t="shared" si="12"/>
        <v>0</v>
      </c>
      <c r="S25" s="26">
        <v>0</v>
      </c>
      <c r="T25" s="27">
        <f t="shared" si="13"/>
        <v>0</v>
      </c>
      <c r="U25" s="26">
        <v>0</v>
      </c>
      <c r="V25" s="27">
        <f t="shared" si="14"/>
        <v>0</v>
      </c>
      <c r="W25" s="26">
        <v>0</v>
      </c>
      <c r="X25" s="27">
        <f t="shared" si="6"/>
        <v>0</v>
      </c>
      <c r="Y25" s="29">
        <f t="shared" si="15"/>
        <v>379</v>
      </c>
      <c r="Z25" s="27">
        <f t="shared" si="7"/>
        <v>94.27860696517413</v>
      </c>
      <c r="AA25" s="26">
        <v>23</v>
      </c>
      <c r="AB25" s="30">
        <f t="shared" si="8"/>
        <v>5.721393034825871</v>
      </c>
      <c r="AC25" s="29">
        <f t="shared" si="9"/>
        <v>402</v>
      </c>
      <c r="AD25" s="66">
        <f t="shared" si="10"/>
        <v>60.36036036036037</v>
      </c>
      <c r="AE25" s="62">
        <f t="shared" si="11"/>
        <v>-39.63963963963963</v>
      </c>
    </row>
    <row r="26" spans="1:31" ht="12.75" customHeight="1">
      <c r="A26" s="287"/>
      <c r="B26" s="38">
        <v>277</v>
      </c>
      <c r="C26" s="39" t="s">
        <v>32</v>
      </c>
      <c r="D26" s="52">
        <v>354</v>
      </c>
      <c r="E26" s="26">
        <v>37</v>
      </c>
      <c r="F26" s="27">
        <f t="shared" si="0"/>
        <v>16.972477064220186</v>
      </c>
      <c r="G26" s="28">
        <v>87</v>
      </c>
      <c r="H26" s="27">
        <f t="shared" si="1"/>
        <v>39.908256880733944</v>
      </c>
      <c r="I26" s="26">
        <v>6</v>
      </c>
      <c r="J26" s="27">
        <f t="shared" si="2"/>
        <v>2.7522935779816518</v>
      </c>
      <c r="K26" s="26">
        <v>8</v>
      </c>
      <c r="L26" s="27">
        <f t="shared" si="3"/>
        <v>3.669724770642202</v>
      </c>
      <c r="M26" s="26">
        <v>2</v>
      </c>
      <c r="N26" s="27">
        <f t="shared" si="4"/>
        <v>0.9174311926605505</v>
      </c>
      <c r="O26" s="26">
        <v>67</v>
      </c>
      <c r="P26" s="27">
        <f t="shared" si="5"/>
        <v>30.73394495412844</v>
      </c>
      <c r="Q26" s="26">
        <v>0</v>
      </c>
      <c r="R26" s="27">
        <f t="shared" si="12"/>
        <v>0</v>
      </c>
      <c r="S26" s="26">
        <v>0</v>
      </c>
      <c r="T26" s="27">
        <f t="shared" si="13"/>
        <v>0</v>
      </c>
      <c r="U26" s="26">
        <v>0</v>
      </c>
      <c r="V26" s="27">
        <f t="shared" si="14"/>
        <v>0</v>
      </c>
      <c r="W26" s="26">
        <v>0</v>
      </c>
      <c r="X26" s="27">
        <f t="shared" si="6"/>
        <v>0</v>
      </c>
      <c r="Y26" s="29">
        <f t="shared" si="15"/>
        <v>207</v>
      </c>
      <c r="Z26" s="27">
        <f t="shared" si="7"/>
        <v>94.95412844036697</v>
      </c>
      <c r="AA26" s="26">
        <v>11</v>
      </c>
      <c r="AB26" s="30">
        <f t="shared" si="8"/>
        <v>5.045871559633028</v>
      </c>
      <c r="AC26" s="29">
        <f t="shared" si="9"/>
        <v>218</v>
      </c>
      <c r="AD26" s="66">
        <f t="shared" si="10"/>
        <v>61.5819209039548</v>
      </c>
      <c r="AE26" s="62">
        <f t="shared" si="11"/>
        <v>-38.4180790960452</v>
      </c>
    </row>
    <row r="27" spans="1:31" ht="12.75" customHeight="1">
      <c r="A27" s="287"/>
      <c r="B27" s="38">
        <v>278</v>
      </c>
      <c r="C27" s="39" t="s">
        <v>15</v>
      </c>
      <c r="D27" s="52">
        <v>685</v>
      </c>
      <c r="E27" s="26">
        <v>94</v>
      </c>
      <c r="F27" s="27">
        <f t="shared" si="0"/>
        <v>24.22680412371134</v>
      </c>
      <c r="G27" s="28">
        <v>91</v>
      </c>
      <c r="H27" s="27">
        <f t="shared" si="1"/>
        <v>23.45360824742268</v>
      </c>
      <c r="I27" s="26">
        <v>3</v>
      </c>
      <c r="J27" s="27">
        <f t="shared" si="2"/>
        <v>0.7731958762886598</v>
      </c>
      <c r="K27" s="26">
        <v>164</v>
      </c>
      <c r="L27" s="27">
        <f t="shared" si="3"/>
        <v>42.2680412371134</v>
      </c>
      <c r="M27" s="26">
        <v>1</v>
      </c>
      <c r="N27" s="27">
        <f t="shared" si="4"/>
        <v>0.25773195876288657</v>
      </c>
      <c r="O27" s="26">
        <v>8</v>
      </c>
      <c r="P27" s="27">
        <f t="shared" si="5"/>
        <v>2.0618556701030926</v>
      </c>
      <c r="Q27" s="26">
        <v>0</v>
      </c>
      <c r="R27" s="27">
        <f t="shared" si="12"/>
        <v>0</v>
      </c>
      <c r="S27" s="26">
        <v>0</v>
      </c>
      <c r="T27" s="27">
        <f t="shared" si="13"/>
        <v>0</v>
      </c>
      <c r="U27" s="26">
        <v>0</v>
      </c>
      <c r="V27" s="27">
        <f t="shared" si="14"/>
        <v>0</v>
      </c>
      <c r="W27" s="26">
        <v>0</v>
      </c>
      <c r="X27" s="27">
        <f t="shared" si="6"/>
        <v>0</v>
      </c>
      <c r="Y27" s="29">
        <f t="shared" si="15"/>
        <v>361</v>
      </c>
      <c r="Z27" s="27">
        <f t="shared" si="7"/>
        <v>93.04123711340206</v>
      </c>
      <c r="AA27" s="26">
        <v>27</v>
      </c>
      <c r="AB27" s="30">
        <f t="shared" si="8"/>
        <v>6.958762886597938</v>
      </c>
      <c r="AC27" s="29">
        <f t="shared" si="9"/>
        <v>388</v>
      </c>
      <c r="AD27" s="66">
        <f t="shared" si="10"/>
        <v>56.64233576642336</v>
      </c>
      <c r="AE27" s="62">
        <f t="shared" si="11"/>
        <v>-43.35766423357664</v>
      </c>
    </row>
    <row r="28" spans="1:31" ht="12.75" customHeight="1">
      <c r="A28" s="287"/>
      <c r="B28" s="38">
        <v>278</v>
      </c>
      <c r="C28" s="39" t="s">
        <v>32</v>
      </c>
      <c r="D28" s="52">
        <v>224</v>
      </c>
      <c r="E28" s="26">
        <v>19</v>
      </c>
      <c r="F28" s="27">
        <f t="shared" si="0"/>
        <v>14.50381679389313</v>
      </c>
      <c r="G28" s="28">
        <v>61</v>
      </c>
      <c r="H28" s="27">
        <f t="shared" si="1"/>
        <v>46.56488549618321</v>
      </c>
      <c r="I28" s="26">
        <v>0</v>
      </c>
      <c r="J28" s="27">
        <f t="shared" si="2"/>
        <v>0</v>
      </c>
      <c r="K28" s="26">
        <v>38</v>
      </c>
      <c r="L28" s="27">
        <f t="shared" si="3"/>
        <v>29.00763358778626</v>
      </c>
      <c r="M28" s="26">
        <v>1</v>
      </c>
      <c r="N28" s="27">
        <f t="shared" si="4"/>
        <v>0.7633587786259541</v>
      </c>
      <c r="O28" s="26">
        <v>11</v>
      </c>
      <c r="P28" s="27">
        <f t="shared" si="5"/>
        <v>8.396946564885496</v>
      </c>
      <c r="Q28" s="26">
        <v>0</v>
      </c>
      <c r="R28" s="27">
        <f t="shared" si="12"/>
        <v>0</v>
      </c>
      <c r="S28" s="26">
        <v>0</v>
      </c>
      <c r="T28" s="27">
        <f t="shared" si="13"/>
        <v>0</v>
      </c>
      <c r="U28" s="26">
        <v>0</v>
      </c>
      <c r="V28" s="27">
        <f t="shared" si="14"/>
        <v>0</v>
      </c>
      <c r="W28" s="26">
        <v>0</v>
      </c>
      <c r="X28" s="27">
        <f t="shared" si="6"/>
        <v>0</v>
      </c>
      <c r="Y28" s="29">
        <f t="shared" si="15"/>
        <v>130</v>
      </c>
      <c r="Z28" s="27">
        <f t="shared" si="7"/>
        <v>99.23664122137404</v>
      </c>
      <c r="AA28" s="26">
        <v>1</v>
      </c>
      <c r="AB28" s="30">
        <f t="shared" si="8"/>
        <v>0.7633587786259541</v>
      </c>
      <c r="AC28" s="29">
        <f t="shared" si="9"/>
        <v>131</v>
      </c>
      <c r="AD28" s="66">
        <f t="shared" si="10"/>
        <v>58.48214285714286</v>
      </c>
      <c r="AE28" s="62">
        <f t="shared" si="11"/>
        <v>-41.51785714285714</v>
      </c>
    </row>
    <row r="29" spans="1:31" ht="12.75" customHeight="1">
      <c r="A29" s="287"/>
      <c r="B29" s="38">
        <v>278</v>
      </c>
      <c r="C29" s="39" t="s">
        <v>2</v>
      </c>
      <c r="D29" s="52">
        <v>659</v>
      </c>
      <c r="E29" s="26">
        <v>78</v>
      </c>
      <c r="F29" s="27">
        <f t="shared" si="0"/>
        <v>24.148606811145513</v>
      </c>
      <c r="G29" s="28">
        <v>138</v>
      </c>
      <c r="H29" s="27">
        <f t="shared" si="1"/>
        <v>42.72445820433436</v>
      </c>
      <c r="I29" s="26">
        <v>3</v>
      </c>
      <c r="J29" s="27">
        <f t="shared" si="2"/>
        <v>0.9287925696594427</v>
      </c>
      <c r="K29" s="26">
        <v>78</v>
      </c>
      <c r="L29" s="27">
        <f t="shared" si="3"/>
        <v>24.148606811145513</v>
      </c>
      <c r="M29" s="26">
        <v>2</v>
      </c>
      <c r="N29" s="27">
        <f t="shared" si="4"/>
        <v>0.6191950464396285</v>
      </c>
      <c r="O29" s="26">
        <v>11</v>
      </c>
      <c r="P29" s="27">
        <f t="shared" si="5"/>
        <v>3.4055727554179565</v>
      </c>
      <c r="Q29" s="26">
        <v>0</v>
      </c>
      <c r="R29" s="27">
        <f t="shared" si="12"/>
        <v>0</v>
      </c>
      <c r="S29" s="26">
        <v>0</v>
      </c>
      <c r="T29" s="27">
        <f t="shared" si="13"/>
        <v>0</v>
      </c>
      <c r="U29" s="26">
        <v>0</v>
      </c>
      <c r="V29" s="27">
        <f t="shared" si="14"/>
        <v>0</v>
      </c>
      <c r="W29" s="26">
        <v>0</v>
      </c>
      <c r="X29" s="27">
        <f t="shared" si="6"/>
        <v>0</v>
      </c>
      <c r="Y29" s="29">
        <f t="shared" si="15"/>
        <v>310</v>
      </c>
      <c r="Z29" s="27">
        <f t="shared" si="7"/>
        <v>95.97523219814241</v>
      </c>
      <c r="AA29" s="26">
        <v>13</v>
      </c>
      <c r="AB29" s="30">
        <f t="shared" si="8"/>
        <v>4.024767801857585</v>
      </c>
      <c r="AC29" s="29">
        <f t="shared" si="9"/>
        <v>323</v>
      </c>
      <c r="AD29" s="66">
        <f t="shared" si="10"/>
        <v>49.013657056145675</v>
      </c>
      <c r="AE29" s="62">
        <f t="shared" si="11"/>
        <v>-50.986342943854325</v>
      </c>
    </row>
    <row r="30" spans="1:31" ht="12.75" customHeight="1">
      <c r="A30" s="287"/>
      <c r="B30" s="38">
        <v>279</v>
      </c>
      <c r="C30" s="39" t="s">
        <v>15</v>
      </c>
      <c r="D30" s="52">
        <v>558</v>
      </c>
      <c r="E30" s="26">
        <v>157</v>
      </c>
      <c r="F30" s="27">
        <f t="shared" si="0"/>
        <v>53.76712328767124</v>
      </c>
      <c r="G30" s="28">
        <v>80</v>
      </c>
      <c r="H30" s="27">
        <f t="shared" si="1"/>
        <v>27.397260273972602</v>
      </c>
      <c r="I30" s="26">
        <v>1</v>
      </c>
      <c r="J30" s="27">
        <f t="shared" si="2"/>
        <v>0.3424657534246575</v>
      </c>
      <c r="K30" s="26">
        <v>15</v>
      </c>
      <c r="L30" s="27">
        <f t="shared" si="3"/>
        <v>5.136986301369863</v>
      </c>
      <c r="M30" s="26">
        <v>1</v>
      </c>
      <c r="N30" s="27">
        <f t="shared" si="4"/>
        <v>0.3424657534246575</v>
      </c>
      <c r="O30" s="26">
        <v>22</v>
      </c>
      <c r="P30" s="27">
        <f t="shared" si="5"/>
        <v>7.534246575342466</v>
      </c>
      <c r="Q30" s="26">
        <v>0</v>
      </c>
      <c r="R30" s="27">
        <f t="shared" si="12"/>
        <v>0</v>
      </c>
      <c r="S30" s="26">
        <v>0</v>
      </c>
      <c r="T30" s="27">
        <f t="shared" si="13"/>
        <v>0</v>
      </c>
      <c r="U30" s="26">
        <v>0</v>
      </c>
      <c r="V30" s="27">
        <f t="shared" si="14"/>
        <v>0</v>
      </c>
      <c r="W30" s="26">
        <v>0</v>
      </c>
      <c r="X30" s="27">
        <f t="shared" si="6"/>
        <v>0</v>
      </c>
      <c r="Y30" s="29">
        <f t="shared" si="15"/>
        <v>276</v>
      </c>
      <c r="Z30" s="27">
        <f t="shared" si="7"/>
        <v>94.52054794520548</v>
      </c>
      <c r="AA30" s="26">
        <v>16</v>
      </c>
      <c r="AB30" s="30">
        <f t="shared" si="8"/>
        <v>5.47945205479452</v>
      </c>
      <c r="AC30" s="29">
        <f t="shared" si="9"/>
        <v>292</v>
      </c>
      <c r="AD30" s="66">
        <f t="shared" si="10"/>
        <v>52.32974910394266</v>
      </c>
      <c r="AE30" s="62">
        <f t="shared" si="11"/>
        <v>-47.67025089605734</v>
      </c>
    </row>
    <row r="31" spans="1:31" ht="12.75" customHeight="1">
      <c r="A31" s="287"/>
      <c r="B31" s="38">
        <v>279</v>
      </c>
      <c r="C31" s="39" t="s">
        <v>16</v>
      </c>
      <c r="D31" s="52">
        <v>558</v>
      </c>
      <c r="E31" s="26">
        <v>129</v>
      </c>
      <c r="F31" s="27">
        <f t="shared" si="0"/>
        <v>50.78740157480315</v>
      </c>
      <c r="G31" s="28">
        <v>89</v>
      </c>
      <c r="H31" s="27">
        <f t="shared" si="1"/>
        <v>35.039370078740156</v>
      </c>
      <c r="I31" s="26">
        <v>6</v>
      </c>
      <c r="J31" s="27">
        <f t="shared" si="2"/>
        <v>2.3622047244094486</v>
      </c>
      <c r="K31" s="26">
        <v>9</v>
      </c>
      <c r="L31" s="27">
        <f t="shared" si="3"/>
        <v>3.543307086614173</v>
      </c>
      <c r="M31" s="26">
        <v>0</v>
      </c>
      <c r="N31" s="27">
        <f t="shared" si="4"/>
        <v>0</v>
      </c>
      <c r="O31" s="26">
        <v>15</v>
      </c>
      <c r="P31" s="27">
        <f t="shared" si="5"/>
        <v>5.905511811023622</v>
      </c>
      <c r="Q31" s="26">
        <v>0</v>
      </c>
      <c r="R31" s="27">
        <f t="shared" si="12"/>
        <v>0</v>
      </c>
      <c r="S31" s="26">
        <v>0</v>
      </c>
      <c r="T31" s="27">
        <f t="shared" si="13"/>
        <v>0</v>
      </c>
      <c r="U31" s="26">
        <v>0</v>
      </c>
      <c r="V31" s="27">
        <f t="shared" si="14"/>
        <v>0</v>
      </c>
      <c r="W31" s="26">
        <v>0</v>
      </c>
      <c r="X31" s="27">
        <f t="shared" si="6"/>
        <v>0</v>
      </c>
      <c r="Y31" s="29">
        <f t="shared" si="15"/>
        <v>248</v>
      </c>
      <c r="Z31" s="27">
        <f t="shared" si="7"/>
        <v>97.63779527559055</v>
      </c>
      <c r="AA31" s="26">
        <v>6</v>
      </c>
      <c r="AB31" s="30">
        <f t="shared" si="8"/>
        <v>2.3622047244094486</v>
      </c>
      <c r="AC31" s="29">
        <f t="shared" si="9"/>
        <v>254</v>
      </c>
      <c r="AD31" s="66">
        <f t="shared" si="10"/>
        <v>45.51971326164875</v>
      </c>
      <c r="AE31" s="62">
        <f t="shared" si="11"/>
        <v>-54.48028673835125</v>
      </c>
    </row>
    <row r="32" spans="1:31" ht="12.75" customHeight="1">
      <c r="A32" s="287"/>
      <c r="B32" s="38">
        <v>280</v>
      </c>
      <c r="C32" s="39" t="s">
        <v>15</v>
      </c>
      <c r="D32" s="52">
        <v>445</v>
      </c>
      <c r="E32" s="26">
        <v>92</v>
      </c>
      <c r="F32" s="27">
        <f t="shared" si="0"/>
        <v>49.19786096256685</v>
      </c>
      <c r="G32" s="28">
        <v>62</v>
      </c>
      <c r="H32" s="27">
        <f t="shared" si="1"/>
        <v>33.155080213903744</v>
      </c>
      <c r="I32" s="26">
        <v>3</v>
      </c>
      <c r="J32" s="27">
        <f t="shared" si="2"/>
        <v>1.6042780748663104</v>
      </c>
      <c r="K32" s="26">
        <v>12</v>
      </c>
      <c r="L32" s="27">
        <f t="shared" si="3"/>
        <v>6.417112299465241</v>
      </c>
      <c r="M32" s="26">
        <v>0</v>
      </c>
      <c r="N32" s="27">
        <f t="shared" si="4"/>
        <v>0</v>
      </c>
      <c r="O32" s="26">
        <v>10</v>
      </c>
      <c r="P32" s="27">
        <f t="shared" si="5"/>
        <v>5.347593582887701</v>
      </c>
      <c r="Q32" s="26">
        <v>0</v>
      </c>
      <c r="R32" s="27">
        <f t="shared" si="12"/>
        <v>0</v>
      </c>
      <c r="S32" s="26">
        <v>0</v>
      </c>
      <c r="T32" s="27">
        <f t="shared" si="13"/>
        <v>0</v>
      </c>
      <c r="U32" s="26">
        <v>0</v>
      </c>
      <c r="V32" s="27">
        <f t="shared" si="14"/>
        <v>0</v>
      </c>
      <c r="W32" s="26">
        <v>0</v>
      </c>
      <c r="X32" s="27">
        <f t="shared" si="6"/>
        <v>0</v>
      </c>
      <c r="Y32" s="29">
        <f t="shared" si="15"/>
        <v>179</v>
      </c>
      <c r="Z32" s="27">
        <f t="shared" si="7"/>
        <v>95.72192513368985</v>
      </c>
      <c r="AA32" s="26">
        <v>8</v>
      </c>
      <c r="AB32" s="30">
        <f t="shared" si="8"/>
        <v>4.27807486631016</v>
      </c>
      <c r="AC32" s="29">
        <f t="shared" si="9"/>
        <v>187</v>
      </c>
      <c r="AD32" s="66">
        <f t="shared" si="10"/>
        <v>42.02247191011236</v>
      </c>
      <c r="AE32" s="62">
        <f t="shared" si="11"/>
        <v>-57.97752808988764</v>
      </c>
    </row>
    <row r="33" spans="1:31" ht="12.75" customHeight="1">
      <c r="A33" s="287"/>
      <c r="B33" s="38">
        <v>280</v>
      </c>
      <c r="C33" s="39" t="s">
        <v>16</v>
      </c>
      <c r="D33" s="52">
        <v>445</v>
      </c>
      <c r="E33" s="26">
        <v>97</v>
      </c>
      <c r="F33" s="27">
        <f t="shared" si="0"/>
        <v>44.70046082949309</v>
      </c>
      <c r="G33" s="28">
        <v>99</v>
      </c>
      <c r="H33" s="27">
        <f t="shared" si="1"/>
        <v>45.622119815668206</v>
      </c>
      <c r="I33" s="26">
        <v>0</v>
      </c>
      <c r="J33" s="27">
        <f t="shared" si="2"/>
        <v>0</v>
      </c>
      <c r="K33" s="26">
        <v>4</v>
      </c>
      <c r="L33" s="27">
        <f t="shared" si="3"/>
        <v>1.8433179723502304</v>
      </c>
      <c r="M33" s="26">
        <v>0</v>
      </c>
      <c r="N33" s="27">
        <f t="shared" si="4"/>
        <v>0</v>
      </c>
      <c r="O33" s="26">
        <v>7</v>
      </c>
      <c r="P33" s="27">
        <f t="shared" si="5"/>
        <v>3.225806451612903</v>
      </c>
      <c r="Q33" s="26">
        <v>0</v>
      </c>
      <c r="R33" s="27">
        <f t="shared" si="12"/>
        <v>0</v>
      </c>
      <c r="S33" s="26">
        <v>0</v>
      </c>
      <c r="T33" s="27">
        <f t="shared" si="13"/>
        <v>0</v>
      </c>
      <c r="U33" s="26">
        <v>0</v>
      </c>
      <c r="V33" s="27">
        <f t="shared" si="14"/>
        <v>0</v>
      </c>
      <c r="W33" s="26">
        <v>0</v>
      </c>
      <c r="X33" s="27">
        <f t="shared" si="6"/>
        <v>0</v>
      </c>
      <c r="Y33" s="29">
        <f t="shared" si="15"/>
        <v>207</v>
      </c>
      <c r="Z33" s="27">
        <f t="shared" si="7"/>
        <v>95.39170506912443</v>
      </c>
      <c r="AA33" s="26">
        <v>10</v>
      </c>
      <c r="AB33" s="30">
        <f t="shared" si="8"/>
        <v>4.6082949308755765</v>
      </c>
      <c r="AC33" s="29">
        <f t="shared" si="9"/>
        <v>217</v>
      </c>
      <c r="AD33" s="66">
        <f t="shared" si="10"/>
        <v>48.764044943820224</v>
      </c>
      <c r="AE33" s="62">
        <f t="shared" si="11"/>
        <v>-51.235955056179776</v>
      </c>
    </row>
    <row r="34" spans="1:31" ht="12.75" customHeight="1">
      <c r="A34" s="287"/>
      <c r="B34" s="38">
        <v>281</v>
      </c>
      <c r="C34" s="39" t="s">
        <v>15</v>
      </c>
      <c r="D34" s="52">
        <v>521</v>
      </c>
      <c r="E34" s="26">
        <v>99</v>
      </c>
      <c r="F34" s="27">
        <f t="shared" si="0"/>
        <v>38.671875</v>
      </c>
      <c r="G34" s="28">
        <v>129</v>
      </c>
      <c r="H34" s="27">
        <f t="shared" si="1"/>
        <v>50.390625</v>
      </c>
      <c r="I34" s="26">
        <v>5</v>
      </c>
      <c r="J34" s="27">
        <f t="shared" si="2"/>
        <v>1.953125</v>
      </c>
      <c r="K34" s="26">
        <v>6</v>
      </c>
      <c r="L34" s="27">
        <f t="shared" si="3"/>
        <v>2.34375</v>
      </c>
      <c r="M34" s="26">
        <v>0</v>
      </c>
      <c r="N34" s="27">
        <f t="shared" si="4"/>
        <v>0</v>
      </c>
      <c r="O34" s="26">
        <v>7</v>
      </c>
      <c r="P34" s="27">
        <f t="shared" si="5"/>
        <v>2.734375</v>
      </c>
      <c r="Q34" s="26">
        <v>0</v>
      </c>
      <c r="R34" s="27">
        <f t="shared" si="12"/>
        <v>0</v>
      </c>
      <c r="S34" s="26">
        <v>0</v>
      </c>
      <c r="T34" s="27">
        <f t="shared" si="13"/>
        <v>0</v>
      </c>
      <c r="U34" s="26">
        <v>0</v>
      </c>
      <c r="V34" s="27">
        <f t="shared" si="14"/>
        <v>0</v>
      </c>
      <c r="W34" s="26">
        <v>0</v>
      </c>
      <c r="X34" s="27">
        <f t="shared" si="6"/>
        <v>0</v>
      </c>
      <c r="Y34" s="29">
        <f t="shared" si="15"/>
        <v>246</v>
      </c>
      <c r="Z34" s="27">
        <f t="shared" si="7"/>
        <v>96.09375</v>
      </c>
      <c r="AA34" s="26">
        <v>10</v>
      </c>
      <c r="AB34" s="30">
        <f t="shared" si="8"/>
        <v>3.90625</v>
      </c>
      <c r="AC34" s="29">
        <f t="shared" si="9"/>
        <v>256</v>
      </c>
      <c r="AD34" s="66">
        <f t="shared" si="10"/>
        <v>49.1362763915547</v>
      </c>
      <c r="AE34" s="62">
        <f t="shared" si="11"/>
        <v>-50.8637236084453</v>
      </c>
    </row>
    <row r="35" spans="1:31" ht="12.75" customHeight="1">
      <c r="A35" s="287"/>
      <c r="B35" s="38">
        <v>281</v>
      </c>
      <c r="C35" s="39" t="s">
        <v>16</v>
      </c>
      <c r="D35" s="52">
        <v>522</v>
      </c>
      <c r="E35" s="26">
        <v>125</v>
      </c>
      <c r="F35" s="27">
        <f t="shared" si="0"/>
        <v>47.16981132075472</v>
      </c>
      <c r="G35" s="28">
        <v>111</v>
      </c>
      <c r="H35" s="27">
        <f t="shared" si="1"/>
        <v>41.88679245283019</v>
      </c>
      <c r="I35" s="26">
        <v>1</v>
      </c>
      <c r="J35" s="27">
        <f t="shared" si="2"/>
        <v>0.37735849056603776</v>
      </c>
      <c r="K35" s="26">
        <v>6</v>
      </c>
      <c r="L35" s="27">
        <f t="shared" si="3"/>
        <v>2.2641509433962264</v>
      </c>
      <c r="M35" s="26">
        <v>0</v>
      </c>
      <c r="N35" s="27">
        <f t="shared" si="4"/>
        <v>0</v>
      </c>
      <c r="O35" s="26">
        <v>15</v>
      </c>
      <c r="P35" s="27">
        <f t="shared" si="5"/>
        <v>5.660377358490567</v>
      </c>
      <c r="Q35" s="26">
        <v>0</v>
      </c>
      <c r="R35" s="27">
        <f t="shared" si="12"/>
        <v>0</v>
      </c>
      <c r="S35" s="26">
        <v>0</v>
      </c>
      <c r="T35" s="27">
        <f t="shared" si="13"/>
        <v>0</v>
      </c>
      <c r="U35" s="26">
        <v>0</v>
      </c>
      <c r="V35" s="27">
        <f t="shared" si="14"/>
        <v>0</v>
      </c>
      <c r="W35" s="26">
        <v>0</v>
      </c>
      <c r="X35" s="27">
        <f t="shared" si="6"/>
        <v>0</v>
      </c>
      <c r="Y35" s="29">
        <f t="shared" si="15"/>
        <v>258</v>
      </c>
      <c r="Z35" s="27">
        <f t="shared" si="7"/>
        <v>97.35849056603773</v>
      </c>
      <c r="AA35" s="26">
        <v>7</v>
      </c>
      <c r="AB35" s="30">
        <f t="shared" si="8"/>
        <v>2.6415094339622645</v>
      </c>
      <c r="AC35" s="29">
        <f t="shared" si="9"/>
        <v>265</v>
      </c>
      <c r="AD35" s="66">
        <f t="shared" si="10"/>
        <v>50.76628352490421</v>
      </c>
      <c r="AE35" s="62">
        <f t="shared" si="11"/>
        <v>-49.23371647509579</v>
      </c>
    </row>
    <row r="36" spans="1:31" ht="12.75" customHeight="1">
      <c r="A36" s="287"/>
      <c r="B36" s="38">
        <v>282</v>
      </c>
      <c r="C36" s="39" t="s">
        <v>15</v>
      </c>
      <c r="D36" s="52">
        <v>729</v>
      </c>
      <c r="E36" s="26">
        <v>167</v>
      </c>
      <c r="F36" s="27">
        <f t="shared" si="0"/>
        <v>46.13259668508287</v>
      </c>
      <c r="G36" s="28">
        <v>128</v>
      </c>
      <c r="H36" s="27">
        <f t="shared" si="1"/>
        <v>35.35911602209944</v>
      </c>
      <c r="I36" s="26">
        <v>5</v>
      </c>
      <c r="J36" s="27">
        <f t="shared" si="2"/>
        <v>1.3812154696132597</v>
      </c>
      <c r="K36" s="26">
        <v>19</v>
      </c>
      <c r="L36" s="27">
        <f t="shared" si="3"/>
        <v>5.248618784530387</v>
      </c>
      <c r="M36" s="26">
        <v>0</v>
      </c>
      <c r="N36" s="27">
        <f t="shared" si="4"/>
        <v>0</v>
      </c>
      <c r="O36" s="26">
        <v>23</v>
      </c>
      <c r="P36" s="27">
        <f t="shared" si="5"/>
        <v>6.353591160220995</v>
      </c>
      <c r="Q36" s="26">
        <v>0</v>
      </c>
      <c r="R36" s="27">
        <f t="shared" si="12"/>
        <v>0</v>
      </c>
      <c r="S36" s="26">
        <v>0</v>
      </c>
      <c r="T36" s="27">
        <f t="shared" si="13"/>
        <v>0</v>
      </c>
      <c r="U36" s="26">
        <v>0</v>
      </c>
      <c r="V36" s="27">
        <f t="shared" si="14"/>
        <v>0</v>
      </c>
      <c r="W36" s="26">
        <v>0</v>
      </c>
      <c r="X36" s="27">
        <f t="shared" si="6"/>
        <v>0</v>
      </c>
      <c r="Y36" s="29">
        <f t="shared" si="15"/>
        <v>342</v>
      </c>
      <c r="Z36" s="27">
        <f t="shared" si="7"/>
        <v>94.47513812154696</v>
      </c>
      <c r="AA36" s="26">
        <v>20</v>
      </c>
      <c r="AB36" s="30">
        <f t="shared" si="8"/>
        <v>5.524861878453039</v>
      </c>
      <c r="AC36" s="29">
        <f t="shared" si="9"/>
        <v>362</v>
      </c>
      <c r="AD36" s="66">
        <f t="shared" si="10"/>
        <v>49.65706447187929</v>
      </c>
      <c r="AE36" s="62">
        <f t="shared" si="11"/>
        <v>-50.34293552812071</v>
      </c>
    </row>
    <row r="37" spans="1:31" ht="12.75" customHeight="1">
      <c r="A37" s="287"/>
      <c r="B37" s="38">
        <v>283</v>
      </c>
      <c r="C37" s="39" t="s">
        <v>15</v>
      </c>
      <c r="D37" s="52">
        <v>477</v>
      </c>
      <c r="E37" s="26">
        <v>83</v>
      </c>
      <c r="F37" s="27">
        <f t="shared" si="0"/>
        <v>34.29752066115703</v>
      </c>
      <c r="G37" s="28">
        <v>116</v>
      </c>
      <c r="H37" s="27">
        <f t="shared" si="1"/>
        <v>47.93388429752066</v>
      </c>
      <c r="I37" s="26">
        <v>2</v>
      </c>
      <c r="J37" s="27">
        <f t="shared" si="2"/>
        <v>0.8264462809917356</v>
      </c>
      <c r="K37" s="26">
        <v>10</v>
      </c>
      <c r="L37" s="27">
        <f t="shared" si="3"/>
        <v>4.132231404958678</v>
      </c>
      <c r="M37" s="26">
        <v>1</v>
      </c>
      <c r="N37" s="27">
        <f t="shared" si="4"/>
        <v>0.4132231404958678</v>
      </c>
      <c r="O37" s="26">
        <v>17</v>
      </c>
      <c r="P37" s="27">
        <f t="shared" si="5"/>
        <v>7.024793388429752</v>
      </c>
      <c r="Q37" s="26">
        <v>0</v>
      </c>
      <c r="R37" s="27">
        <f t="shared" si="12"/>
        <v>0</v>
      </c>
      <c r="S37" s="26">
        <v>0</v>
      </c>
      <c r="T37" s="27">
        <f t="shared" si="13"/>
        <v>0</v>
      </c>
      <c r="U37" s="26">
        <v>0</v>
      </c>
      <c r="V37" s="27">
        <f t="shared" si="14"/>
        <v>0</v>
      </c>
      <c r="W37" s="26">
        <v>0</v>
      </c>
      <c r="X37" s="27">
        <f t="shared" si="6"/>
        <v>0</v>
      </c>
      <c r="Y37" s="29">
        <f t="shared" si="15"/>
        <v>229</v>
      </c>
      <c r="Z37" s="27">
        <f t="shared" si="7"/>
        <v>94.62809917355372</v>
      </c>
      <c r="AA37" s="26">
        <v>13</v>
      </c>
      <c r="AB37" s="30">
        <f t="shared" si="8"/>
        <v>5.371900826446281</v>
      </c>
      <c r="AC37" s="29">
        <f t="shared" si="9"/>
        <v>242</v>
      </c>
      <c r="AD37" s="66">
        <f t="shared" si="10"/>
        <v>50.73375262054507</v>
      </c>
      <c r="AE37" s="62">
        <f t="shared" si="11"/>
        <v>-49.26624737945493</v>
      </c>
    </row>
    <row r="38" spans="1:31" ht="12.75" customHeight="1">
      <c r="A38" s="287"/>
      <c r="B38" s="38">
        <v>283</v>
      </c>
      <c r="C38" s="39" t="s">
        <v>16</v>
      </c>
      <c r="D38" s="52">
        <v>478</v>
      </c>
      <c r="E38" s="26">
        <v>96</v>
      </c>
      <c r="F38" s="27">
        <f t="shared" si="0"/>
        <v>37.94466403162055</v>
      </c>
      <c r="G38" s="28">
        <v>119</v>
      </c>
      <c r="H38" s="27">
        <f t="shared" si="1"/>
        <v>47.03557312252965</v>
      </c>
      <c r="I38" s="26">
        <v>6</v>
      </c>
      <c r="J38" s="27">
        <f t="shared" si="2"/>
        <v>2.371541501976284</v>
      </c>
      <c r="K38" s="26">
        <v>8</v>
      </c>
      <c r="L38" s="27">
        <f t="shared" si="3"/>
        <v>3.1620553359683794</v>
      </c>
      <c r="M38" s="26">
        <v>0</v>
      </c>
      <c r="N38" s="27">
        <f t="shared" si="4"/>
        <v>0</v>
      </c>
      <c r="O38" s="26">
        <v>15</v>
      </c>
      <c r="P38" s="27">
        <f t="shared" si="5"/>
        <v>5.928853754940711</v>
      </c>
      <c r="Q38" s="26">
        <v>0</v>
      </c>
      <c r="R38" s="27">
        <f t="shared" si="12"/>
        <v>0</v>
      </c>
      <c r="S38" s="26">
        <v>0</v>
      </c>
      <c r="T38" s="27">
        <f t="shared" si="13"/>
        <v>0</v>
      </c>
      <c r="U38" s="26">
        <v>0</v>
      </c>
      <c r="V38" s="27">
        <f t="shared" si="14"/>
        <v>0</v>
      </c>
      <c r="W38" s="26">
        <v>0</v>
      </c>
      <c r="X38" s="27">
        <f t="shared" si="6"/>
        <v>0</v>
      </c>
      <c r="Y38" s="29">
        <f t="shared" si="15"/>
        <v>244</v>
      </c>
      <c r="Z38" s="27">
        <f t="shared" si="7"/>
        <v>96.44268774703558</v>
      </c>
      <c r="AA38" s="26">
        <v>9</v>
      </c>
      <c r="AB38" s="30">
        <f t="shared" si="8"/>
        <v>3.557312252964427</v>
      </c>
      <c r="AC38" s="29">
        <f t="shared" si="9"/>
        <v>253</v>
      </c>
      <c r="AD38" s="66">
        <f t="shared" si="10"/>
        <v>52.928870292887034</v>
      </c>
      <c r="AE38" s="62">
        <f t="shared" si="11"/>
        <v>-47.071129707112966</v>
      </c>
    </row>
    <row r="39" spans="1:31" ht="12.75" customHeight="1">
      <c r="A39" s="287"/>
      <c r="B39" s="38">
        <v>284</v>
      </c>
      <c r="C39" s="39" t="s">
        <v>15</v>
      </c>
      <c r="D39" s="52">
        <v>251</v>
      </c>
      <c r="E39" s="26">
        <v>29</v>
      </c>
      <c r="F39" s="27">
        <f t="shared" si="0"/>
        <v>26.605504587155966</v>
      </c>
      <c r="G39" s="28">
        <v>60</v>
      </c>
      <c r="H39" s="27">
        <f t="shared" si="1"/>
        <v>55.04587155963303</v>
      </c>
      <c r="I39" s="26">
        <v>10</v>
      </c>
      <c r="J39" s="27">
        <f t="shared" si="2"/>
        <v>9.174311926605505</v>
      </c>
      <c r="K39" s="26">
        <v>0</v>
      </c>
      <c r="L39" s="27">
        <f t="shared" si="3"/>
        <v>0</v>
      </c>
      <c r="M39" s="26">
        <v>1</v>
      </c>
      <c r="N39" s="27">
        <f t="shared" si="4"/>
        <v>0.9174311926605505</v>
      </c>
      <c r="O39" s="26">
        <v>6</v>
      </c>
      <c r="P39" s="27">
        <f t="shared" si="5"/>
        <v>5.5045871559633035</v>
      </c>
      <c r="Q39" s="26">
        <v>0</v>
      </c>
      <c r="R39" s="27">
        <f t="shared" si="12"/>
        <v>0</v>
      </c>
      <c r="S39" s="26">
        <v>0</v>
      </c>
      <c r="T39" s="27">
        <f t="shared" si="13"/>
        <v>0</v>
      </c>
      <c r="U39" s="26">
        <v>0</v>
      </c>
      <c r="V39" s="27">
        <f t="shared" si="14"/>
        <v>0</v>
      </c>
      <c r="W39" s="26">
        <v>0</v>
      </c>
      <c r="X39" s="27">
        <f t="shared" si="6"/>
        <v>0</v>
      </c>
      <c r="Y39" s="29">
        <f t="shared" si="15"/>
        <v>106</v>
      </c>
      <c r="Z39" s="27">
        <f t="shared" si="7"/>
        <v>97.24770642201835</v>
      </c>
      <c r="AA39" s="26">
        <v>3</v>
      </c>
      <c r="AB39" s="30">
        <f t="shared" si="8"/>
        <v>2.7522935779816518</v>
      </c>
      <c r="AC39" s="29">
        <f t="shared" si="9"/>
        <v>109</v>
      </c>
      <c r="AD39" s="66">
        <f t="shared" si="10"/>
        <v>43.42629482071713</v>
      </c>
      <c r="AE39" s="62">
        <f t="shared" si="11"/>
        <v>-56.57370517928287</v>
      </c>
    </row>
    <row r="40" spans="1:31" ht="12.75" customHeight="1">
      <c r="A40" s="287"/>
      <c r="B40" s="38">
        <v>285</v>
      </c>
      <c r="C40" s="39" t="s">
        <v>15</v>
      </c>
      <c r="D40" s="52">
        <v>383</v>
      </c>
      <c r="E40" s="26">
        <v>81</v>
      </c>
      <c r="F40" s="27">
        <f t="shared" si="0"/>
        <v>36.81818181818181</v>
      </c>
      <c r="G40" s="28">
        <v>81</v>
      </c>
      <c r="H40" s="27">
        <f t="shared" si="1"/>
        <v>36.81818181818181</v>
      </c>
      <c r="I40" s="26">
        <v>0</v>
      </c>
      <c r="J40" s="27">
        <f t="shared" si="2"/>
        <v>0</v>
      </c>
      <c r="K40" s="26">
        <v>37</v>
      </c>
      <c r="L40" s="27">
        <f t="shared" si="3"/>
        <v>16.818181818181817</v>
      </c>
      <c r="M40" s="26">
        <v>2</v>
      </c>
      <c r="N40" s="27">
        <f t="shared" si="4"/>
        <v>0.9090909090909091</v>
      </c>
      <c r="O40" s="26">
        <v>8</v>
      </c>
      <c r="P40" s="27">
        <f t="shared" si="5"/>
        <v>3.6363636363636362</v>
      </c>
      <c r="Q40" s="26">
        <v>0</v>
      </c>
      <c r="R40" s="27">
        <f t="shared" si="12"/>
        <v>0</v>
      </c>
      <c r="S40" s="26">
        <v>0</v>
      </c>
      <c r="T40" s="27">
        <f t="shared" si="13"/>
        <v>0</v>
      </c>
      <c r="U40" s="26">
        <v>0</v>
      </c>
      <c r="V40" s="27">
        <f t="shared" si="14"/>
        <v>0</v>
      </c>
      <c r="W40" s="26">
        <v>0</v>
      </c>
      <c r="X40" s="27">
        <f t="shared" si="6"/>
        <v>0</v>
      </c>
      <c r="Y40" s="29">
        <f t="shared" si="15"/>
        <v>209</v>
      </c>
      <c r="Z40" s="27">
        <f t="shared" si="7"/>
        <v>95</v>
      </c>
      <c r="AA40" s="26">
        <v>11</v>
      </c>
      <c r="AB40" s="30">
        <f t="shared" si="8"/>
        <v>5</v>
      </c>
      <c r="AC40" s="29">
        <f t="shared" si="9"/>
        <v>220</v>
      </c>
      <c r="AD40" s="66">
        <f t="shared" si="10"/>
        <v>57.44125326370757</v>
      </c>
      <c r="AE40" s="62">
        <f t="shared" si="11"/>
        <v>-42.55874673629243</v>
      </c>
    </row>
    <row r="41" spans="1:31" ht="12.75" customHeight="1">
      <c r="A41" s="287"/>
      <c r="B41" s="38">
        <v>285</v>
      </c>
      <c r="C41" s="39" t="s">
        <v>32</v>
      </c>
      <c r="D41" s="52">
        <v>204</v>
      </c>
      <c r="E41" s="26">
        <v>44</v>
      </c>
      <c r="F41" s="27">
        <f t="shared" si="0"/>
        <v>53.65853658536586</v>
      </c>
      <c r="G41" s="28">
        <v>19</v>
      </c>
      <c r="H41" s="27">
        <f t="shared" si="1"/>
        <v>23.170731707317074</v>
      </c>
      <c r="I41" s="26">
        <v>1</v>
      </c>
      <c r="J41" s="27">
        <f t="shared" si="2"/>
        <v>1.2195121951219512</v>
      </c>
      <c r="K41" s="26">
        <v>12</v>
      </c>
      <c r="L41" s="27">
        <f t="shared" si="3"/>
        <v>14.634146341463413</v>
      </c>
      <c r="M41" s="26">
        <v>1</v>
      </c>
      <c r="N41" s="27">
        <f t="shared" si="4"/>
        <v>1.2195121951219512</v>
      </c>
      <c r="O41" s="26">
        <v>2</v>
      </c>
      <c r="P41" s="27">
        <f t="shared" si="5"/>
        <v>2.4390243902439024</v>
      </c>
      <c r="Q41" s="26">
        <v>0</v>
      </c>
      <c r="R41" s="27">
        <f t="shared" si="12"/>
        <v>0</v>
      </c>
      <c r="S41" s="26">
        <v>0</v>
      </c>
      <c r="T41" s="27">
        <f t="shared" si="13"/>
        <v>0</v>
      </c>
      <c r="U41" s="26">
        <v>0</v>
      </c>
      <c r="V41" s="27">
        <f t="shared" si="14"/>
        <v>0</v>
      </c>
      <c r="W41" s="26">
        <v>0</v>
      </c>
      <c r="X41" s="27">
        <f t="shared" si="6"/>
        <v>0</v>
      </c>
      <c r="Y41" s="29">
        <f t="shared" si="15"/>
        <v>79</v>
      </c>
      <c r="Z41" s="27">
        <f t="shared" si="7"/>
        <v>96.34146341463415</v>
      </c>
      <c r="AA41" s="26">
        <v>3</v>
      </c>
      <c r="AB41" s="30">
        <f t="shared" si="8"/>
        <v>3.6585365853658534</v>
      </c>
      <c r="AC41" s="29">
        <f t="shared" si="9"/>
        <v>82</v>
      </c>
      <c r="AD41" s="66">
        <f t="shared" si="10"/>
        <v>40.19607843137255</v>
      </c>
      <c r="AE41" s="62">
        <f t="shared" si="11"/>
        <v>-59.80392156862745</v>
      </c>
    </row>
    <row r="42" spans="1:31" ht="12.75" customHeight="1">
      <c r="A42" s="287"/>
      <c r="B42" s="38">
        <v>286</v>
      </c>
      <c r="C42" s="39" t="s">
        <v>15</v>
      </c>
      <c r="D42" s="52">
        <v>195</v>
      </c>
      <c r="E42" s="26">
        <v>49</v>
      </c>
      <c r="F42" s="27">
        <f t="shared" si="0"/>
        <v>44.95412844036697</v>
      </c>
      <c r="G42" s="28">
        <v>44</v>
      </c>
      <c r="H42" s="27">
        <f t="shared" si="1"/>
        <v>40.36697247706422</v>
      </c>
      <c r="I42" s="26">
        <v>0</v>
      </c>
      <c r="J42" s="27">
        <f t="shared" si="2"/>
        <v>0</v>
      </c>
      <c r="K42" s="26">
        <v>9</v>
      </c>
      <c r="L42" s="27">
        <f t="shared" si="3"/>
        <v>8.256880733944955</v>
      </c>
      <c r="M42" s="26">
        <v>0</v>
      </c>
      <c r="N42" s="27">
        <f t="shared" si="4"/>
        <v>0</v>
      </c>
      <c r="O42" s="26">
        <v>3</v>
      </c>
      <c r="P42" s="27">
        <f t="shared" si="5"/>
        <v>2.7522935779816518</v>
      </c>
      <c r="Q42" s="26">
        <v>0</v>
      </c>
      <c r="R42" s="27">
        <f t="shared" si="12"/>
        <v>0</v>
      </c>
      <c r="S42" s="26">
        <v>0</v>
      </c>
      <c r="T42" s="27">
        <f t="shared" si="13"/>
        <v>0</v>
      </c>
      <c r="U42" s="26">
        <v>0</v>
      </c>
      <c r="V42" s="27">
        <f t="shared" si="14"/>
        <v>0</v>
      </c>
      <c r="W42" s="26">
        <v>0</v>
      </c>
      <c r="X42" s="27">
        <f t="shared" si="6"/>
        <v>0</v>
      </c>
      <c r="Y42" s="29">
        <f t="shared" si="15"/>
        <v>105</v>
      </c>
      <c r="Z42" s="27">
        <f t="shared" si="7"/>
        <v>96.3302752293578</v>
      </c>
      <c r="AA42" s="26">
        <v>4</v>
      </c>
      <c r="AB42" s="30">
        <f t="shared" si="8"/>
        <v>3.669724770642202</v>
      </c>
      <c r="AC42" s="29">
        <f t="shared" si="9"/>
        <v>109</v>
      </c>
      <c r="AD42" s="66">
        <f t="shared" si="10"/>
        <v>55.8974358974359</v>
      </c>
      <c r="AE42" s="62">
        <f t="shared" si="11"/>
        <v>-44.1025641025641</v>
      </c>
    </row>
    <row r="43" spans="1:31" ht="12.75" customHeight="1">
      <c r="A43" s="287" t="s">
        <v>1</v>
      </c>
      <c r="B43" s="38">
        <v>287</v>
      </c>
      <c r="C43" s="39" t="s">
        <v>15</v>
      </c>
      <c r="D43" s="52">
        <v>247</v>
      </c>
      <c r="E43" s="26">
        <v>36</v>
      </c>
      <c r="F43" s="27">
        <f t="shared" si="0"/>
        <v>27.692307692307693</v>
      </c>
      <c r="G43" s="28">
        <v>58</v>
      </c>
      <c r="H43" s="27">
        <f t="shared" si="1"/>
        <v>44.61538461538462</v>
      </c>
      <c r="I43" s="26">
        <v>1</v>
      </c>
      <c r="J43" s="27">
        <f t="shared" si="2"/>
        <v>0.7692307692307693</v>
      </c>
      <c r="K43" s="26">
        <v>21</v>
      </c>
      <c r="L43" s="27">
        <f t="shared" si="3"/>
        <v>16.153846153846153</v>
      </c>
      <c r="M43" s="26">
        <v>0</v>
      </c>
      <c r="N43" s="27">
        <f t="shared" si="4"/>
        <v>0</v>
      </c>
      <c r="O43" s="26">
        <v>6</v>
      </c>
      <c r="P43" s="27">
        <f t="shared" si="5"/>
        <v>4.615384615384616</v>
      </c>
      <c r="Q43" s="26">
        <v>0</v>
      </c>
      <c r="R43" s="27">
        <f t="shared" si="12"/>
        <v>0</v>
      </c>
      <c r="S43" s="26">
        <v>0</v>
      </c>
      <c r="T43" s="27">
        <f t="shared" si="13"/>
        <v>0</v>
      </c>
      <c r="U43" s="26">
        <v>0</v>
      </c>
      <c r="V43" s="27">
        <f t="shared" si="14"/>
        <v>0</v>
      </c>
      <c r="W43" s="26">
        <v>0</v>
      </c>
      <c r="X43" s="27">
        <f t="shared" si="6"/>
        <v>0</v>
      </c>
      <c r="Y43" s="29">
        <f t="shared" si="15"/>
        <v>122</v>
      </c>
      <c r="Z43" s="27">
        <f t="shared" si="7"/>
        <v>93.84615384615384</v>
      </c>
      <c r="AA43" s="26">
        <v>8</v>
      </c>
      <c r="AB43" s="30">
        <f t="shared" si="8"/>
        <v>6.153846153846154</v>
      </c>
      <c r="AC43" s="29">
        <f t="shared" si="9"/>
        <v>130</v>
      </c>
      <c r="AD43" s="66">
        <f t="shared" si="10"/>
        <v>52.63157894736842</v>
      </c>
      <c r="AE43" s="62">
        <f t="shared" si="11"/>
        <v>-47.36842105263158</v>
      </c>
    </row>
    <row r="44" spans="1:31" ht="12.75" customHeight="1">
      <c r="A44" s="287"/>
      <c r="B44" s="38">
        <v>288</v>
      </c>
      <c r="C44" s="39" t="s">
        <v>15</v>
      </c>
      <c r="D44" s="52">
        <v>349</v>
      </c>
      <c r="E44" s="26">
        <v>101</v>
      </c>
      <c r="F44" s="27">
        <f t="shared" si="0"/>
        <v>54.891304347826086</v>
      </c>
      <c r="G44" s="28">
        <v>33</v>
      </c>
      <c r="H44" s="27">
        <f t="shared" si="1"/>
        <v>17.934782608695652</v>
      </c>
      <c r="I44" s="26">
        <v>3</v>
      </c>
      <c r="J44" s="27">
        <f t="shared" si="2"/>
        <v>1.6304347826086956</v>
      </c>
      <c r="K44" s="26">
        <v>31</v>
      </c>
      <c r="L44" s="27">
        <f t="shared" si="3"/>
        <v>16.847826086956523</v>
      </c>
      <c r="M44" s="26">
        <v>2</v>
      </c>
      <c r="N44" s="27">
        <f t="shared" si="4"/>
        <v>1.0869565217391304</v>
      </c>
      <c r="O44" s="26">
        <v>7</v>
      </c>
      <c r="P44" s="27">
        <f t="shared" si="5"/>
        <v>3.804347826086957</v>
      </c>
      <c r="Q44" s="26">
        <v>0</v>
      </c>
      <c r="R44" s="27">
        <f t="shared" si="12"/>
        <v>0</v>
      </c>
      <c r="S44" s="26">
        <v>0</v>
      </c>
      <c r="T44" s="27">
        <f t="shared" si="13"/>
        <v>0</v>
      </c>
      <c r="U44" s="26">
        <v>0</v>
      </c>
      <c r="V44" s="27">
        <f t="shared" si="14"/>
        <v>0</v>
      </c>
      <c r="W44" s="26">
        <v>1</v>
      </c>
      <c r="X44" s="27">
        <f t="shared" si="6"/>
        <v>0.5434782608695652</v>
      </c>
      <c r="Y44" s="29">
        <f t="shared" si="15"/>
        <v>178</v>
      </c>
      <c r="Z44" s="27">
        <f t="shared" si="7"/>
        <v>96.73913043478261</v>
      </c>
      <c r="AA44" s="26">
        <v>6</v>
      </c>
      <c r="AB44" s="30">
        <f t="shared" si="8"/>
        <v>3.260869565217391</v>
      </c>
      <c r="AC44" s="29">
        <f t="shared" si="9"/>
        <v>184</v>
      </c>
      <c r="AD44" s="66">
        <f t="shared" si="10"/>
        <v>52.72206303724928</v>
      </c>
      <c r="AE44" s="62">
        <f t="shared" si="11"/>
        <v>-47.27793696275072</v>
      </c>
    </row>
    <row r="45" spans="1:31" ht="12.75" customHeight="1">
      <c r="A45" s="287"/>
      <c r="B45" s="38">
        <v>289</v>
      </c>
      <c r="C45" s="39" t="s">
        <v>15</v>
      </c>
      <c r="D45" s="52">
        <v>540</v>
      </c>
      <c r="E45" s="26">
        <v>133</v>
      </c>
      <c r="F45" s="27">
        <f t="shared" si="0"/>
        <v>47.67025089605735</v>
      </c>
      <c r="G45" s="28">
        <v>122</v>
      </c>
      <c r="H45" s="27">
        <f t="shared" si="1"/>
        <v>43.727598566308245</v>
      </c>
      <c r="I45" s="26">
        <v>2</v>
      </c>
      <c r="J45" s="27">
        <f t="shared" si="2"/>
        <v>0.7168458781362007</v>
      </c>
      <c r="K45" s="26">
        <v>11</v>
      </c>
      <c r="L45" s="27">
        <f t="shared" si="3"/>
        <v>3.942652329749104</v>
      </c>
      <c r="M45" s="26">
        <v>0</v>
      </c>
      <c r="N45" s="27">
        <f t="shared" si="4"/>
        <v>0</v>
      </c>
      <c r="O45" s="26">
        <v>2</v>
      </c>
      <c r="P45" s="27">
        <f t="shared" si="5"/>
        <v>0.7168458781362007</v>
      </c>
      <c r="Q45" s="26">
        <v>0</v>
      </c>
      <c r="R45" s="27">
        <f t="shared" si="12"/>
        <v>0</v>
      </c>
      <c r="S45" s="26">
        <v>0</v>
      </c>
      <c r="T45" s="27">
        <f t="shared" si="13"/>
        <v>0</v>
      </c>
      <c r="U45" s="26">
        <v>0</v>
      </c>
      <c r="V45" s="27">
        <f t="shared" si="14"/>
        <v>0</v>
      </c>
      <c r="W45" s="26">
        <v>0</v>
      </c>
      <c r="X45" s="27">
        <f t="shared" si="6"/>
        <v>0</v>
      </c>
      <c r="Y45" s="29">
        <f t="shared" si="15"/>
        <v>270</v>
      </c>
      <c r="Z45" s="27">
        <f t="shared" si="7"/>
        <v>96.7741935483871</v>
      </c>
      <c r="AA45" s="26">
        <v>9</v>
      </c>
      <c r="AB45" s="30">
        <f t="shared" si="8"/>
        <v>3.225806451612903</v>
      </c>
      <c r="AC45" s="29">
        <f t="shared" si="9"/>
        <v>279</v>
      </c>
      <c r="AD45" s="66">
        <f t="shared" si="10"/>
        <v>51.66666666666667</v>
      </c>
      <c r="AE45" s="62">
        <f t="shared" si="11"/>
        <v>-48.33333333333333</v>
      </c>
    </row>
    <row r="46" spans="1:31" ht="12.75" customHeight="1">
      <c r="A46" s="287"/>
      <c r="B46" s="38">
        <v>289</v>
      </c>
      <c r="C46" s="39" t="s">
        <v>32</v>
      </c>
      <c r="D46" s="52">
        <v>267</v>
      </c>
      <c r="E46" s="26">
        <v>66</v>
      </c>
      <c r="F46" s="27">
        <f t="shared" si="0"/>
        <v>50.76923076923077</v>
      </c>
      <c r="G46" s="28">
        <v>16</v>
      </c>
      <c r="H46" s="27">
        <f t="shared" si="1"/>
        <v>12.307692307692308</v>
      </c>
      <c r="I46" s="26">
        <v>0</v>
      </c>
      <c r="J46" s="27">
        <f t="shared" si="2"/>
        <v>0</v>
      </c>
      <c r="K46" s="26">
        <v>40</v>
      </c>
      <c r="L46" s="27">
        <f t="shared" si="3"/>
        <v>30.76923076923077</v>
      </c>
      <c r="M46" s="26">
        <v>0</v>
      </c>
      <c r="N46" s="27">
        <f t="shared" si="4"/>
        <v>0</v>
      </c>
      <c r="O46" s="26">
        <v>0</v>
      </c>
      <c r="P46" s="27">
        <f t="shared" si="5"/>
        <v>0</v>
      </c>
      <c r="Q46" s="26">
        <v>0</v>
      </c>
      <c r="R46" s="27">
        <f t="shared" si="12"/>
        <v>0</v>
      </c>
      <c r="S46" s="26">
        <v>0</v>
      </c>
      <c r="T46" s="27">
        <f t="shared" si="13"/>
        <v>0</v>
      </c>
      <c r="U46" s="26">
        <v>0</v>
      </c>
      <c r="V46" s="27">
        <f t="shared" si="14"/>
        <v>0</v>
      </c>
      <c r="W46" s="26">
        <v>0</v>
      </c>
      <c r="X46" s="27">
        <f t="shared" si="6"/>
        <v>0</v>
      </c>
      <c r="Y46" s="29">
        <f t="shared" si="15"/>
        <v>122</v>
      </c>
      <c r="Z46" s="27">
        <f t="shared" si="7"/>
        <v>93.84615384615384</v>
      </c>
      <c r="AA46" s="26">
        <v>8</v>
      </c>
      <c r="AB46" s="30">
        <f t="shared" si="8"/>
        <v>6.153846153846154</v>
      </c>
      <c r="AC46" s="29">
        <f t="shared" si="9"/>
        <v>130</v>
      </c>
      <c r="AD46" s="66">
        <f t="shared" si="10"/>
        <v>48.68913857677903</v>
      </c>
      <c r="AE46" s="62">
        <f t="shared" si="11"/>
        <v>-51.31086142322097</v>
      </c>
    </row>
    <row r="47" spans="1:31" ht="12.75" customHeight="1">
      <c r="A47" s="287"/>
      <c r="B47" s="38">
        <v>290</v>
      </c>
      <c r="C47" s="39" t="s">
        <v>15</v>
      </c>
      <c r="D47" s="52">
        <v>92</v>
      </c>
      <c r="E47" s="26">
        <v>14</v>
      </c>
      <c r="F47" s="27">
        <f t="shared" si="0"/>
        <v>34.146341463414636</v>
      </c>
      <c r="G47" s="28">
        <v>18</v>
      </c>
      <c r="H47" s="27">
        <f t="shared" si="1"/>
        <v>43.90243902439025</v>
      </c>
      <c r="I47" s="26">
        <v>1</v>
      </c>
      <c r="J47" s="27">
        <f t="shared" si="2"/>
        <v>2.4390243902439024</v>
      </c>
      <c r="K47" s="26">
        <v>1</v>
      </c>
      <c r="L47" s="27">
        <f t="shared" si="3"/>
        <v>2.4390243902439024</v>
      </c>
      <c r="M47" s="26">
        <v>0</v>
      </c>
      <c r="N47" s="27">
        <f t="shared" si="4"/>
        <v>0</v>
      </c>
      <c r="O47" s="26">
        <v>6</v>
      </c>
      <c r="P47" s="27">
        <f t="shared" si="5"/>
        <v>14.634146341463413</v>
      </c>
      <c r="Q47" s="26">
        <v>0</v>
      </c>
      <c r="R47" s="27">
        <f t="shared" si="12"/>
        <v>0</v>
      </c>
      <c r="S47" s="26">
        <v>0</v>
      </c>
      <c r="T47" s="27">
        <f t="shared" si="13"/>
        <v>0</v>
      </c>
      <c r="U47" s="26">
        <v>0</v>
      </c>
      <c r="V47" s="27">
        <f t="shared" si="14"/>
        <v>0</v>
      </c>
      <c r="W47" s="26">
        <v>0</v>
      </c>
      <c r="X47" s="27">
        <f t="shared" si="6"/>
        <v>0</v>
      </c>
      <c r="Y47" s="29">
        <f t="shared" si="15"/>
        <v>40</v>
      </c>
      <c r="Z47" s="27">
        <f t="shared" si="7"/>
        <v>97.5609756097561</v>
      </c>
      <c r="AA47" s="26">
        <v>1</v>
      </c>
      <c r="AB47" s="30">
        <f t="shared" si="8"/>
        <v>2.4390243902439024</v>
      </c>
      <c r="AC47" s="29">
        <f t="shared" si="9"/>
        <v>41</v>
      </c>
      <c r="AD47" s="66">
        <f t="shared" si="10"/>
        <v>44.565217391304344</v>
      </c>
      <c r="AE47" s="62">
        <f t="shared" si="11"/>
        <v>-55.434782608695656</v>
      </c>
    </row>
    <row r="48" spans="1:31" ht="12.75" customHeight="1">
      <c r="A48" s="287"/>
      <c r="B48" s="38">
        <v>291</v>
      </c>
      <c r="C48" s="39" t="s">
        <v>15</v>
      </c>
      <c r="D48" s="52">
        <v>485</v>
      </c>
      <c r="E48" s="26">
        <v>80</v>
      </c>
      <c r="F48" s="27">
        <f t="shared" si="0"/>
        <v>36.199095022624434</v>
      </c>
      <c r="G48" s="28">
        <v>64</v>
      </c>
      <c r="H48" s="27">
        <f t="shared" si="1"/>
        <v>28.95927601809955</v>
      </c>
      <c r="I48" s="26">
        <v>4</v>
      </c>
      <c r="J48" s="27">
        <f t="shared" si="2"/>
        <v>1.809954751131222</v>
      </c>
      <c r="K48" s="26">
        <v>49</v>
      </c>
      <c r="L48" s="27">
        <f t="shared" si="3"/>
        <v>22.171945701357465</v>
      </c>
      <c r="M48" s="26">
        <v>2</v>
      </c>
      <c r="N48" s="27">
        <f t="shared" si="4"/>
        <v>0.904977375565611</v>
      </c>
      <c r="O48" s="26">
        <v>11</v>
      </c>
      <c r="P48" s="27">
        <f t="shared" si="5"/>
        <v>4.97737556561086</v>
      </c>
      <c r="Q48" s="26">
        <v>0</v>
      </c>
      <c r="R48" s="27">
        <f t="shared" si="12"/>
        <v>0</v>
      </c>
      <c r="S48" s="26">
        <v>0</v>
      </c>
      <c r="T48" s="27">
        <f t="shared" si="13"/>
        <v>0</v>
      </c>
      <c r="U48" s="26">
        <v>0</v>
      </c>
      <c r="V48" s="27">
        <f t="shared" si="14"/>
        <v>0</v>
      </c>
      <c r="W48" s="26">
        <v>0</v>
      </c>
      <c r="X48" s="27">
        <f t="shared" si="6"/>
        <v>0</v>
      </c>
      <c r="Y48" s="29">
        <f t="shared" si="15"/>
        <v>210</v>
      </c>
      <c r="Z48" s="27">
        <f t="shared" si="7"/>
        <v>95.02262443438913</v>
      </c>
      <c r="AA48" s="26">
        <v>11</v>
      </c>
      <c r="AB48" s="30">
        <f t="shared" si="8"/>
        <v>4.97737556561086</v>
      </c>
      <c r="AC48" s="29">
        <f t="shared" si="9"/>
        <v>221</v>
      </c>
      <c r="AD48" s="66">
        <f t="shared" si="10"/>
        <v>45.56701030927835</v>
      </c>
      <c r="AE48" s="62">
        <f t="shared" si="11"/>
        <v>-54.43298969072165</v>
      </c>
    </row>
    <row r="49" spans="1:31" ht="12.75" customHeight="1">
      <c r="A49" s="287"/>
      <c r="B49" s="38">
        <v>291</v>
      </c>
      <c r="C49" s="39" t="s">
        <v>16</v>
      </c>
      <c r="D49" s="52">
        <v>485</v>
      </c>
      <c r="E49" s="26">
        <v>75</v>
      </c>
      <c r="F49" s="27">
        <f t="shared" si="0"/>
        <v>38.46153846153847</v>
      </c>
      <c r="G49" s="28">
        <v>61</v>
      </c>
      <c r="H49" s="27">
        <f t="shared" si="1"/>
        <v>31.28205128205128</v>
      </c>
      <c r="I49" s="26">
        <v>5</v>
      </c>
      <c r="J49" s="27">
        <f t="shared" si="2"/>
        <v>2.564102564102564</v>
      </c>
      <c r="K49" s="26">
        <v>29</v>
      </c>
      <c r="L49" s="27">
        <f t="shared" si="3"/>
        <v>14.871794871794872</v>
      </c>
      <c r="M49" s="26">
        <v>0</v>
      </c>
      <c r="N49" s="27">
        <f t="shared" si="4"/>
        <v>0</v>
      </c>
      <c r="O49" s="26">
        <v>17</v>
      </c>
      <c r="P49" s="27">
        <f t="shared" si="5"/>
        <v>8.717948717948717</v>
      </c>
      <c r="Q49" s="26">
        <v>0</v>
      </c>
      <c r="R49" s="27">
        <f t="shared" si="12"/>
        <v>0</v>
      </c>
      <c r="S49" s="26">
        <v>0</v>
      </c>
      <c r="T49" s="27">
        <f t="shared" si="13"/>
        <v>0</v>
      </c>
      <c r="U49" s="26">
        <v>0</v>
      </c>
      <c r="V49" s="27">
        <f t="shared" si="14"/>
        <v>0</v>
      </c>
      <c r="W49" s="26">
        <v>0</v>
      </c>
      <c r="X49" s="27">
        <f t="shared" si="6"/>
        <v>0</v>
      </c>
      <c r="Y49" s="29">
        <f t="shared" si="15"/>
        <v>187</v>
      </c>
      <c r="Z49" s="27">
        <f t="shared" si="7"/>
        <v>95.8974358974359</v>
      </c>
      <c r="AA49" s="26">
        <v>8</v>
      </c>
      <c r="AB49" s="30">
        <f t="shared" si="8"/>
        <v>4.102564102564102</v>
      </c>
      <c r="AC49" s="29">
        <f t="shared" si="9"/>
        <v>195</v>
      </c>
      <c r="AD49" s="66">
        <f t="shared" si="10"/>
        <v>40.20618556701031</v>
      </c>
      <c r="AE49" s="62">
        <f t="shared" si="11"/>
        <v>-59.79381443298969</v>
      </c>
    </row>
    <row r="50" spans="1:31" ht="12.75" customHeight="1">
      <c r="A50" s="287"/>
      <c r="B50" s="38">
        <v>292</v>
      </c>
      <c r="C50" s="39" t="s">
        <v>15</v>
      </c>
      <c r="D50" s="52">
        <v>412</v>
      </c>
      <c r="E50" s="26">
        <v>59</v>
      </c>
      <c r="F50" s="27">
        <f t="shared" si="0"/>
        <v>23.50597609561753</v>
      </c>
      <c r="G50" s="28">
        <v>36</v>
      </c>
      <c r="H50" s="27">
        <f t="shared" si="1"/>
        <v>14.342629482071715</v>
      </c>
      <c r="I50" s="26">
        <v>3</v>
      </c>
      <c r="J50" s="27">
        <f t="shared" si="2"/>
        <v>1.1952191235059761</v>
      </c>
      <c r="K50" s="26">
        <v>126</v>
      </c>
      <c r="L50" s="27">
        <f t="shared" si="3"/>
        <v>50.199203187250994</v>
      </c>
      <c r="M50" s="26">
        <v>3</v>
      </c>
      <c r="N50" s="27">
        <f t="shared" si="4"/>
        <v>1.1952191235059761</v>
      </c>
      <c r="O50" s="26">
        <v>6</v>
      </c>
      <c r="P50" s="27">
        <f t="shared" si="5"/>
        <v>2.3904382470119523</v>
      </c>
      <c r="Q50" s="26">
        <v>0</v>
      </c>
      <c r="R50" s="27">
        <f t="shared" si="12"/>
        <v>0</v>
      </c>
      <c r="S50" s="26">
        <v>0</v>
      </c>
      <c r="T50" s="27">
        <f t="shared" si="13"/>
        <v>0</v>
      </c>
      <c r="U50" s="26">
        <v>0</v>
      </c>
      <c r="V50" s="27">
        <f t="shared" si="14"/>
        <v>0</v>
      </c>
      <c r="W50" s="26">
        <v>0</v>
      </c>
      <c r="X50" s="27">
        <f t="shared" si="6"/>
        <v>0</v>
      </c>
      <c r="Y50" s="29">
        <f t="shared" si="15"/>
        <v>233</v>
      </c>
      <c r="Z50" s="27">
        <f t="shared" si="7"/>
        <v>92.82868525896414</v>
      </c>
      <c r="AA50" s="26">
        <v>18</v>
      </c>
      <c r="AB50" s="30">
        <f t="shared" si="8"/>
        <v>7.171314741035857</v>
      </c>
      <c r="AC50" s="29">
        <f t="shared" si="9"/>
        <v>251</v>
      </c>
      <c r="AD50" s="66">
        <f t="shared" si="10"/>
        <v>60.922330097087375</v>
      </c>
      <c r="AE50" s="62">
        <f t="shared" si="11"/>
        <v>-39.077669902912625</v>
      </c>
    </row>
    <row r="51" spans="1:31" ht="12.75" customHeight="1">
      <c r="A51" s="287"/>
      <c r="B51" s="38">
        <v>293</v>
      </c>
      <c r="C51" s="39" t="s">
        <v>15</v>
      </c>
      <c r="D51" s="52">
        <v>348</v>
      </c>
      <c r="E51" s="26">
        <v>105</v>
      </c>
      <c r="F51" s="27">
        <f t="shared" si="0"/>
        <v>59.65909090909091</v>
      </c>
      <c r="G51" s="28">
        <v>61</v>
      </c>
      <c r="H51" s="27">
        <f t="shared" si="1"/>
        <v>34.659090909090914</v>
      </c>
      <c r="I51" s="26">
        <v>1</v>
      </c>
      <c r="J51" s="27">
        <f t="shared" si="2"/>
        <v>0.5681818181818182</v>
      </c>
      <c r="K51" s="26">
        <v>2</v>
      </c>
      <c r="L51" s="27">
        <f t="shared" si="3"/>
        <v>1.1363636363636365</v>
      </c>
      <c r="M51" s="26">
        <v>0</v>
      </c>
      <c r="N51" s="27">
        <f t="shared" si="4"/>
        <v>0</v>
      </c>
      <c r="O51" s="26">
        <v>1</v>
      </c>
      <c r="P51" s="27">
        <f t="shared" si="5"/>
        <v>0.5681818181818182</v>
      </c>
      <c r="Q51" s="26">
        <v>0</v>
      </c>
      <c r="R51" s="27">
        <f t="shared" si="12"/>
        <v>0</v>
      </c>
      <c r="S51" s="26">
        <v>0</v>
      </c>
      <c r="T51" s="27">
        <f t="shared" si="13"/>
        <v>0</v>
      </c>
      <c r="U51" s="26">
        <v>0</v>
      </c>
      <c r="V51" s="27">
        <f t="shared" si="14"/>
        <v>0</v>
      </c>
      <c r="W51" s="26">
        <v>0</v>
      </c>
      <c r="X51" s="27">
        <f t="shared" si="6"/>
        <v>0</v>
      </c>
      <c r="Y51" s="29">
        <f t="shared" si="15"/>
        <v>170</v>
      </c>
      <c r="Z51" s="27">
        <f t="shared" si="7"/>
        <v>96.5909090909091</v>
      </c>
      <c r="AA51" s="26">
        <v>6</v>
      </c>
      <c r="AB51" s="30">
        <f t="shared" si="8"/>
        <v>3.4090909090909087</v>
      </c>
      <c r="AC51" s="29">
        <f t="shared" si="9"/>
        <v>176</v>
      </c>
      <c r="AD51" s="66">
        <f t="shared" si="10"/>
        <v>50.57471264367817</v>
      </c>
      <c r="AE51" s="62">
        <f t="shared" si="11"/>
        <v>-49.42528735632183</v>
      </c>
    </row>
    <row r="52" spans="1:31" ht="12.75" customHeight="1">
      <c r="A52" s="287"/>
      <c r="B52" s="38">
        <v>293</v>
      </c>
      <c r="C52" s="39" t="s">
        <v>32</v>
      </c>
      <c r="D52" s="52">
        <v>337</v>
      </c>
      <c r="E52" s="26">
        <v>51</v>
      </c>
      <c r="F52" s="27">
        <f t="shared" si="0"/>
        <v>30.17751479289941</v>
      </c>
      <c r="G52" s="28">
        <v>38</v>
      </c>
      <c r="H52" s="27">
        <f t="shared" si="1"/>
        <v>22.485207100591715</v>
      </c>
      <c r="I52" s="26">
        <v>1</v>
      </c>
      <c r="J52" s="27">
        <f t="shared" si="2"/>
        <v>0.591715976331361</v>
      </c>
      <c r="K52" s="26">
        <v>54</v>
      </c>
      <c r="L52" s="27">
        <f t="shared" si="3"/>
        <v>31.952662721893493</v>
      </c>
      <c r="M52" s="26">
        <v>2</v>
      </c>
      <c r="N52" s="27">
        <f t="shared" si="4"/>
        <v>1.183431952662722</v>
      </c>
      <c r="O52" s="26">
        <v>14</v>
      </c>
      <c r="P52" s="27">
        <f t="shared" si="5"/>
        <v>8.284023668639055</v>
      </c>
      <c r="Q52" s="26">
        <v>0</v>
      </c>
      <c r="R52" s="27">
        <f t="shared" si="12"/>
        <v>0</v>
      </c>
      <c r="S52" s="26">
        <v>0</v>
      </c>
      <c r="T52" s="27">
        <f t="shared" si="13"/>
        <v>0</v>
      </c>
      <c r="U52" s="26">
        <v>0</v>
      </c>
      <c r="V52" s="27">
        <f t="shared" si="14"/>
        <v>0</v>
      </c>
      <c r="W52" s="26">
        <v>0</v>
      </c>
      <c r="X52" s="27">
        <f t="shared" si="6"/>
        <v>0</v>
      </c>
      <c r="Y52" s="29">
        <f t="shared" si="15"/>
        <v>160</v>
      </c>
      <c r="Z52" s="27">
        <f t="shared" si="7"/>
        <v>94.67455621301775</v>
      </c>
      <c r="AA52" s="26">
        <v>9</v>
      </c>
      <c r="AB52" s="30">
        <f t="shared" si="8"/>
        <v>5.325443786982249</v>
      </c>
      <c r="AC52" s="29">
        <f t="shared" si="9"/>
        <v>169</v>
      </c>
      <c r="AD52" s="66">
        <f t="shared" si="10"/>
        <v>50.14836795252226</v>
      </c>
      <c r="AE52" s="62">
        <f t="shared" si="11"/>
        <v>-49.85163204747774</v>
      </c>
    </row>
    <row r="53" spans="1:31" ht="12.75" customHeight="1">
      <c r="A53" s="287"/>
      <c r="B53" s="38">
        <v>293</v>
      </c>
      <c r="C53" s="39" t="s">
        <v>2</v>
      </c>
      <c r="D53" s="52">
        <v>199</v>
      </c>
      <c r="E53" s="26">
        <v>37</v>
      </c>
      <c r="F53" s="27">
        <f t="shared" si="0"/>
        <v>32.743362831858406</v>
      </c>
      <c r="G53" s="28">
        <v>28</v>
      </c>
      <c r="H53" s="27">
        <f t="shared" si="1"/>
        <v>24.778761061946902</v>
      </c>
      <c r="I53" s="26">
        <v>1</v>
      </c>
      <c r="J53" s="27">
        <f t="shared" si="2"/>
        <v>0.8849557522123894</v>
      </c>
      <c r="K53" s="26">
        <v>5</v>
      </c>
      <c r="L53" s="27">
        <f t="shared" si="3"/>
        <v>4.424778761061947</v>
      </c>
      <c r="M53" s="26">
        <v>0</v>
      </c>
      <c r="N53" s="27">
        <f t="shared" si="4"/>
        <v>0</v>
      </c>
      <c r="O53" s="26">
        <v>29</v>
      </c>
      <c r="P53" s="27">
        <f t="shared" si="5"/>
        <v>25.663716814159294</v>
      </c>
      <c r="Q53" s="26">
        <v>0</v>
      </c>
      <c r="R53" s="27">
        <f t="shared" si="12"/>
        <v>0</v>
      </c>
      <c r="S53" s="26">
        <v>0</v>
      </c>
      <c r="T53" s="27">
        <f t="shared" si="13"/>
        <v>0</v>
      </c>
      <c r="U53" s="26">
        <v>0</v>
      </c>
      <c r="V53" s="27">
        <f t="shared" si="14"/>
        <v>0</v>
      </c>
      <c r="W53" s="26">
        <v>0</v>
      </c>
      <c r="X53" s="27">
        <f t="shared" si="6"/>
        <v>0</v>
      </c>
      <c r="Y53" s="29">
        <f t="shared" si="15"/>
        <v>100</v>
      </c>
      <c r="Z53" s="27">
        <f t="shared" si="7"/>
        <v>88.49557522123894</v>
      </c>
      <c r="AA53" s="26">
        <v>13</v>
      </c>
      <c r="AB53" s="30">
        <f t="shared" si="8"/>
        <v>11.504424778761061</v>
      </c>
      <c r="AC53" s="29">
        <f t="shared" si="9"/>
        <v>113</v>
      </c>
      <c r="AD53" s="66">
        <f t="shared" si="10"/>
        <v>56.78391959798995</v>
      </c>
      <c r="AE53" s="62">
        <f t="shared" si="11"/>
        <v>-43.21608040201005</v>
      </c>
    </row>
    <row r="54" spans="1:31" ht="12.75" customHeight="1">
      <c r="A54" s="287"/>
      <c r="B54" s="38">
        <v>294</v>
      </c>
      <c r="C54" s="39" t="s">
        <v>15</v>
      </c>
      <c r="D54" s="52">
        <v>184</v>
      </c>
      <c r="E54" s="26">
        <v>10</v>
      </c>
      <c r="F54" s="27">
        <f t="shared" si="0"/>
        <v>12.048192771084338</v>
      </c>
      <c r="G54" s="28">
        <v>40</v>
      </c>
      <c r="H54" s="27">
        <f t="shared" si="1"/>
        <v>48.19277108433735</v>
      </c>
      <c r="I54" s="26">
        <v>0</v>
      </c>
      <c r="J54" s="27">
        <f t="shared" si="2"/>
        <v>0</v>
      </c>
      <c r="K54" s="26">
        <v>33</v>
      </c>
      <c r="L54" s="27">
        <f t="shared" si="3"/>
        <v>39.75903614457831</v>
      </c>
      <c r="M54" s="28">
        <v>0</v>
      </c>
      <c r="N54" s="27">
        <f t="shared" si="4"/>
        <v>0</v>
      </c>
      <c r="O54" s="26">
        <v>0</v>
      </c>
      <c r="P54" s="27">
        <f t="shared" si="5"/>
        <v>0</v>
      </c>
      <c r="Q54" s="26">
        <v>0</v>
      </c>
      <c r="R54" s="27">
        <f t="shared" si="12"/>
        <v>0</v>
      </c>
      <c r="S54" s="26">
        <v>0</v>
      </c>
      <c r="T54" s="27">
        <f t="shared" si="13"/>
        <v>0</v>
      </c>
      <c r="U54" s="26">
        <v>0</v>
      </c>
      <c r="V54" s="27">
        <f t="shared" si="14"/>
        <v>0</v>
      </c>
      <c r="W54" s="26">
        <v>0</v>
      </c>
      <c r="X54" s="27">
        <f t="shared" si="6"/>
        <v>0</v>
      </c>
      <c r="Y54" s="29">
        <f t="shared" si="15"/>
        <v>83</v>
      </c>
      <c r="Z54" s="27">
        <f t="shared" si="7"/>
        <v>100</v>
      </c>
      <c r="AA54" s="26">
        <v>0</v>
      </c>
      <c r="AB54" s="30">
        <f t="shared" si="8"/>
        <v>0</v>
      </c>
      <c r="AC54" s="29">
        <f t="shared" si="9"/>
        <v>83</v>
      </c>
      <c r="AD54" s="66">
        <f t="shared" si="10"/>
        <v>45.108695652173914</v>
      </c>
      <c r="AE54" s="62">
        <f t="shared" si="11"/>
        <v>-54.891304347826086</v>
      </c>
    </row>
    <row r="55" spans="1:31" ht="12.75" customHeight="1">
      <c r="A55" s="287"/>
      <c r="B55" s="38">
        <v>295</v>
      </c>
      <c r="C55" s="39" t="s">
        <v>15</v>
      </c>
      <c r="D55" s="52">
        <v>519</v>
      </c>
      <c r="E55" s="26">
        <v>35</v>
      </c>
      <c r="F55" s="27">
        <f t="shared" si="0"/>
        <v>12.63537906137184</v>
      </c>
      <c r="G55" s="28">
        <v>70</v>
      </c>
      <c r="H55" s="27">
        <f t="shared" si="1"/>
        <v>25.27075812274368</v>
      </c>
      <c r="I55" s="26">
        <v>1</v>
      </c>
      <c r="J55" s="27">
        <f t="shared" si="2"/>
        <v>0.36101083032490977</v>
      </c>
      <c r="K55" s="26">
        <v>126</v>
      </c>
      <c r="L55" s="27">
        <f t="shared" si="3"/>
        <v>45.48736462093863</v>
      </c>
      <c r="M55" s="26">
        <v>1</v>
      </c>
      <c r="N55" s="27">
        <f t="shared" si="4"/>
        <v>0.36101083032490977</v>
      </c>
      <c r="O55" s="26">
        <v>16</v>
      </c>
      <c r="P55" s="27">
        <f t="shared" si="5"/>
        <v>5.776173285198556</v>
      </c>
      <c r="Q55" s="26">
        <v>0</v>
      </c>
      <c r="R55" s="27">
        <f t="shared" si="12"/>
        <v>0</v>
      </c>
      <c r="S55" s="26">
        <v>0</v>
      </c>
      <c r="T55" s="27">
        <f t="shared" si="13"/>
        <v>0</v>
      </c>
      <c r="U55" s="26">
        <v>0</v>
      </c>
      <c r="V55" s="27">
        <f t="shared" si="14"/>
        <v>0</v>
      </c>
      <c r="W55" s="26">
        <v>0</v>
      </c>
      <c r="X55" s="27">
        <f t="shared" si="6"/>
        <v>0</v>
      </c>
      <c r="Y55" s="29">
        <f t="shared" si="15"/>
        <v>249</v>
      </c>
      <c r="Z55" s="27">
        <f t="shared" si="7"/>
        <v>89.89169675090253</v>
      </c>
      <c r="AA55" s="26">
        <v>28</v>
      </c>
      <c r="AB55" s="30">
        <f t="shared" si="8"/>
        <v>10.108303249097473</v>
      </c>
      <c r="AC55" s="29">
        <f t="shared" si="9"/>
        <v>277</v>
      </c>
      <c r="AD55" s="66">
        <f t="shared" si="10"/>
        <v>53.371868978805395</v>
      </c>
      <c r="AE55" s="62">
        <f t="shared" si="11"/>
        <v>-46.628131021194605</v>
      </c>
    </row>
    <row r="56" spans="1:31" ht="12.75" customHeight="1">
      <c r="A56" s="287"/>
      <c r="B56" s="38">
        <v>296</v>
      </c>
      <c r="C56" s="39" t="s">
        <v>15</v>
      </c>
      <c r="D56" s="52">
        <v>278</v>
      </c>
      <c r="E56" s="26">
        <v>65</v>
      </c>
      <c r="F56" s="27">
        <f t="shared" si="0"/>
        <v>36.11111111111111</v>
      </c>
      <c r="G56" s="28">
        <v>72</v>
      </c>
      <c r="H56" s="27">
        <f t="shared" si="1"/>
        <v>40</v>
      </c>
      <c r="I56" s="26">
        <v>5</v>
      </c>
      <c r="J56" s="27">
        <f t="shared" si="2"/>
        <v>2.7777777777777777</v>
      </c>
      <c r="K56" s="26">
        <v>24</v>
      </c>
      <c r="L56" s="27">
        <f t="shared" si="3"/>
        <v>13.333333333333334</v>
      </c>
      <c r="M56" s="26">
        <v>1</v>
      </c>
      <c r="N56" s="27">
        <f t="shared" si="4"/>
        <v>0.5555555555555556</v>
      </c>
      <c r="O56" s="26">
        <v>2</v>
      </c>
      <c r="P56" s="27">
        <f t="shared" si="5"/>
        <v>1.1111111111111112</v>
      </c>
      <c r="Q56" s="26">
        <v>0</v>
      </c>
      <c r="R56" s="27">
        <f t="shared" si="12"/>
        <v>0</v>
      </c>
      <c r="S56" s="26">
        <v>0</v>
      </c>
      <c r="T56" s="27">
        <f t="shared" si="13"/>
        <v>0</v>
      </c>
      <c r="U56" s="26">
        <v>0</v>
      </c>
      <c r="V56" s="27">
        <f t="shared" si="14"/>
        <v>0</v>
      </c>
      <c r="W56" s="26">
        <v>0</v>
      </c>
      <c r="X56" s="27">
        <f t="shared" si="6"/>
        <v>0</v>
      </c>
      <c r="Y56" s="29">
        <f t="shared" si="15"/>
        <v>169</v>
      </c>
      <c r="Z56" s="27">
        <f t="shared" si="7"/>
        <v>93.88888888888889</v>
      </c>
      <c r="AA56" s="26">
        <v>11</v>
      </c>
      <c r="AB56" s="30">
        <f t="shared" si="8"/>
        <v>6.111111111111111</v>
      </c>
      <c r="AC56" s="29">
        <f t="shared" si="9"/>
        <v>180</v>
      </c>
      <c r="AD56" s="66">
        <f t="shared" si="10"/>
        <v>64.74820143884892</v>
      </c>
      <c r="AE56" s="62">
        <f t="shared" si="11"/>
        <v>-35.25179856115108</v>
      </c>
    </row>
    <row r="57" spans="1:31" ht="12.75" customHeight="1">
      <c r="A57" s="287"/>
      <c r="B57" s="38">
        <v>296</v>
      </c>
      <c r="C57" s="39" t="s">
        <v>32</v>
      </c>
      <c r="D57" s="52">
        <v>211</v>
      </c>
      <c r="E57" s="26">
        <v>35</v>
      </c>
      <c r="F57" s="27">
        <f t="shared" si="0"/>
        <v>28.455284552845526</v>
      </c>
      <c r="G57" s="28">
        <v>35</v>
      </c>
      <c r="H57" s="27">
        <f t="shared" si="1"/>
        <v>28.455284552845526</v>
      </c>
      <c r="I57" s="26">
        <v>2</v>
      </c>
      <c r="J57" s="27">
        <f t="shared" si="2"/>
        <v>1.6260162601626018</v>
      </c>
      <c r="K57" s="26">
        <v>45</v>
      </c>
      <c r="L57" s="27">
        <f t="shared" si="3"/>
        <v>36.58536585365854</v>
      </c>
      <c r="M57" s="26">
        <v>0</v>
      </c>
      <c r="N57" s="27">
        <f t="shared" si="4"/>
        <v>0</v>
      </c>
      <c r="O57" s="26">
        <v>0</v>
      </c>
      <c r="P57" s="27">
        <f t="shared" si="5"/>
        <v>0</v>
      </c>
      <c r="Q57" s="26">
        <v>0</v>
      </c>
      <c r="R57" s="27">
        <f t="shared" si="12"/>
        <v>0</v>
      </c>
      <c r="S57" s="26">
        <v>0</v>
      </c>
      <c r="T57" s="27">
        <f t="shared" si="13"/>
        <v>0</v>
      </c>
      <c r="U57" s="26">
        <v>0</v>
      </c>
      <c r="V57" s="27">
        <f t="shared" si="14"/>
        <v>0</v>
      </c>
      <c r="W57" s="26">
        <v>0</v>
      </c>
      <c r="X57" s="27">
        <f t="shared" si="6"/>
        <v>0</v>
      </c>
      <c r="Y57" s="29">
        <f t="shared" si="15"/>
        <v>117</v>
      </c>
      <c r="Z57" s="27">
        <f t="shared" si="7"/>
        <v>95.1219512195122</v>
      </c>
      <c r="AA57" s="26">
        <v>6</v>
      </c>
      <c r="AB57" s="30">
        <f t="shared" si="8"/>
        <v>4.878048780487805</v>
      </c>
      <c r="AC57" s="29">
        <f t="shared" si="9"/>
        <v>123</v>
      </c>
      <c r="AD57" s="66">
        <f t="shared" si="10"/>
        <v>58.29383886255924</v>
      </c>
      <c r="AE57" s="62">
        <f t="shared" si="11"/>
        <v>-41.70616113744076</v>
      </c>
    </row>
    <row r="58" spans="1:31" ht="12.75" customHeight="1">
      <c r="A58" s="287"/>
      <c r="B58" s="38">
        <v>297</v>
      </c>
      <c r="C58" s="39" t="s">
        <v>15</v>
      </c>
      <c r="D58" s="52">
        <v>516</v>
      </c>
      <c r="E58" s="26">
        <v>73</v>
      </c>
      <c r="F58" s="27">
        <f t="shared" si="0"/>
        <v>24.414715719063544</v>
      </c>
      <c r="G58" s="28">
        <v>70</v>
      </c>
      <c r="H58" s="27">
        <f t="shared" si="1"/>
        <v>23.411371237458194</v>
      </c>
      <c r="I58" s="26">
        <v>2</v>
      </c>
      <c r="J58" s="27">
        <f t="shared" si="2"/>
        <v>0.6688963210702341</v>
      </c>
      <c r="K58" s="26">
        <v>118</v>
      </c>
      <c r="L58" s="27">
        <f t="shared" si="3"/>
        <v>39.46488294314381</v>
      </c>
      <c r="M58" s="26">
        <v>3</v>
      </c>
      <c r="N58" s="27">
        <f t="shared" si="4"/>
        <v>1.0033444816053512</v>
      </c>
      <c r="O58" s="26">
        <v>6</v>
      </c>
      <c r="P58" s="27">
        <f t="shared" si="5"/>
        <v>2.0066889632107023</v>
      </c>
      <c r="Q58" s="26">
        <v>0</v>
      </c>
      <c r="R58" s="27">
        <f t="shared" si="12"/>
        <v>0</v>
      </c>
      <c r="S58" s="26">
        <v>0</v>
      </c>
      <c r="T58" s="27">
        <f t="shared" si="13"/>
        <v>0</v>
      </c>
      <c r="U58" s="26">
        <v>0</v>
      </c>
      <c r="V58" s="27">
        <f t="shared" si="14"/>
        <v>0</v>
      </c>
      <c r="W58" s="26">
        <v>0</v>
      </c>
      <c r="X58" s="27">
        <f t="shared" si="6"/>
        <v>0</v>
      </c>
      <c r="Y58" s="29">
        <f t="shared" si="15"/>
        <v>272</v>
      </c>
      <c r="Z58" s="27">
        <f t="shared" si="7"/>
        <v>90.96989966555184</v>
      </c>
      <c r="AA58" s="26">
        <v>27</v>
      </c>
      <c r="AB58" s="30">
        <f t="shared" si="8"/>
        <v>9.03010033444816</v>
      </c>
      <c r="AC58" s="29">
        <f t="shared" si="9"/>
        <v>299</v>
      </c>
      <c r="AD58" s="66">
        <f t="shared" si="10"/>
        <v>57.94573643410853</v>
      </c>
      <c r="AE58" s="62">
        <f t="shared" si="11"/>
        <v>-42.05426356589147</v>
      </c>
    </row>
    <row r="59" spans="1:31" ht="12.75" customHeight="1">
      <c r="A59" s="287"/>
      <c r="B59" s="38">
        <v>298</v>
      </c>
      <c r="C59" s="39" t="s">
        <v>15</v>
      </c>
      <c r="D59" s="52">
        <v>386</v>
      </c>
      <c r="E59" s="26">
        <v>37</v>
      </c>
      <c r="F59" s="27">
        <f t="shared" si="0"/>
        <v>21.511627906976745</v>
      </c>
      <c r="G59" s="28">
        <v>63</v>
      </c>
      <c r="H59" s="27">
        <f t="shared" si="1"/>
        <v>36.627906976744185</v>
      </c>
      <c r="I59" s="26">
        <v>11</v>
      </c>
      <c r="J59" s="27">
        <f t="shared" si="2"/>
        <v>6.395348837209303</v>
      </c>
      <c r="K59" s="26">
        <v>18</v>
      </c>
      <c r="L59" s="27">
        <f t="shared" si="3"/>
        <v>10.465116279069768</v>
      </c>
      <c r="M59" s="26">
        <v>0</v>
      </c>
      <c r="N59" s="27">
        <f t="shared" si="4"/>
        <v>0</v>
      </c>
      <c r="O59" s="26">
        <v>36</v>
      </c>
      <c r="P59" s="27">
        <f t="shared" si="5"/>
        <v>20.930232558139537</v>
      </c>
      <c r="Q59" s="26">
        <v>0</v>
      </c>
      <c r="R59" s="27">
        <f t="shared" si="12"/>
        <v>0</v>
      </c>
      <c r="S59" s="26">
        <v>0</v>
      </c>
      <c r="T59" s="27">
        <f t="shared" si="13"/>
        <v>0</v>
      </c>
      <c r="U59" s="26">
        <v>0</v>
      </c>
      <c r="V59" s="27">
        <f t="shared" si="14"/>
        <v>0</v>
      </c>
      <c r="W59" s="26">
        <v>0</v>
      </c>
      <c r="X59" s="27">
        <f t="shared" si="6"/>
        <v>0</v>
      </c>
      <c r="Y59" s="29">
        <f t="shared" si="15"/>
        <v>165</v>
      </c>
      <c r="Z59" s="27">
        <f t="shared" si="7"/>
        <v>95.93023255813954</v>
      </c>
      <c r="AA59" s="26">
        <v>7</v>
      </c>
      <c r="AB59" s="30">
        <f t="shared" si="8"/>
        <v>4.069767441860465</v>
      </c>
      <c r="AC59" s="29">
        <f t="shared" si="9"/>
        <v>172</v>
      </c>
      <c r="AD59" s="66">
        <f t="shared" si="10"/>
        <v>44.559585492227974</v>
      </c>
      <c r="AE59" s="62">
        <f t="shared" si="11"/>
        <v>-55.440414507772026</v>
      </c>
    </row>
    <row r="60" spans="1:31" ht="12.75" customHeight="1">
      <c r="A60" s="287"/>
      <c r="B60" s="38">
        <v>298</v>
      </c>
      <c r="C60" s="39" t="s">
        <v>16</v>
      </c>
      <c r="D60" s="52">
        <v>387</v>
      </c>
      <c r="E60" s="26">
        <v>63</v>
      </c>
      <c r="F60" s="27">
        <f t="shared" si="0"/>
        <v>34.61538461538461</v>
      </c>
      <c r="G60" s="28">
        <v>61</v>
      </c>
      <c r="H60" s="27">
        <f t="shared" si="1"/>
        <v>33.51648351648351</v>
      </c>
      <c r="I60" s="26">
        <v>5</v>
      </c>
      <c r="J60" s="27">
        <f t="shared" si="2"/>
        <v>2.7472527472527473</v>
      </c>
      <c r="K60" s="26">
        <v>18</v>
      </c>
      <c r="L60" s="27">
        <f t="shared" si="3"/>
        <v>9.89010989010989</v>
      </c>
      <c r="M60" s="26">
        <v>5</v>
      </c>
      <c r="N60" s="27">
        <f t="shared" si="4"/>
        <v>2.7472527472527473</v>
      </c>
      <c r="O60" s="26">
        <v>25</v>
      </c>
      <c r="P60" s="27">
        <f t="shared" si="5"/>
        <v>13.736263736263737</v>
      </c>
      <c r="Q60" s="26">
        <v>0</v>
      </c>
      <c r="R60" s="27">
        <f t="shared" si="12"/>
        <v>0</v>
      </c>
      <c r="S60" s="26">
        <v>0</v>
      </c>
      <c r="T60" s="27">
        <f t="shared" si="13"/>
        <v>0</v>
      </c>
      <c r="U60" s="26">
        <v>0</v>
      </c>
      <c r="V60" s="27">
        <f t="shared" si="14"/>
        <v>0</v>
      </c>
      <c r="W60" s="26">
        <v>0</v>
      </c>
      <c r="X60" s="27">
        <f t="shared" si="6"/>
        <v>0</v>
      </c>
      <c r="Y60" s="29">
        <f t="shared" si="15"/>
        <v>177</v>
      </c>
      <c r="Z60" s="27">
        <f t="shared" si="7"/>
        <v>97.25274725274726</v>
      </c>
      <c r="AA60" s="26">
        <v>5</v>
      </c>
      <c r="AB60" s="30">
        <f t="shared" si="8"/>
        <v>2.7472527472527473</v>
      </c>
      <c r="AC60" s="29">
        <f t="shared" si="9"/>
        <v>182</v>
      </c>
      <c r="AD60" s="66">
        <f t="shared" si="10"/>
        <v>47.02842377260982</v>
      </c>
      <c r="AE60" s="62">
        <f t="shared" si="11"/>
        <v>-52.97157622739018</v>
      </c>
    </row>
    <row r="61" spans="1:31" ht="12.75" customHeight="1">
      <c r="A61" s="287"/>
      <c r="B61" s="38">
        <v>299</v>
      </c>
      <c r="C61" s="39" t="s">
        <v>15</v>
      </c>
      <c r="D61" s="52">
        <v>633</v>
      </c>
      <c r="E61" s="26">
        <v>128</v>
      </c>
      <c r="F61" s="27">
        <f t="shared" si="0"/>
        <v>48.669201520912544</v>
      </c>
      <c r="G61" s="28">
        <v>86</v>
      </c>
      <c r="H61" s="27">
        <f t="shared" si="1"/>
        <v>32.69961977186312</v>
      </c>
      <c r="I61" s="26">
        <v>8</v>
      </c>
      <c r="J61" s="27">
        <f t="shared" si="2"/>
        <v>3.041825095057034</v>
      </c>
      <c r="K61" s="26">
        <v>12</v>
      </c>
      <c r="L61" s="27">
        <f t="shared" si="3"/>
        <v>4.562737642585551</v>
      </c>
      <c r="M61" s="26">
        <v>3</v>
      </c>
      <c r="N61" s="27">
        <f t="shared" si="4"/>
        <v>1.1406844106463878</v>
      </c>
      <c r="O61" s="26">
        <v>12</v>
      </c>
      <c r="P61" s="27">
        <f t="shared" si="5"/>
        <v>4.562737642585551</v>
      </c>
      <c r="Q61" s="26">
        <v>0</v>
      </c>
      <c r="R61" s="27">
        <f t="shared" si="12"/>
        <v>0</v>
      </c>
      <c r="S61" s="26">
        <v>0</v>
      </c>
      <c r="T61" s="27">
        <f t="shared" si="13"/>
        <v>0</v>
      </c>
      <c r="U61" s="26">
        <v>0</v>
      </c>
      <c r="V61" s="27">
        <f t="shared" si="14"/>
        <v>0</v>
      </c>
      <c r="W61" s="26">
        <v>0</v>
      </c>
      <c r="X61" s="27">
        <f t="shared" si="6"/>
        <v>0</v>
      </c>
      <c r="Y61" s="29">
        <f t="shared" si="15"/>
        <v>249</v>
      </c>
      <c r="Z61" s="27">
        <f t="shared" si="7"/>
        <v>94.67680608365019</v>
      </c>
      <c r="AA61" s="26">
        <v>14</v>
      </c>
      <c r="AB61" s="30">
        <f t="shared" si="8"/>
        <v>5.323193916349809</v>
      </c>
      <c r="AC61" s="29">
        <f t="shared" si="9"/>
        <v>263</v>
      </c>
      <c r="AD61" s="66">
        <f t="shared" si="10"/>
        <v>41.54818325434439</v>
      </c>
      <c r="AE61" s="62">
        <f t="shared" si="11"/>
        <v>-58.45181674565561</v>
      </c>
    </row>
    <row r="62" spans="1:31" ht="12.75" customHeight="1">
      <c r="A62" s="287"/>
      <c r="B62" s="38">
        <v>299</v>
      </c>
      <c r="C62" s="39" t="s">
        <v>32</v>
      </c>
      <c r="D62" s="52">
        <v>189</v>
      </c>
      <c r="E62" s="26">
        <v>26</v>
      </c>
      <c r="F62" s="27">
        <f t="shared" si="0"/>
        <v>24.761904761904763</v>
      </c>
      <c r="G62" s="28">
        <v>47</v>
      </c>
      <c r="H62" s="27">
        <f t="shared" si="1"/>
        <v>44.761904761904766</v>
      </c>
      <c r="I62" s="26">
        <v>1</v>
      </c>
      <c r="J62" s="27">
        <f t="shared" si="2"/>
        <v>0.9523809523809524</v>
      </c>
      <c r="K62" s="26">
        <v>26</v>
      </c>
      <c r="L62" s="27">
        <f t="shared" si="3"/>
        <v>24.761904761904763</v>
      </c>
      <c r="M62" s="26">
        <v>0</v>
      </c>
      <c r="N62" s="27">
        <f t="shared" si="4"/>
        <v>0</v>
      </c>
      <c r="O62" s="26">
        <v>4</v>
      </c>
      <c r="P62" s="27">
        <f t="shared" si="5"/>
        <v>3.8095238095238098</v>
      </c>
      <c r="Q62" s="26">
        <v>0</v>
      </c>
      <c r="R62" s="27">
        <f t="shared" si="12"/>
        <v>0</v>
      </c>
      <c r="S62" s="26">
        <v>0</v>
      </c>
      <c r="T62" s="27">
        <f t="shared" si="13"/>
        <v>0</v>
      </c>
      <c r="U62" s="26">
        <v>0</v>
      </c>
      <c r="V62" s="27">
        <f t="shared" si="14"/>
        <v>0</v>
      </c>
      <c r="W62" s="26">
        <v>0</v>
      </c>
      <c r="X62" s="27">
        <f t="shared" si="6"/>
        <v>0</v>
      </c>
      <c r="Y62" s="29">
        <f t="shared" si="15"/>
        <v>104</v>
      </c>
      <c r="Z62" s="27">
        <f t="shared" si="7"/>
        <v>99.04761904761905</v>
      </c>
      <c r="AA62" s="26">
        <v>1</v>
      </c>
      <c r="AB62" s="30">
        <f t="shared" si="8"/>
        <v>0.9523809523809524</v>
      </c>
      <c r="AC62" s="29">
        <f t="shared" si="9"/>
        <v>105</v>
      </c>
      <c r="AD62" s="66">
        <f t="shared" si="10"/>
        <v>55.55555555555556</v>
      </c>
      <c r="AE62" s="62">
        <f t="shared" si="11"/>
        <v>-44.44444444444444</v>
      </c>
    </row>
    <row r="63" spans="1:31" ht="12.75" customHeight="1">
      <c r="A63" s="287"/>
      <c r="B63" s="38">
        <v>300</v>
      </c>
      <c r="C63" s="39" t="s">
        <v>15</v>
      </c>
      <c r="D63" s="52">
        <v>368</v>
      </c>
      <c r="E63" s="26">
        <v>43</v>
      </c>
      <c r="F63" s="27">
        <f t="shared" si="0"/>
        <v>18.067226890756302</v>
      </c>
      <c r="G63" s="28">
        <v>59</v>
      </c>
      <c r="H63" s="27">
        <f t="shared" si="1"/>
        <v>24.789915966386555</v>
      </c>
      <c r="I63" s="26">
        <v>3</v>
      </c>
      <c r="J63" s="27">
        <f t="shared" si="2"/>
        <v>1.2605042016806722</v>
      </c>
      <c r="K63" s="26">
        <v>124</v>
      </c>
      <c r="L63" s="27">
        <f t="shared" si="3"/>
        <v>52.10084033613446</v>
      </c>
      <c r="M63" s="26">
        <v>0</v>
      </c>
      <c r="N63" s="27">
        <f t="shared" si="4"/>
        <v>0</v>
      </c>
      <c r="O63" s="26">
        <v>0</v>
      </c>
      <c r="P63" s="27">
        <f t="shared" si="5"/>
        <v>0</v>
      </c>
      <c r="Q63" s="26">
        <v>0</v>
      </c>
      <c r="R63" s="27">
        <f t="shared" si="12"/>
        <v>0</v>
      </c>
      <c r="S63" s="26">
        <v>0</v>
      </c>
      <c r="T63" s="27">
        <f t="shared" si="13"/>
        <v>0</v>
      </c>
      <c r="U63" s="26">
        <v>0</v>
      </c>
      <c r="V63" s="27">
        <f t="shared" si="14"/>
        <v>0</v>
      </c>
      <c r="W63" s="26">
        <v>0</v>
      </c>
      <c r="X63" s="27">
        <f t="shared" si="6"/>
        <v>0</v>
      </c>
      <c r="Y63" s="29">
        <f t="shared" si="15"/>
        <v>229</v>
      </c>
      <c r="Z63" s="27">
        <f t="shared" si="7"/>
        <v>96.21848739495799</v>
      </c>
      <c r="AA63" s="26">
        <v>9</v>
      </c>
      <c r="AB63" s="30">
        <f t="shared" si="8"/>
        <v>3.7815126050420167</v>
      </c>
      <c r="AC63" s="29">
        <f t="shared" si="9"/>
        <v>238</v>
      </c>
      <c r="AD63" s="66">
        <f t="shared" si="10"/>
        <v>64.67391304347827</v>
      </c>
      <c r="AE63" s="62">
        <f t="shared" si="11"/>
        <v>-35.326086956521735</v>
      </c>
    </row>
    <row r="64" spans="1:31" ht="12.75" customHeight="1">
      <c r="A64" s="287"/>
      <c r="B64" s="38">
        <v>301</v>
      </c>
      <c r="C64" s="39" t="s">
        <v>15</v>
      </c>
      <c r="D64" s="52">
        <v>562</v>
      </c>
      <c r="E64" s="26">
        <v>32</v>
      </c>
      <c r="F64" s="27">
        <f t="shared" si="0"/>
        <v>10.223642172523961</v>
      </c>
      <c r="G64" s="28">
        <v>80</v>
      </c>
      <c r="H64" s="27">
        <f t="shared" si="1"/>
        <v>25.559105431309902</v>
      </c>
      <c r="I64" s="26">
        <v>5</v>
      </c>
      <c r="J64" s="27">
        <f t="shared" si="2"/>
        <v>1.5974440894568689</v>
      </c>
      <c r="K64" s="26">
        <v>171</v>
      </c>
      <c r="L64" s="27">
        <f t="shared" si="3"/>
        <v>54.632587859424916</v>
      </c>
      <c r="M64" s="26">
        <v>3</v>
      </c>
      <c r="N64" s="27">
        <f t="shared" si="4"/>
        <v>0.9584664536741214</v>
      </c>
      <c r="O64" s="26">
        <v>1</v>
      </c>
      <c r="P64" s="27">
        <f t="shared" si="5"/>
        <v>0.3194888178913738</v>
      </c>
      <c r="Q64" s="26">
        <v>0</v>
      </c>
      <c r="R64" s="27">
        <f t="shared" si="12"/>
        <v>0</v>
      </c>
      <c r="S64" s="26">
        <v>0</v>
      </c>
      <c r="T64" s="27">
        <f t="shared" si="13"/>
        <v>0</v>
      </c>
      <c r="U64" s="26">
        <v>0</v>
      </c>
      <c r="V64" s="27">
        <f t="shared" si="14"/>
        <v>0</v>
      </c>
      <c r="W64" s="26">
        <v>0</v>
      </c>
      <c r="X64" s="27">
        <f t="shared" si="6"/>
        <v>0</v>
      </c>
      <c r="Y64" s="29">
        <f t="shared" si="15"/>
        <v>292</v>
      </c>
      <c r="Z64" s="27">
        <f t="shared" si="7"/>
        <v>93.29073482428115</v>
      </c>
      <c r="AA64" s="26">
        <v>21</v>
      </c>
      <c r="AB64" s="30">
        <f t="shared" si="8"/>
        <v>6.7092651757188495</v>
      </c>
      <c r="AC64" s="29">
        <f t="shared" si="9"/>
        <v>313</v>
      </c>
      <c r="AD64" s="66">
        <f t="shared" si="10"/>
        <v>55.693950177935946</v>
      </c>
      <c r="AE64" s="62">
        <f t="shared" si="11"/>
        <v>-44.306049822064054</v>
      </c>
    </row>
    <row r="65" spans="1:31" ht="12.75" customHeight="1">
      <c r="A65" s="287"/>
      <c r="B65" s="38">
        <v>302</v>
      </c>
      <c r="C65" s="39" t="s">
        <v>15</v>
      </c>
      <c r="D65" s="52">
        <v>182</v>
      </c>
      <c r="E65" s="26">
        <v>45</v>
      </c>
      <c r="F65" s="27">
        <f t="shared" si="0"/>
        <v>37.81512605042017</v>
      </c>
      <c r="G65" s="28">
        <v>32</v>
      </c>
      <c r="H65" s="27">
        <f t="shared" si="1"/>
        <v>26.89075630252101</v>
      </c>
      <c r="I65" s="26">
        <v>1</v>
      </c>
      <c r="J65" s="27">
        <f t="shared" si="2"/>
        <v>0.8403361344537815</v>
      </c>
      <c r="K65" s="26">
        <v>18</v>
      </c>
      <c r="L65" s="27">
        <f t="shared" si="3"/>
        <v>15.126050420168067</v>
      </c>
      <c r="M65" s="26">
        <v>0</v>
      </c>
      <c r="N65" s="27">
        <f t="shared" si="4"/>
        <v>0</v>
      </c>
      <c r="O65" s="26">
        <v>19</v>
      </c>
      <c r="P65" s="27">
        <f t="shared" si="5"/>
        <v>15.966386554621847</v>
      </c>
      <c r="Q65" s="26">
        <v>0</v>
      </c>
      <c r="R65" s="27">
        <f t="shared" si="12"/>
        <v>0</v>
      </c>
      <c r="S65" s="26">
        <v>0</v>
      </c>
      <c r="T65" s="27">
        <f t="shared" si="13"/>
        <v>0</v>
      </c>
      <c r="U65" s="26">
        <v>0</v>
      </c>
      <c r="V65" s="27">
        <f t="shared" si="14"/>
        <v>0</v>
      </c>
      <c r="W65" s="26">
        <v>0</v>
      </c>
      <c r="X65" s="27">
        <f t="shared" si="6"/>
        <v>0</v>
      </c>
      <c r="Y65" s="29">
        <f t="shared" si="15"/>
        <v>115</v>
      </c>
      <c r="Z65" s="27">
        <f t="shared" si="7"/>
        <v>96.63865546218487</v>
      </c>
      <c r="AA65" s="26">
        <v>4</v>
      </c>
      <c r="AB65" s="30">
        <f t="shared" si="8"/>
        <v>3.361344537815126</v>
      </c>
      <c r="AC65" s="29">
        <f t="shared" si="9"/>
        <v>119</v>
      </c>
      <c r="AD65" s="66">
        <f t="shared" si="10"/>
        <v>65.38461538461539</v>
      </c>
      <c r="AE65" s="62">
        <f t="shared" si="11"/>
        <v>-34.61538461538461</v>
      </c>
    </row>
    <row r="66" spans="1:31" ht="13.5" customHeight="1" thickBot="1">
      <c r="A66" s="288"/>
      <c r="B66" s="40">
        <v>490</v>
      </c>
      <c r="C66" s="41" t="s">
        <v>15</v>
      </c>
      <c r="D66" s="53">
        <v>207</v>
      </c>
      <c r="E66" s="31">
        <v>17</v>
      </c>
      <c r="F66" s="32">
        <f t="shared" si="0"/>
        <v>14.049586776859504</v>
      </c>
      <c r="G66" s="33">
        <v>37</v>
      </c>
      <c r="H66" s="32">
        <f t="shared" si="1"/>
        <v>30.57851239669421</v>
      </c>
      <c r="I66" s="31">
        <v>1</v>
      </c>
      <c r="J66" s="32">
        <f t="shared" si="2"/>
        <v>0.8264462809917356</v>
      </c>
      <c r="K66" s="31">
        <v>20</v>
      </c>
      <c r="L66" s="32">
        <f t="shared" si="3"/>
        <v>16.528925619834713</v>
      </c>
      <c r="M66" s="31">
        <v>2</v>
      </c>
      <c r="N66" s="32">
        <f t="shared" si="4"/>
        <v>1.6528925619834711</v>
      </c>
      <c r="O66" s="31">
        <v>36</v>
      </c>
      <c r="P66" s="32">
        <f t="shared" si="5"/>
        <v>29.75206611570248</v>
      </c>
      <c r="Q66" s="31">
        <v>0</v>
      </c>
      <c r="R66" s="32">
        <f t="shared" si="12"/>
        <v>0</v>
      </c>
      <c r="S66" s="31">
        <v>0</v>
      </c>
      <c r="T66" s="32">
        <f t="shared" si="13"/>
        <v>0</v>
      </c>
      <c r="U66" s="31">
        <v>0</v>
      </c>
      <c r="V66" s="32">
        <f t="shared" si="14"/>
        <v>0</v>
      </c>
      <c r="W66" s="31">
        <v>0</v>
      </c>
      <c r="X66" s="32">
        <f t="shared" si="6"/>
        <v>0</v>
      </c>
      <c r="Y66" s="34">
        <f t="shared" si="15"/>
        <v>113</v>
      </c>
      <c r="Z66" s="32">
        <f t="shared" si="7"/>
        <v>93.38842975206612</v>
      </c>
      <c r="AA66" s="31">
        <v>8</v>
      </c>
      <c r="AB66" s="35">
        <f t="shared" si="8"/>
        <v>6.6115702479338845</v>
      </c>
      <c r="AC66" s="34">
        <f t="shared" si="9"/>
        <v>121</v>
      </c>
      <c r="AD66" s="67">
        <f t="shared" si="10"/>
        <v>58.454106280193244</v>
      </c>
      <c r="AE66" s="68">
        <f t="shared" si="11"/>
        <v>-41.545893719806756</v>
      </c>
    </row>
    <row r="67" ht="7.5" customHeight="1" thickBot="1" thickTop="1"/>
    <row r="68" spans="1:39" s="4" customFormat="1" ht="18" customHeight="1" thickBot="1" thickTop="1">
      <c r="A68" s="301" t="s">
        <v>38</v>
      </c>
      <c r="B68" s="302"/>
      <c r="C68" s="54">
        <f>COUNTA(C13:C66)</f>
        <v>54</v>
      </c>
      <c r="D68" s="55">
        <f>SUM(D13:D67)</f>
        <v>20542</v>
      </c>
      <c r="E68" s="55">
        <f>SUM(E13:E66)</f>
        <v>3657</v>
      </c>
      <c r="F68" s="56">
        <f>E68/AC68*100</f>
        <v>34.16479820627802</v>
      </c>
      <c r="G68" s="55">
        <f>SUM(G13:G66)</f>
        <v>3525</v>
      </c>
      <c r="H68" s="56">
        <f>G68/AC68*100</f>
        <v>32.931614349775785</v>
      </c>
      <c r="I68" s="55">
        <f>SUM(I13:I66)</f>
        <v>151</v>
      </c>
      <c r="J68" s="56">
        <f>I68/AC68*100</f>
        <v>1.4106875934230194</v>
      </c>
      <c r="K68" s="55">
        <f>SUM(K13:K66)</f>
        <v>2004</v>
      </c>
      <c r="L68" s="56">
        <f>K68/AC68*100</f>
        <v>18.721973094170405</v>
      </c>
      <c r="M68" s="55">
        <f>SUM(M13:M66)</f>
        <v>47</v>
      </c>
      <c r="N68" s="56">
        <f>M68/AC68*100</f>
        <v>0.4390881913303438</v>
      </c>
      <c r="O68" s="55">
        <f>SUM(O13:O66)</f>
        <v>775</v>
      </c>
      <c r="P68" s="56">
        <f>O68/AC68*100</f>
        <v>7.240284005979074</v>
      </c>
      <c r="Q68" s="55">
        <f>SUM(Q13:Q66)</f>
        <v>0</v>
      </c>
      <c r="R68" s="56">
        <f>Q68/AC68*100</f>
        <v>0</v>
      </c>
      <c r="S68" s="55">
        <f>SUM(S13:S66)</f>
        <v>0</v>
      </c>
      <c r="T68" s="56">
        <f>S68/AC68*100</f>
        <v>0</v>
      </c>
      <c r="U68" s="55">
        <f>SUM(U13:U66)</f>
        <v>0</v>
      </c>
      <c r="V68" s="56">
        <f>U68/AC68*100</f>
        <v>0</v>
      </c>
      <c r="W68" s="55">
        <f>SUM(W13:W66)</f>
        <v>1</v>
      </c>
      <c r="X68" s="56">
        <f>W68/AC68*100</f>
        <v>0.009342301943198805</v>
      </c>
      <c r="Y68" s="55">
        <f>SUM(Y13:Y66)</f>
        <v>10160</v>
      </c>
      <c r="Z68" s="56">
        <f>Y68/AC68*100</f>
        <v>94.91778774289985</v>
      </c>
      <c r="AA68" s="55">
        <f>SUM(AA13:AA66)</f>
        <v>544</v>
      </c>
      <c r="AB68" s="57">
        <f>AA68/AC68*100</f>
        <v>5.082212257100149</v>
      </c>
      <c r="AC68" s="55">
        <f>SUM(AC13:AC66)</f>
        <v>10704</v>
      </c>
      <c r="AD68" s="58">
        <f>AC68/D68*100</f>
        <v>52.10787654561386</v>
      </c>
      <c r="AE68" s="71">
        <f>AD68-100</f>
        <v>-47.89212345438614</v>
      </c>
      <c r="AG68" s="13"/>
      <c r="AH68" s="13"/>
      <c r="AI68" s="13"/>
      <c r="AJ68" s="13"/>
      <c r="AK68" s="13"/>
      <c r="AL68" s="13"/>
      <c r="AM68" s="13"/>
    </row>
    <row r="69" spans="1:39" ht="1.5" customHeight="1" thickTop="1">
      <c r="A69" s="44"/>
      <c r="B69" s="45"/>
      <c r="C69" s="46"/>
      <c r="D69" s="3"/>
      <c r="E69" s="15"/>
      <c r="F69" s="3"/>
      <c r="G69" s="15"/>
      <c r="H69" s="3"/>
      <c r="I69" s="15"/>
      <c r="J69" s="3"/>
      <c r="K69" s="15"/>
      <c r="L69" s="3"/>
      <c r="M69" s="15"/>
      <c r="N69" s="3"/>
      <c r="O69" s="15"/>
      <c r="V69" s="3"/>
      <c r="W69" s="15"/>
      <c r="X69" s="7"/>
      <c r="Z69" s="5"/>
      <c r="AA69" s="15"/>
      <c r="AB69" s="5"/>
      <c r="AC69" s="19"/>
      <c r="AD69"/>
      <c r="AF69" s="11"/>
      <c r="AM69"/>
    </row>
    <row r="70" spans="1:39" ht="12.75">
      <c r="A70" s="44"/>
      <c r="B70" s="45"/>
      <c r="C70" s="46"/>
      <c r="D70" s="3"/>
      <c r="E70" s="15"/>
      <c r="F70" s="3"/>
      <c r="G70" s="15"/>
      <c r="H70" s="3"/>
      <c r="I70" s="15"/>
      <c r="J70" s="3"/>
      <c r="K70" s="15"/>
      <c r="L70" s="3"/>
      <c r="M70" s="15"/>
      <c r="N70" s="3"/>
      <c r="O70" s="15"/>
      <c r="V70" s="3"/>
      <c r="W70" s="15"/>
      <c r="X70" s="7"/>
      <c r="Z70" s="5"/>
      <c r="AA70" s="15"/>
      <c r="AB70" s="5"/>
      <c r="AC70" s="19"/>
      <c r="AD70"/>
      <c r="AF70" s="11"/>
      <c r="AM70"/>
    </row>
    <row r="71" spans="1:39" ht="12.75">
      <c r="A71" s="44"/>
      <c r="B71" s="45"/>
      <c r="C71" s="46"/>
      <c r="D71" s="3"/>
      <c r="E71" s="15"/>
      <c r="F71" s="3"/>
      <c r="G71" s="15"/>
      <c r="H71" s="3"/>
      <c r="I71" s="15"/>
      <c r="J71" s="3"/>
      <c r="K71" s="15"/>
      <c r="L71" s="3"/>
      <c r="M71" s="15"/>
      <c r="N71" s="3"/>
      <c r="O71" s="15"/>
      <c r="V71" s="3"/>
      <c r="W71" s="15"/>
      <c r="X71" s="7"/>
      <c r="Z71" s="5"/>
      <c r="AA71" s="15"/>
      <c r="AB71" s="5"/>
      <c r="AC71" s="19"/>
      <c r="AD71"/>
      <c r="AF71" s="11"/>
      <c r="AM71"/>
    </row>
  </sheetData>
  <mergeCells count="31">
    <mergeCell ref="AE9:AE11"/>
    <mergeCell ref="AC9:AC11"/>
    <mergeCell ref="AA9:AB10"/>
    <mergeCell ref="O10:P10"/>
    <mergeCell ref="E9:X9"/>
    <mergeCell ref="M10:N10"/>
    <mergeCell ref="S10:T10"/>
    <mergeCell ref="A1:AE1"/>
    <mergeCell ref="A2:AE2"/>
    <mergeCell ref="A3:AE3"/>
    <mergeCell ref="A4:AE4"/>
    <mergeCell ref="A5:AE5"/>
    <mergeCell ref="A6:AE6"/>
    <mergeCell ref="A7:AE7"/>
    <mergeCell ref="A8:AE8"/>
    <mergeCell ref="A13:A42"/>
    <mergeCell ref="U10:V10"/>
    <mergeCell ref="W10:X10"/>
    <mergeCell ref="D9:D11"/>
    <mergeCell ref="E10:F10"/>
    <mergeCell ref="Q10:R10"/>
    <mergeCell ref="A43:A66"/>
    <mergeCell ref="A68:B68"/>
    <mergeCell ref="AD9:AD11"/>
    <mergeCell ref="C9:C11"/>
    <mergeCell ref="A9:A11"/>
    <mergeCell ref="B9:B11"/>
    <mergeCell ref="Y9:Z10"/>
    <mergeCell ref="K10:L10"/>
    <mergeCell ref="G10:H10"/>
    <mergeCell ref="I10:J10"/>
  </mergeCells>
  <printOptions horizontalCentered="1"/>
  <pageMargins left="0.1968503937007874" right="0.1968503937007874" top="0.3937007874015748" bottom="0.5118110236220472" header="0" footer="0"/>
  <pageSetup horizontalDpi="300" verticalDpi="300" orientation="landscape" paperSize="9" scale="95" r:id="rId2"/>
  <headerFooter alignWithMargins="0">
    <oddFooter>&amp;C&amp;P de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79"/>
  <sheetViews>
    <sheetView zoomScale="75" zoomScaleNormal="75" workbookViewId="0" topLeftCell="A1">
      <selection activeCell="A79" sqref="A79:IV79"/>
    </sheetView>
  </sheetViews>
  <sheetFormatPr defaultColWidth="11.421875" defaultRowHeight="12.75"/>
  <cols>
    <col min="1" max="1" width="7.57421875" style="59" customWidth="1"/>
    <col min="2" max="2" width="7.421875" style="44" customWidth="1"/>
    <col min="3" max="3" width="5.8515625" style="45" customWidth="1"/>
    <col min="4" max="4" width="6.8515625" style="46" customWidth="1"/>
    <col min="5" max="5" width="5.7109375" style="3" customWidth="1"/>
    <col min="6" max="6" width="4.57421875" style="15" customWidth="1"/>
    <col min="7" max="7" width="5.7109375" style="3" customWidth="1"/>
    <col min="8" max="8" width="4.421875" style="15" customWidth="1"/>
    <col min="9" max="9" width="5.7109375" style="3" customWidth="1"/>
    <col min="10" max="10" width="4.57421875" style="15" customWidth="1"/>
    <col min="11" max="11" width="5.7109375" style="3" customWidth="1"/>
    <col min="12" max="12" width="4.57421875" style="15" customWidth="1"/>
    <col min="13" max="13" width="5.7109375" style="3" customWidth="1"/>
    <col min="14" max="14" width="4.57421875" style="15" customWidth="1"/>
    <col min="15" max="15" width="5.7109375" style="3" customWidth="1"/>
    <col min="16" max="16" width="4.57421875" style="15" customWidth="1"/>
    <col min="17" max="17" width="5.7109375" style="15" customWidth="1"/>
    <col min="18" max="18" width="4.57421875" style="15" customWidth="1"/>
    <col min="19" max="19" width="5.7109375" style="15" customWidth="1"/>
    <col min="20" max="20" width="4.57421875" style="15" customWidth="1"/>
    <col min="21" max="21" width="5.7109375" style="15" customWidth="1"/>
    <col min="22" max="22" width="4.57421875" style="15" customWidth="1"/>
    <col min="23" max="23" width="5.7109375" style="3" customWidth="1"/>
    <col min="24" max="24" width="4.57421875" style="15" customWidth="1"/>
    <col min="25" max="25" width="7.00390625" style="91" customWidth="1"/>
    <col min="26" max="26" width="4.7109375" style="91" customWidth="1"/>
    <col min="27" max="27" width="4.57421875" style="91" customWidth="1"/>
    <col min="28" max="28" width="4.57421875" style="85" customWidth="1"/>
    <col min="29" max="29" width="7.00390625" style="91" customWidth="1"/>
    <col min="30" max="30" width="7.8515625" style="85" customWidth="1"/>
    <col min="31" max="31" width="7.57421875" style="85" customWidth="1"/>
    <col min="32" max="32" width="21.57421875" style="0" customWidth="1"/>
    <col min="34" max="40" width="11.421875" style="11" customWidth="1"/>
  </cols>
  <sheetData>
    <row r="1" spans="1:31" ht="39.75" customHeight="1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</row>
    <row r="2" spans="1:31" ht="18">
      <c r="A2" s="250" t="s">
        <v>34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</row>
    <row r="3" spans="1:31" ht="12.75">
      <c r="A3" s="251" t="s">
        <v>35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</row>
    <row r="4" spans="1:31" ht="12.75">
      <c r="A4" s="252" t="s">
        <v>36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</row>
    <row r="5" spans="1:31" ht="12.75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</row>
    <row r="6" spans="1:31" ht="31.5" customHeight="1">
      <c r="A6" s="294" t="s">
        <v>64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</row>
    <row r="7" spans="1:31" ht="11.25" customHeight="1">
      <c r="A7" s="241" t="s">
        <v>46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</row>
    <row r="8" spans="1:31" ht="13.5" thickBot="1">
      <c r="A8" s="242" t="s">
        <v>72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</row>
    <row r="9" spans="1:40" s="98" customFormat="1" ht="12" customHeight="1" thickBot="1" thickTop="1">
      <c r="A9" s="256" t="s">
        <v>37</v>
      </c>
      <c r="B9" s="268" t="s">
        <v>11</v>
      </c>
      <c r="C9" s="255" t="s">
        <v>12</v>
      </c>
      <c r="D9" s="260" t="s">
        <v>40</v>
      </c>
      <c r="E9" s="265" t="s">
        <v>47</v>
      </c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7"/>
      <c r="Y9" s="261" t="s">
        <v>43</v>
      </c>
      <c r="Z9" s="262"/>
      <c r="AA9" s="261" t="s">
        <v>41</v>
      </c>
      <c r="AB9" s="262"/>
      <c r="AC9" s="260" t="s">
        <v>42</v>
      </c>
      <c r="AD9" s="243" t="s">
        <v>70</v>
      </c>
      <c r="AE9" s="246" t="s">
        <v>71</v>
      </c>
      <c r="AH9" s="18"/>
      <c r="AI9" s="18"/>
      <c r="AJ9" s="18"/>
      <c r="AK9" s="18"/>
      <c r="AL9" s="18"/>
      <c r="AM9" s="18"/>
      <c r="AN9" s="18"/>
    </row>
    <row r="10" spans="1:31" s="18" customFormat="1" ht="18.75" customHeight="1" thickBot="1" thickTop="1">
      <c r="A10" s="257"/>
      <c r="B10" s="268"/>
      <c r="C10" s="255"/>
      <c r="D10" s="260"/>
      <c r="E10" s="253"/>
      <c r="F10" s="254"/>
      <c r="G10" s="253"/>
      <c r="H10" s="254"/>
      <c r="I10" s="253"/>
      <c r="J10" s="254"/>
      <c r="K10" s="253"/>
      <c r="L10" s="254"/>
      <c r="M10" s="253"/>
      <c r="N10" s="254"/>
      <c r="O10" s="253"/>
      <c r="P10" s="254"/>
      <c r="Q10" s="253"/>
      <c r="R10" s="254"/>
      <c r="S10" s="253"/>
      <c r="T10" s="269"/>
      <c r="U10" s="253"/>
      <c r="V10" s="254"/>
      <c r="W10" s="253"/>
      <c r="X10" s="254"/>
      <c r="Y10" s="263"/>
      <c r="Z10" s="264"/>
      <c r="AA10" s="263"/>
      <c r="AB10" s="264"/>
      <c r="AC10" s="260"/>
      <c r="AD10" s="244"/>
      <c r="AE10" s="247"/>
    </row>
    <row r="11" spans="1:31" s="18" customFormat="1" ht="12.75" customHeight="1" thickBot="1" thickTop="1">
      <c r="A11" s="258"/>
      <c r="B11" s="268"/>
      <c r="C11" s="255"/>
      <c r="D11" s="260"/>
      <c r="E11" s="48" t="s">
        <v>44</v>
      </c>
      <c r="F11" s="99" t="s">
        <v>39</v>
      </c>
      <c r="G11" s="48" t="s">
        <v>44</v>
      </c>
      <c r="H11" s="99" t="s">
        <v>39</v>
      </c>
      <c r="I11" s="48" t="s">
        <v>44</v>
      </c>
      <c r="J11" s="99" t="s">
        <v>39</v>
      </c>
      <c r="K11" s="48" t="s">
        <v>44</v>
      </c>
      <c r="L11" s="99" t="s">
        <v>39</v>
      </c>
      <c r="M11" s="48" t="s">
        <v>44</v>
      </c>
      <c r="N11" s="99" t="s">
        <v>39</v>
      </c>
      <c r="O11" s="48" t="s">
        <v>44</v>
      </c>
      <c r="P11" s="99" t="s">
        <v>39</v>
      </c>
      <c r="Q11" s="48" t="s">
        <v>44</v>
      </c>
      <c r="R11" s="99" t="s">
        <v>39</v>
      </c>
      <c r="S11" s="48" t="s">
        <v>44</v>
      </c>
      <c r="T11" s="99" t="s">
        <v>39</v>
      </c>
      <c r="U11" s="48" t="s">
        <v>44</v>
      </c>
      <c r="V11" s="99" t="s">
        <v>39</v>
      </c>
      <c r="W11" s="48" t="s">
        <v>44</v>
      </c>
      <c r="X11" s="99" t="s">
        <v>39</v>
      </c>
      <c r="Y11" s="48" t="s">
        <v>44</v>
      </c>
      <c r="Z11" s="84" t="s">
        <v>39</v>
      </c>
      <c r="AA11" s="48" t="s">
        <v>44</v>
      </c>
      <c r="AB11" s="84" t="s">
        <v>39</v>
      </c>
      <c r="AC11" s="260"/>
      <c r="AD11" s="245"/>
      <c r="AE11" s="248"/>
    </row>
    <row r="12" spans="1:40" s="1" customFormat="1" ht="7.5" customHeight="1" thickBot="1" thickTop="1">
      <c r="A12" s="59"/>
      <c r="B12" s="44"/>
      <c r="C12" s="45"/>
      <c r="D12" s="46"/>
      <c r="E12" s="3"/>
      <c r="F12" s="15"/>
      <c r="G12" s="3"/>
      <c r="H12" s="15"/>
      <c r="I12" s="3"/>
      <c r="J12" s="15"/>
      <c r="K12" s="3"/>
      <c r="L12" s="15"/>
      <c r="M12" s="3"/>
      <c r="N12" s="15"/>
      <c r="O12" s="3"/>
      <c r="P12" s="15"/>
      <c r="Q12" s="15"/>
      <c r="R12" s="15"/>
      <c r="S12" s="15"/>
      <c r="T12" s="15"/>
      <c r="U12" s="15"/>
      <c r="V12" s="15"/>
      <c r="W12" s="3"/>
      <c r="X12" s="15"/>
      <c r="Y12" s="91"/>
      <c r="Z12" s="91"/>
      <c r="AA12" s="91"/>
      <c r="AB12" s="85"/>
      <c r="AC12" s="91"/>
      <c r="AD12" s="85"/>
      <c r="AE12" s="85"/>
      <c r="AH12" s="8"/>
      <c r="AI12" s="8"/>
      <c r="AJ12" s="8"/>
      <c r="AK12" s="8"/>
      <c r="AL12" s="8"/>
      <c r="AM12" s="8"/>
      <c r="AN12" s="8"/>
    </row>
    <row r="13" spans="1:31" ht="12.75" customHeight="1" thickTop="1">
      <c r="A13" s="298" t="s">
        <v>4</v>
      </c>
      <c r="B13" s="36">
        <v>303</v>
      </c>
      <c r="C13" s="37" t="s">
        <v>15</v>
      </c>
      <c r="D13" s="51">
        <v>397</v>
      </c>
      <c r="E13" s="21">
        <v>50</v>
      </c>
      <c r="F13" s="22">
        <f aca="true" t="shared" si="0" ref="F13:F44">E13/AC13*100</f>
        <v>20.833333333333336</v>
      </c>
      <c r="G13" s="23">
        <v>85</v>
      </c>
      <c r="H13" s="22">
        <f aca="true" t="shared" si="1" ref="H13:H44">G13/AC13*100</f>
        <v>35.41666666666667</v>
      </c>
      <c r="I13" s="21">
        <v>8</v>
      </c>
      <c r="J13" s="22">
        <f aca="true" t="shared" si="2" ref="J13:J44">I13/AC13*100</f>
        <v>3.3333333333333335</v>
      </c>
      <c r="K13" s="21">
        <v>0</v>
      </c>
      <c r="L13" s="22">
        <f aca="true" t="shared" si="3" ref="L13:L44">K13/AC13*100</f>
        <v>0</v>
      </c>
      <c r="M13" s="21">
        <v>2</v>
      </c>
      <c r="N13" s="22">
        <f aca="true" t="shared" si="4" ref="N13:N44">M13/AC13*100</f>
        <v>0.8333333333333334</v>
      </c>
      <c r="O13" s="21">
        <v>79</v>
      </c>
      <c r="P13" s="22">
        <f aca="true" t="shared" si="5" ref="P13:P44">O13/AC13*100</f>
        <v>32.916666666666664</v>
      </c>
      <c r="Q13" s="21">
        <v>0</v>
      </c>
      <c r="R13" s="22">
        <f>Q13/AC13*100</f>
        <v>0</v>
      </c>
      <c r="S13" s="21">
        <v>0</v>
      </c>
      <c r="T13" s="22">
        <f>S13/AC13*100</f>
        <v>0</v>
      </c>
      <c r="U13" s="21">
        <v>0</v>
      </c>
      <c r="V13" s="22">
        <f>U13/AC13*100</f>
        <v>0</v>
      </c>
      <c r="W13" s="21">
        <v>1</v>
      </c>
      <c r="X13" s="22">
        <f aca="true" t="shared" si="6" ref="X13:X44">W13/AC13*100</f>
        <v>0.4166666666666667</v>
      </c>
      <c r="Y13" s="75">
        <f>SUM(E13+G13+I13+K13+M13+O13+Q13+S13+U13+W13)</f>
        <v>225</v>
      </c>
      <c r="Z13" s="72">
        <f aca="true" t="shared" si="7" ref="Z13:Z43">Y13/AC13*100</f>
        <v>93.75</v>
      </c>
      <c r="AA13" s="21">
        <v>15</v>
      </c>
      <c r="AB13" s="64">
        <f aca="true" t="shared" si="8" ref="AB13:AB43">AA13/AC13*100</f>
        <v>6.25</v>
      </c>
      <c r="AC13" s="75">
        <f aca="true" t="shared" si="9" ref="AC13:AC44">Y13+AA13</f>
        <v>240</v>
      </c>
      <c r="AD13" s="64">
        <f aca="true" t="shared" si="10" ref="AD13:AD43">AC13/D13*100</f>
        <v>60.45340050377834</v>
      </c>
      <c r="AE13" s="65">
        <f aca="true" t="shared" si="11" ref="AE13:AE76">AD13-100</f>
        <v>-39.54659949622166</v>
      </c>
    </row>
    <row r="14" spans="1:31" ht="12.75" customHeight="1">
      <c r="A14" s="296"/>
      <c r="B14" s="38">
        <v>303</v>
      </c>
      <c r="C14" s="39" t="s">
        <v>16</v>
      </c>
      <c r="D14" s="52">
        <v>398</v>
      </c>
      <c r="E14" s="26">
        <v>50</v>
      </c>
      <c r="F14" s="27">
        <f t="shared" si="0"/>
        <v>19.305019305019304</v>
      </c>
      <c r="G14" s="28">
        <v>86</v>
      </c>
      <c r="H14" s="27">
        <f t="shared" si="1"/>
        <v>33.204633204633204</v>
      </c>
      <c r="I14" s="26">
        <v>5</v>
      </c>
      <c r="J14" s="27">
        <f t="shared" si="2"/>
        <v>1.9305019305019304</v>
      </c>
      <c r="K14" s="26">
        <v>2</v>
      </c>
      <c r="L14" s="27">
        <f t="shared" si="3"/>
        <v>0.7722007722007722</v>
      </c>
      <c r="M14" s="26">
        <v>1</v>
      </c>
      <c r="N14" s="27">
        <f t="shared" si="4"/>
        <v>0.3861003861003861</v>
      </c>
      <c r="O14" s="26">
        <v>100</v>
      </c>
      <c r="P14" s="27">
        <f t="shared" si="5"/>
        <v>38.61003861003861</v>
      </c>
      <c r="Q14" s="26">
        <v>0</v>
      </c>
      <c r="R14" s="27">
        <f aca="true" t="shared" si="12" ref="R14:R79">Q14/AC14*100</f>
        <v>0</v>
      </c>
      <c r="S14" s="26">
        <v>0</v>
      </c>
      <c r="T14" s="27">
        <f aca="true" t="shared" si="13" ref="T14:T79">S14/AC14*100</f>
        <v>0</v>
      </c>
      <c r="U14" s="26">
        <v>0</v>
      </c>
      <c r="V14" s="27">
        <f aca="true" t="shared" si="14" ref="V14:V79">U14/AC14*100</f>
        <v>0</v>
      </c>
      <c r="W14" s="26">
        <v>1</v>
      </c>
      <c r="X14" s="27">
        <f t="shared" si="6"/>
        <v>0.3861003861003861</v>
      </c>
      <c r="Y14" s="76">
        <f>SUM(E14+G14+I14+K14+M14+O14+Q14+S14+U14+W14)</f>
        <v>245</v>
      </c>
      <c r="Z14" s="73">
        <f t="shared" si="7"/>
        <v>94.5945945945946</v>
      </c>
      <c r="AA14" s="26">
        <v>14</v>
      </c>
      <c r="AB14" s="66">
        <f t="shared" si="8"/>
        <v>5.405405405405405</v>
      </c>
      <c r="AC14" s="76">
        <f t="shared" si="9"/>
        <v>259</v>
      </c>
      <c r="AD14" s="66">
        <f t="shared" si="10"/>
        <v>65.07537688442211</v>
      </c>
      <c r="AE14" s="62">
        <f t="shared" si="11"/>
        <v>-34.92462311557789</v>
      </c>
    </row>
    <row r="15" spans="1:31" ht="12.75" customHeight="1">
      <c r="A15" s="296"/>
      <c r="B15" s="38">
        <v>304</v>
      </c>
      <c r="C15" s="39" t="s">
        <v>15</v>
      </c>
      <c r="D15" s="52">
        <v>403</v>
      </c>
      <c r="E15" s="26">
        <v>88</v>
      </c>
      <c r="F15" s="27">
        <f t="shared" si="0"/>
        <v>34.509803921568626</v>
      </c>
      <c r="G15" s="28">
        <v>85</v>
      </c>
      <c r="H15" s="27">
        <f t="shared" si="1"/>
        <v>33.33333333333333</v>
      </c>
      <c r="I15" s="26">
        <v>3</v>
      </c>
      <c r="J15" s="27">
        <f t="shared" si="2"/>
        <v>1.1764705882352942</v>
      </c>
      <c r="K15" s="26">
        <v>4</v>
      </c>
      <c r="L15" s="27">
        <f t="shared" si="3"/>
        <v>1.5686274509803921</v>
      </c>
      <c r="M15" s="26">
        <v>1</v>
      </c>
      <c r="N15" s="27">
        <f t="shared" si="4"/>
        <v>0.39215686274509803</v>
      </c>
      <c r="O15" s="26">
        <v>67</v>
      </c>
      <c r="P15" s="27">
        <f t="shared" si="5"/>
        <v>26.27450980392157</v>
      </c>
      <c r="Q15" s="26">
        <v>0</v>
      </c>
      <c r="R15" s="27">
        <f t="shared" si="12"/>
        <v>0</v>
      </c>
      <c r="S15" s="26">
        <v>1</v>
      </c>
      <c r="T15" s="27">
        <f t="shared" si="13"/>
        <v>0.39215686274509803</v>
      </c>
      <c r="U15" s="26">
        <v>0</v>
      </c>
      <c r="V15" s="27">
        <f t="shared" si="14"/>
        <v>0</v>
      </c>
      <c r="W15" s="26">
        <v>0</v>
      </c>
      <c r="X15" s="27">
        <f t="shared" si="6"/>
        <v>0</v>
      </c>
      <c r="Y15" s="76">
        <f aca="true" t="shared" si="15" ref="Y15:Y77">SUM(E15+G15+I15+K15+M15+O15+Q15+S15+U15+W15)</f>
        <v>249</v>
      </c>
      <c r="Z15" s="73">
        <f t="shared" si="7"/>
        <v>97.6470588235294</v>
      </c>
      <c r="AA15" s="26">
        <v>6</v>
      </c>
      <c r="AB15" s="66">
        <f t="shared" si="8"/>
        <v>2.3529411764705883</v>
      </c>
      <c r="AC15" s="76">
        <f t="shared" si="9"/>
        <v>255</v>
      </c>
      <c r="AD15" s="66">
        <f t="shared" si="10"/>
        <v>63.27543424317618</v>
      </c>
      <c r="AE15" s="62">
        <f t="shared" si="11"/>
        <v>-36.72456575682382</v>
      </c>
    </row>
    <row r="16" spans="1:31" ht="12.75" customHeight="1">
      <c r="A16" s="296"/>
      <c r="B16" s="38">
        <v>304</v>
      </c>
      <c r="C16" s="39" t="s">
        <v>16</v>
      </c>
      <c r="D16" s="52">
        <v>403</v>
      </c>
      <c r="E16" s="26">
        <v>86</v>
      </c>
      <c r="F16" s="27">
        <f t="shared" si="0"/>
        <v>32.69961977186312</v>
      </c>
      <c r="G16" s="28">
        <v>70</v>
      </c>
      <c r="H16" s="27">
        <f t="shared" si="1"/>
        <v>26.61596958174905</v>
      </c>
      <c r="I16" s="26">
        <v>4</v>
      </c>
      <c r="J16" s="27">
        <f t="shared" si="2"/>
        <v>1.520912547528517</v>
      </c>
      <c r="K16" s="26">
        <v>4</v>
      </c>
      <c r="L16" s="27">
        <f t="shared" si="3"/>
        <v>1.520912547528517</v>
      </c>
      <c r="M16" s="26">
        <v>1</v>
      </c>
      <c r="N16" s="27">
        <f t="shared" si="4"/>
        <v>0.38022813688212925</v>
      </c>
      <c r="O16" s="26">
        <v>75</v>
      </c>
      <c r="P16" s="27">
        <f t="shared" si="5"/>
        <v>28.517110266159694</v>
      </c>
      <c r="Q16" s="26">
        <v>0</v>
      </c>
      <c r="R16" s="27">
        <f t="shared" si="12"/>
        <v>0</v>
      </c>
      <c r="S16" s="26">
        <v>0</v>
      </c>
      <c r="T16" s="27">
        <f t="shared" si="13"/>
        <v>0</v>
      </c>
      <c r="U16" s="26">
        <v>0</v>
      </c>
      <c r="V16" s="27">
        <f t="shared" si="14"/>
        <v>0</v>
      </c>
      <c r="W16" s="26">
        <v>0</v>
      </c>
      <c r="X16" s="27">
        <f t="shared" si="6"/>
        <v>0</v>
      </c>
      <c r="Y16" s="76">
        <f t="shared" si="15"/>
        <v>240</v>
      </c>
      <c r="Z16" s="73">
        <f t="shared" si="7"/>
        <v>91.25475285171103</v>
      </c>
      <c r="AA16" s="26">
        <v>23</v>
      </c>
      <c r="AB16" s="66">
        <f t="shared" si="8"/>
        <v>8.745247148288973</v>
      </c>
      <c r="AC16" s="76">
        <f t="shared" si="9"/>
        <v>263</v>
      </c>
      <c r="AD16" s="66">
        <f t="shared" si="10"/>
        <v>65.2605459057072</v>
      </c>
      <c r="AE16" s="62">
        <f t="shared" si="11"/>
        <v>-34.739454094292796</v>
      </c>
    </row>
    <row r="17" spans="1:31" ht="12.75" customHeight="1">
      <c r="A17" s="296"/>
      <c r="B17" s="38">
        <v>305</v>
      </c>
      <c r="C17" s="39" t="s">
        <v>15</v>
      </c>
      <c r="D17" s="52">
        <v>476</v>
      </c>
      <c r="E17" s="26">
        <v>114</v>
      </c>
      <c r="F17" s="27">
        <f t="shared" si="0"/>
        <v>39.58333333333333</v>
      </c>
      <c r="G17" s="28">
        <v>83</v>
      </c>
      <c r="H17" s="27">
        <f t="shared" si="1"/>
        <v>28.819444444444443</v>
      </c>
      <c r="I17" s="26">
        <v>0</v>
      </c>
      <c r="J17" s="27">
        <f t="shared" si="2"/>
        <v>0</v>
      </c>
      <c r="K17" s="26">
        <v>2</v>
      </c>
      <c r="L17" s="27">
        <f t="shared" si="3"/>
        <v>0.6944444444444444</v>
      </c>
      <c r="M17" s="26">
        <v>0</v>
      </c>
      <c r="N17" s="27">
        <f t="shared" si="4"/>
        <v>0</v>
      </c>
      <c r="O17" s="26">
        <v>77</v>
      </c>
      <c r="P17" s="27">
        <f t="shared" si="5"/>
        <v>26.73611111111111</v>
      </c>
      <c r="Q17" s="26">
        <v>0</v>
      </c>
      <c r="R17" s="27">
        <f t="shared" si="12"/>
        <v>0</v>
      </c>
      <c r="S17" s="26">
        <v>0</v>
      </c>
      <c r="T17" s="27">
        <f t="shared" si="13"/>
        <v>0</v>
      </c>
      <c r="U17" s="26">
        <v>0</v>
      </c>
      <c r="V17" s="27">
        <f t="shared" si="14"/>
        <v>0</v>
      </c>
      <c r="W17" s="26">
        <v>1</v>
      </c>
      <c r="X17" s="27">
        <f t="shared" si="6"/>
        <v>0.3472222222222222</v>
      </c>
      <c r="Y17" s="76">
        <f t="shared" si="15"/>
        <v>277</v>
      </c>
      <c r="Z17" s="73">
        <f t="shared" si="7"/>
        <v>96.18055555555556</v>
      </c>
      <c r="AA17" s="26">
        <v>11</v>
      </c>
      <c r="AB17" s="66">
        <f t="shared" si="8"/>
        <v>3.8194444444444446</v>
      </c>
      <c r="AC17" s="76">
        <f t="shared" si="9"/>
        <v>288</v>
      </c>
      <c r="AD17" s="66">
        <f t="shared" si="10"/>
        <v>60.50420168067227</v>
      </c>
      <c r="AE17" s="62">
        <f t="shared" si="11"/>
        <v>-39.49579831932773</v>
      </c>
    </row>
    <row r="18" spans="1:31" ht="12.75" customHeight="1">
      <c r="A18" s="296"/>
      <c r="B18" s="38">
        <v>305</v>
      </c>
      <c r="C18" s="39" t="s">
        <v>16</v>
      </c>
      <c r="D18" s="52">
        <v>476</v>
      </c>
      <c r="E18" s="26">
        <v>117</v>
      </c>
      <c r="F18" s="27">
        <f t="shared" si="0"/>
        <v>39.39393939393939</v>
      </c>
      <c r="G18" s="28">
        <v>77</v>
      </c>
      <c r="H18" s="27">
        <f t="shared" si="1"/>
        <v>25.925925925925924</v>
      </c>
      <c r="I18" s="26">
        <v>3</v>
      </c>
      <c r="J18" s="27">
        <f t="shared" si="2"/>
        <v>1.0101010101010102</v>
      </c>
      <c r="K18" s="26">
        <v>0</v>
      </c>
      <c r="L18" s="27">
        <f t="shared" si="3"/>
        <v>0</v>
      </c>
      <c r="M18" s="26">
        <v>0</v>
      </c>
      <c r="N18" s="27">
        <f t="shared" si="4"/>
        <v>0</v>
      </c>
      <c r="O18" s="26">
        <v>86</v>
      </c>
      <c r="P18" s="27">
        <f t="shared" si="5"/>
        <v>28.95622895622896</v>
      </c>
      <c r="Q18" s="26">
        <v>0</v>
      </c>
      <c r="R18" s="27">
        <f t="shared" si="12"/>
        <v>0</v>
      </c>
      <c r="S18" s="26">
        <v>2</v>
      </c>
      <c r="T18" s="27">
        <f t="shared" si="13"/>
        <v>0.6734006734006733</v>
      </c>
      <c r="U18" s="26">
        <v>0</v>
      </c>
      <c r="V18" s="27">
        <f t="shared" si="14"/>
        <v>0</v>
      </c>
      <c r="W18" s="26">
        <v>0</v>
      </c>
      <c r="X18" s="27">
        <f t="shared" si="6"/>
        <v>0</v>
      </c>
      <c r="Y18" s="76">
        <f t="shared" si="15"/>
        <v>285</v>
      </c>
      <c r="Z18" s="73">
        <f t="shared" si="7"/>
        <v>95.95959595959596</v>
      </c>
      <c r="AA18" s="26">
        <v>12</v>
      </c>
      <c r="AB18" s="66">
        <f t="shared" si="8"/>
        <v>4.040404040404041</v>
      </c>
      <c r="AC18" s="76">
        <f t="shared" si="9"/>
        <v>297</v>
      </c>
      <c r="AD18" s="66">
        <f t="shared" si="10"/>
        <v>62.39495798319328</v>
      </c>
      <c r="AE18" s="62">
        <f t="shared" si="11"/>
        <v>-37.60504201680672</v>
      </c>
    </row>
    <row r="19" spans="1:31" ht="12.75" customHeight="1">
      <c r="A19" s="296"/>
      <c r="B19" s="38">
        <v>306</v>
      </c>
      <c r="C19" s="39" t="s">
        <v>15</v>
      </c>
      <c r="D19" s="52">
        <v>510</v>
      </c>
      <c r="E19" s="26">
        <v>105</v>
      </c>
      <c r="F19" s="27">
        <f t="shared" si="0"/>
        <v>32.71028037383177</v>
      </c>
      <c r="G19" s="28">
        <v>128</v>
      </c>
      <c r="H19" s="27">
        <f t="shared" si="1"/>
        <v>39.875389408099686</v>
      </c>
      <c r="I19" s="26">
        <v>8</v>
      </c>
      <c r="J19" s="27">
        <f t="shared" si="2"/>
        <v>2.4922118380062304</v>
      </c>
      <c r="K19" s="26">
        <v>0</v>
      </c>
      <c r="L19" s="27">
        <f t="shared" si="3"/>
        <v>0</v>
      </c>
      <c r="M19" s="26">
        <v>4</v>
      </c>
      <c r="N19" s="27">
        <f t="shared" si="4"/>
        <v>1.2461059190031152</v>
      </c>
      <c r="O19" s="26">
        <v>65</v>
      </c>
      <c r="P19" s="27">
        <f t="shared" si="5"/>
        <v>20.24922118380062</v>
      </c>
      <c r="Q19" s="26">
        <v>0</v>
      </c>
      <c r="R19" s="27">
        <f t="shared" si="12"/>
        <v>0</v>
      </c>
      <c r="S19" s="26">
        <v>0</v>
      </c>
      <c r="T19" s="27">
        <f t="shared" si="13"/>
        <v>0</v>
      </c>
      <c r="U19" s="26">
        <v>0</v>
      </c>
      <c r="V19" s="27">
        <f t="shared" si="14"/>
        <v>0</v>
      </c>
      <c r="W19" s="26">
        <v>0</v>
      </c>
      <c r="X19" s="27">
        <f t="shared" si="6"/>
        <v>0</v>
      </c>
      <c r="Y19" s="76">
        <f t="shared" si="15"/>
        <v>310</v>
      </c>
      <c r="Z19" s="73">
        <f t="shared" si="7"/>
        <v>96.57320872274143</v>
      </c>
      <c r="AA19" s="26">
        <v>11</v>
      </c>
      <c r="AB19" s="66">
        <f t="shared" si="8"/>
        <v>3.4267912772585665</v>
      </c>
      <c r="AC19" s="76">
        <f t="shared" si="9"/>
        <v>321</v>
      </c>
      <c r="AD19" s="66">
        <f t="shared" si="10"/>
        <v>62.94117647058823</v>
      </c>
      <c r="AE19" s="62">
        <f t="shared" si="11"/>
        <v>-37.05882352941177</v>
      </c>
    </row>
    <row r="20" spans="1:31" ht="12.75" customHeight="1">
      <c r="A20" s="296"/>
      <c r="B20" s="38">
        <v>306</v>
      </c>
      <c r="C20" s="39" t="s">
        <v>16</v>
      </c>
      <c r="D20" s="52">
        <v>511</v>
      </c>
      <c r="E20" s="26">
        <v>96</v>
      </c>
      <c r="F20" s="27">
        <f t="shared" si="0"/>
        <v>31.788079470198678</v>
      </c>
      <c r="G20" s="28">
        <v>129</v>
      </c>
      <c r="H20" s="27">
        <f t="shared" si="1"/>
        <v>42.71523178807947</v>
      </c>
      <c r="I20" s="26">
        <v>3</v>
      </c>
      <c r="J20" s="27">
        <f t="shared" si="2"/>
        <v>0.9933774834437087</v>
      </c>
      <c r="K20" s="26">
        <v>1</v>
      </c>
      <c r="L20" s="27">
        <f t="shared" si="3"/>
        <v>0.33112582781456956</v>
      </c>
      <c r="M20" s="26">
        <v>1</v>
      </c>
      <c r="N20" s="27">
        <f t="shared" si="4"/>
        <v>0.33112582781456956</v>
      </c>
      <c r="O20" s="26">
        <v>60</v>
      </c>
      <c r="P20" s="27">
        <f t="shared" si="5"/>
        <v>19.867549668874172</v>
      </c>
      <c r="Q20" s="26">
        <v>0</v>
      </c>
      <c r="R20" s="27">
        <f t="shared" si="12"/>
        <v>0</v>
      </c>
      <c r="S20" s="26">
        <v>1</v>
      </c>
      <c r="T20" s="27">
        <f t="shared" si="13"/>
        <v>0.33112582781456956</v>
      </c>
      <c r="U20" s="26">
        <v>0</v>
      </c>
      <c r="V20" s="27">
        <f t="shared" si="14"/>
        <v>0</v>
      </c>
      <c r="W20" s="26">
        <v>0</v>
      </c>
      <c r="X20" s="27">
        <f t="shared" si="6"/>
        <v>0</v>
      </c>
      <c r="Y20" s="76">
        <f t="shared" si="15"/>
        <v>291</v>
      </c>
      <c r="Z20" s="73">
        <f t="shared" si="7"/>
        <v>96.35761589403974</v>
      </c>
      <c r="AA20" s="26">
        <v>11</v>
      </c>
      <c r="AB20" s="66">
        <f t="shared" si="8"/>
        <v>3.642384105960265</v>
      </c>
      <c r="AC20" s="76">
        <f t="shared" si="9"/>
        <v>302</v>
      </c>
      <c r="AD20" s="66">
        <f t="shared" si="10"/>
        <v>59.099804305283755</v>
      </c>
      <c r="AE20" s="62">
        <f t="shared" si="11"/>
        <v>-40.900195694716245</v>
      </c>
    </row>
    <row r="21" spans="1:31" ht="12.75" customHeight="1">
      <c r="A21" s="296"/>
      <c r="B21" s="38">
        <v>307</v>
      </c>
      <c r="C21" s="39" t="s">
        <v>15</v>
      </c>
      <c r="D21" s="52">
        <v>403</v>
      </c>
      <c r="E21" s="26">
        <v>90</v>
      </c>
      <c r="F21" s="27">
        <f t="shared" si="0"/>
        <v>32.72727272727273</v>
      </c>
      <c r="G21" s="28">
        <v>90</v>
      </c>
      <c r="H21" s="27">
        <f t="shared" si="1"/>
        <v>32.72727272727273</v>
      </c>
      <c r="I21" s="26">
        <v>3</v>
      </c>
      <c r="J21" s="27">
        <f t="shared" si="2"/>
        <v>1.090909090909091</v>
      </c>
      <c r="K21" s="26">
        <v>0</v>
      </c>
      <c r="L21" s="27">
        <f t="shared" si="3"/>
        <v>0</v>
      </c>
      <c r="M21" s="26">
        <v>1</v>
      </c>
      <c r="N21" s="27">
        <f t="shared" si="4"/>
        <v>0.36363636363636365</v>
      </c>
      <c r="O21" s="26">
        <v>76</v>
      </c>
      <c r="P21" s="27">
        <f t="shared" si="5"/>
        <v>27.636363636363637</v>
      </c>
      <c r="Q21" s="26">
        <v>0</v>
      </c>
      <c r="R21" s="27">
        <f t="shared" si="12"/>
        <v>0</v>
      </c>
      <c r="S21" s="26">
        <v>3</v>
      </c>
      <c r="T21" s="27">
        <f t="shared" si="13"/>
        <v>1.090909090909091</v>
      </c>
      <c r="U21" s="26">
        <v>0</v>
      </c>
      <c r="V21" s="27">
        <f t="shared" si="14"/>
        <v>0</v>
      </c>
      <c r="W21" s="26">
        <v>0</v>
      </c>
      <c r="X21" s="27">
        <f t="shared" si="6"/>
        <v>0</v>
      </c>
      <c r="Y21" s="76">
        <f t="shared" si="15"/>
        <v>263</v>
      </c>
      <c r="Z21" s="73">
        <f t="shared" si="7"/>
        <v>95.63636363636364</v>
      </c>
      <c r="AA21" s="26">
        <v>12</v>
      </c>
      <c r="AB21" s="66">
        <f t="shared" si="8"/>
        <v>4.363636363636364</v>
      </c>
      <c r="AC21" s="76">
        <f t="shared" si="9"/>
        <v>275</v>
      </c>
      <c r="AD21" s="66">
        <f t="shared" si="10"/>
        <v>68.23821339950372</v>
      </c>
      <c r="AE21" s="62">
        <f t="shared" si="11"/>
        <v>-31.76178660049628</v>
      </c>
    </row>
    <row r="22" spans="1:31" ht="12.75" customHeight="1">
      <c r="A22" s="296"/>
      <c r="B22" s="38">
        <v>307</v>
      </c>
      <c r="C22" s="39" t="s">
        <v>16</v>
      </c>
      <c r="D22" s="52">
        <v>404</v>
      </c>
      <c r="E22" s="26">
        <v>94</v>
      </c>
      <c r="F22" s="27">
        <f t="shared" si="0"/>
        <v>34.94423791821561</v>
      </c>
      <c r="G22" s="28">
        <v>77</v>
      </c>
      <c r="H22" s="27">
        <f t="shared" si="1"/>
        <v>28.624535315985128</v>
      </c>
      <c r="I22" s="26">
        <v>6</v>
      </c>
      <c r="J22" s="27">
        <f t="shared" si="2"/>
        <v>2.2304832713754648</v>
      </c>
      <c r="K22" s="26">
        <v>0</v>
      </c>
      <c r="L22" s="27">
        <f t="shared" si="3"/>
        <v>0</v>
      </c>
      <c r="M22" s="26">
        <v>1</v>
      </c>
      <c r="N22" s="27">
        <f t="shared" si="4"/>
        <v>0.37174721189591076</v>
      </c>
      <c r="O22" s="26">
        <v>77</v>
      </c>
      <c r="P22" s="27">
        <f t="shared" si="5"/>
        <v>28.624535315985128</v>
      </c>
      <c r="Q22" s="26">
        <v>0</v>
      </c>
      <c r="R22" s="27">
        <f t="shared" si="12"/>
        <v>0</v>
      </c>
      <c r="S22" s="26">
        <v>1</v>
      </c>
      <c r="T22" s="27">
        <f t="shared" si="13"/>
        <v>0.37174721189591076</v>
      </c>
      <c r="U22" s="26">
        <v>0</v>
      </c>
      <c r="V22" s="27">
        <f t="shared" si="14"/>
        <v>0</v>
      </c>
      <c r="W22" s="26">
        <v>0</v>
      </c>
      <c r="X22" s="27">
        <f t="shared" si="6"/>
        <v>0</v>
      </c>
      <c r="Y22" s="76">
        <f t="shared" si="15"/>
        <v>256</v>
      </c>
      <c r="Z22" s="73">
        <f t="shared" si="7"/>
        <v>95.16728624535315</v>
      </c>
      <c r="AA22" s="26">
        <v>13</v>
      </c>
      <c r="AB22" s="66">
        <f t="shared" si="8"/>
        <v>4.83271375464684</v>
      </c>
      <c r="AC22" s="76">
        <f t="shared" si="9"/>
        <v>269</v>
      </c>
      <c r="AD22" s="66">
        <f t="shared" si="10"/>
        <v>66.58415841584159</v>
      </c>
      <c r="AE22" s="62">
        <f t="shared" si="11"/>
        <v>-33.415841584158414</v>
      </c>
    </row>
    <row r="23" spans="1:31" ht="12.75" customHeight="1">
      <c r="A23" s="296"/>
      <c r="B23" s="38">
        <v>308</v>
      </c>
      <c r="C23" s="39" t="s">
        <v>15</v>
      </c>
      <c r="D23" s="52">
        <v>497</v>
      </c>
      <c r="E23" s="26">
        <v>87</v>
      </c>
      <c r="F23" s="27">
        <f t="shared" si="0"/>
        <v>27.70700636942675</v>
      </c>
      <c r="G23" s="28">
        <v>162</v>
      </c>
      <c r="H23" s="27">
        <f t="shared" si="1"/>
        <v>51.59235668789809</v>
      </c>
      <c r="I23" s="26">
        <v>2</v>
      </c>
      <c r="J23" s="27">
        <f t="shared" si="2"/>
        <v>0.6369426751592357</v>
      </c>
      <c r="K23" s="26">
        <v>1</v>
      </c>
      <c r="L23" s="27">
        <f t="shared" si="3"/>
        <v>0.3184713375796179</v>
      </c>
      <c r="M23" s="26">
        <v>1</v>
      </c>
      <c r="N23" s="27">
        <f t="shared" si="4"/>
        <v>0.3184713375796179</v>
      </c>
      <c r="O23" s="26">
        <v>53</v>
      </c>
      <c r="P23" s="27">
        <f t="shared" si="5"/>
        <v>16.878980891719745</v>
      </c>
      <c r="Q23" s="26">
        <v>0</v>
      </c>
      <c r="R23" s="27">
        <f t="shared" si="12"/>
        <v>0</v>
      </c>
      <c r="S23" s="26">
        <v>0</v>
      </c>
      <c r="T23" s="27">
        <f t="shared" si="13"/>
        <v>0</v>
      </c>
      <c r="U23" s="26">
        <v>0</v>
      </c>
      <c r="V23" s="27">
        <f t="shared" si="14"/>
        <v>0</v>
      </c>
      <c r="W23" s="26">
        <v>2</v>
      </c>
      <c r="X23" s="27">
        <f t="shared" si="6"/>
        <v>0.6369426751592357</v>
      </c>
      <c r="Y23" s="76">
        <f t="shared" si="15"/>
        <v>308</v>
      </c>
      <c r="Z23" s="73">
        <f t="shared" si="7"/>
        <v>98.08917197452229</v>
      </c>
      <c r="AA23" s="26">
        <v>6</v>
      </c>
      <c r="AB23" s="66">
        <f t="shared" si="8"/>
        <v>1.910828025477707</v>
      </c>
      <c r="AC23" s="76">
        <f t="shared" si="9"/>
        <v>314</v>
      </c>
      <c r="AD23" s="66">
        <f t="shared" si="10"/>
        <v>63.17907444668008</v>
      </c>
      <c r="AE23" s="62">
        <f t="shared" si="11"/>
        <v>-36.82092555331992</v>
      </c>
    </row>
    <row r="24" spans="1:31" ht="12.75" customHeight="1">
      <c r="A24" s="296"/>
      <c r="B24" s="38">
        <v>308</v>
      </c>
      <c r="C24" s="39" t="s">
        <v>26</v>
      </c>
      <c r="D24" s="52">
        <v>0</v>
      </c>
      <c r="E24" s="26">
        <v>87</v>
      </c>
      <c r="F24" s="27">
        <f t="shared" si="0"/>
        <v>34.8</v>
      </c>
      <c r="G24" s="28">
        <v>93</v>
      </c>
      <c r="H24" s="27">
        <f t="shared" si="1"/>
        <v>37.2</v>
      </c>
      <c r="I24" s="26">
        <v>4</v>
      </c>
      <c r="J24" s="27">
        <f t="shared" si="2"/>
        <v>1.6</v>
      </c>
      <c r="K24" s="26">
        <v>0</v>
      </c>
      <c r="L24" s="27">
        <f t="shared" si="3"/>
        <v>0</v>
      </c>
      <c r="M24" s="26">
        <v>0</v>
      </c>
      <c r="N24" s="27">
        <f t="shared" si="4"/>
        <v>0</v>
      </c>
      <c r="O24" s="26">
        <v>64</v>
      </c>
      <c r="P24" s="27">
        <f t="shared" si="5"/>
        <v>25.6</v>
      </c>
      <c r="Q24" s="26">
        <v>0</v>
      </c>
      <c r="R24" s="27">
        <f t="shared" si="12"/>
        <v>0</v>
      </c>
      <c r="S24" s="26">
        <v>0</v>
      </c>
      <c r="T24" s="27">
        <f t="shared" si="13"/>
        <v>0</v>
      </c>
      <c r="U24" s="26">
        <v>0</v>
      </c>
      <c r="V24" s="27">
        <f t="shared" si="14"/>
        <v>0</v>
      </c>
      <c r="W24" s="26">
        <v>0</v>
      </c>
      <c r="X24" s="27">
        <f t="shared" si="6"/>
        <v>0</v>
      </c>
      <c r="Y24" s="76">
        <f t="shared" si="15"/>
        <v>248</v>
      </c>
      <c r="Z24" s="73">
        <f t="shared" si="7"/>
        <v>99.2</v>
      </c>
      <c r="AA24" s="26">
        <v>2</v>
      </c>
      <c r="AB24" s="66">
        <f t="shared" si="8"/>
        <v>0.8</v>
      </c>
      <c r="AC24" s="76">
        <f t="shared" si="9"/>
        <v>250</v>
      </c>
      <c r="AD24" s="66">
        <f>AC24/250*100</f>
        <v>100</v>
      </c>
      <c r="AE24" s="62">
        <f t="shared" si="11"/>
        <v>0</v>
      </c>
    </row>
    <row r="25" spans="1:31" ht="12.75" customHeight="1">
      <c r="A25" s="296"/>
      <c r="B25" s="38">
        <v>309</v>
      </c>
      <c r="C25" s="39" t="s">
        <v>15</v>
      </c>
      <c r="D25" s="52">
        <v>408</v>
      </c>
      <c r="E25" s="26">
        <v>88</v>
      </c>
      <c r="F25" s="27">
        <f t="shared" si="0"/>
        <v>32.47232472324723</v>
      </c>
      <c r="G25" s="28">
        <v>129</v>
      </c>
      <c r="H25" s="27">
        <f t="shared" si="1"/>
        <v>47.601476014760145</v>
      </c>
      <c r="I25" s="26">
        <v>2</v>
      </c>
      <c r="J25" s="27">
        <f t="shared" si="2"/>
        <v>0.7380073800738007</v>
      </c>
      <c r="K25" s="26">
        <v>1</v>
      </c>
      <c r="L25" s="27">
        <f t="shared" si="3"/>
        <v>0.36900369003690037</v>
      </c>
      <c r="M25" s="26">
        <v>1</v>
      </c>
      <c r="N25" s="27">
        <f t="shared" si="4"/>
        <v>0.36900369003690037</v>
      </c>
      <c r="O25" s="26">
        <v>37</v>
      </c>
      <c r="P25" s="27">
        <f t="shared" si="5"/>
        <v>13.653136531365314</v>
      </c>
      <c r="Q25" s="26">
        <v>0</v>
      </c>
      <c r="R25" s="27">
        <f t="shared" si="12"/>
        <v>0</v>
      </c>
      <c r="S25" s="26">
        <v>2</v>
      </c>
      <c r="T25" s="27">
        <f t="shared" si="13"/>
        <v>0.7380073800738007</v>
      </c>
      <c r="U25" s="26">
        <v>0</v>
      </c>
      <c r="V25" s="27">
        <f t="shared" si="14"/>
        <v>0</v>
      </c>
      <c r="W25" s="26">
        <v>0</v>
      </c>
      <c r="X25" s="27">
        <f t="shared" si="6"/>
        <v>0</v>
      </c>
      <c r="Y25" s="76">
        <f t="shared" si="15"/>
        <v>260</v>
      </c>
      <c r="Z25" s="73">
        <f t="shared" si="7"/>
        <v>95.9409594095941</v>
      </c>
      <c r="AA25" s="26">
        <v>11</v>
      </c>
      <c r="AB25" s="66">
        <f t="shared" si="8"/>
        <v>4.059040590405904</v>
      </c>
      <c r="AC25" s="76">
        <f t="shared" si="9"/>
        <v>271</v>
      </c>
      <c r="AD25" s="66">
        <f t="shared" si="10"/>
        <v>66.42156862745098</v>
      </c>
      <c r="AE25" s="62">
        <f t="shared" si="11"/>
        <v>-33.57843137254902</v>
      </c>
    </row>
    <row r="26" spans="1:40" s="82" customFormat="1" ht="12.75" customHeight="1">
      <c r="A26" s="296"/>
      <c r="B26" s="38">
        <v>309</v>
      </c>
      <c r="C26" s="39" t="s">
        <v>16</v>
      </c>
      <c r="D26" s="52">
        <v>408</v>
      </c>
      <c r="E26" s="28">
        <v>69</v>
      </c>
      <c r="F26" s="27">
        <f t="shared" si="0"/>
        <v>27.165354330708663</v>
      </c>
      <c r="G26" s="28">
        <v>122</v>
      </c>
      <c r="H26" s="27">
        <f t="shared" si="1"/>
        <v>48.031496062992126</v>
      </c>
      <c r="I26" s="28">
        <v>4</v>
      </c>
      <c r="J26" s="27">
        <f t="shared" si="2"/>
        <v>1.574803149606299</v>
      </c>
      <c r="K26" s="28">
        <v>1</v>
      </c>
      <c r="L26" s="27">
        <f t="shared" si="3"/>
        <v>0.39370078740157477</v>
      </c>
      <c r="M26" s="28">
        <v>0</v>
      </c>
      <c r="N26" s="27">
        <f t="shared" si="4"/>
        <v>0</v>
      </c>
      <c r="O26" s="28">
        <v>51</v>
      </c>
      <c r="P26" s="27">
        <f t="shared" si="5"/>
        <v>20.078740157480315</v>
      </c>
      <c r="Q26" s="26">
        <v>0</v>
      </c>
      <c r="R26" s="27">
        <f t="shared" si="12"/>
        <v>0</v>
      </c>
      <c r="S26" s="28">
        <v>0</v>
      </c>
      <c r="T26" s="27">
        <f t="shared" si="13"/>
        <v>0</v>
      </c>
      <c r="U26" s="28">
        <v>0</v>
      </c>
      <c r="V26" s="27">
        <f t="shared" si="14"/>
        <v>0</v>
      </c>
      <c r="W26" s="28">
        <v>0</v>
      </c>
      <c r="X26" s="27">
        <f t="shared" si="6"/>
        <v>0</v>
      </c>
      <c r="Y26" s="76">
        <f t="shared" si="15"/>
        <v>247</v>
      </c>
      <c r="Z26" s="73">
        <f t="shared" si="7"/>
        <v>97.24409448818898</v>
      </c>
      <c r="AA26" s="28">
        <v>7</v>
      </c>
      <c r="AB26" s="80">
        <f t="shared" si="8"/>
        <v>2.7559055118110236</v>
      </c>
      <c r="AC26" s="76">
        <f t="shared" si="9"/>
        <v>254</v>
      </c>
      <c r="AD26" s="80">
        <f t="shared" si="10"/>
        <v>62.254901960784316</v>
      </c>
      <c r="AE26" s="81">
        <f t="shared" si="11"/>
        <v>-37.745098039215684</v>
      </c>
      <c r="AH26" s="83"/>
      <c r="AI26" s="83"/>
      <c r="AJ26" s="83"/>
      <c r="AK26" s="83"/>
      <c r="AL26" s="83"/>
      <c r="AM26" s="83"/>
      <c r="AN26" s="83"/>
    </row>
    <row r="27" spans="1:31" ht="12.75" customHeight="1">
      <c r="A27" s="296"/>
      <c r="B27" s="38">
        <v>310</v>
      </c>
      <c r="C27" s="39" t="s">
        <v>15</v>
      </c>
      <c r="D27" s="52">
        <v>380</v>
      </c>
      <c r="E27" s="26">
        <v>95</v>
      </c>
      <c r="F27" s="27">
        <f t="shared" si="0"/>
        <v>36.53846153846153</v>
      </c>
      <c r="G27" s="28">
        <v>112</v>
      </c>
      <c r="H27" s="27">
        <f t="shared" si="1"/>
        <v>43.07692307692308</v>
      </c>
      <c r="I27" s="26">
        <v>4</v>
      </c>
      <c r="J27" s="27">
        <f t="shared" si="2"/>
        <v>1.5384615384615385</v>
      </c>
      <c r="K27" s="26">
        <v>1</v>
      </c>
      <c r="L27" s="27">
        <f t="shared" si="3"/>
        <v>0.38461538461538464</v>
      </c>
      <c r="M27" s="26">
        <v>1</v>
      </c>
      <c r="N27" s="27">
        <f t="shared" si="4"/>
        <v>0.38461538461538464</v>
      </c>
      <c r="O27" s="26">
        <v>39</v>
      </c>
      <c r="P27" s="27">
        <f t="shared" si="5"/>
        <v>15</v>
      </c>
      <c r="Q27" s="26">
        <v>0</v>
      </c>
      <c r="R27" s="27">
        <f t="shared" si="12"/>
        <v>0</v>
      </c>
      <c r="S27" s="26">
        <v>0</v>
      </c>
      <c r="T27" s="27">
        <f t="shared" si="13"/>
        <v>0</v>
      </c>
      <c r="U27" s="26">
        <v>0</v>
      </c>
      <c r="V27" s="27">
        <f t="shared" si="14"/>
        <v>0</v>
      </c>
      <c r="W27" s="26">
        <v>0</v>
      </c>
      <c r="X27" s="27">
        <f t="shared" si="6"/>
        <v>0</v>
      </c>
      <c r="Y27" s="76">
        <f t="shared" si="15"/>
        <v>252</v>
      </c>
      <c r="Z27" s="73">
        <f t="shared" si="7"/>
        <v>96.92307692307692</v>
      </c>
      <c r="AA27" s="26">
        <v>8</v>
      </c>
      <c r="AB27" s="66">
        <f t="shared" si="8"/>
        <v>3.076923076923077</v>
      </c>
      <c r="AC27" s="76">
        <f t="shared" si="9"/>
        <v>260</v>
      </c>
      <c r="AD27" s="66">
        <f t="shared" si="10"/>
        <v>68.42105263157895</v>
      </c>
      <c r="AE27" s="62">
        <f t="shared" si="11"/>
        <v>-31.578947368421055</v>
      </c>
    </row>
    <row r="28" spans="1:31" ht="12.75" customHeight="1">
      <c r="A28" s="296"/>
      <c r="B28" s="38">
        <v>310</v>
      </c>
      <c r="C28" s="39" t="s">
        <v>16</v>
      </c>
      <c r="D28" s="52">
        <v>380</v>
      </c>
      <c r="E28" s="26">
        <v>67</v>
      </c>
      <c r="F28" s="27">
        <f t="shared" si="0"/>
        <v>27.916666666666668</v>
      </c>
      <c r="G28" s="28">
        <v>113</v>
      </c>
      <c r="H28" s="27">
        <f t="shared" si="1"/>
        <v>47.083333333333336</v>
      </c>
      <c r="I28" s="26">
        <v>2</v>
      </c>
      <c r="J28" s="27">
        <f t="shared" si="2"/>
        <v>0.8333333333333334</v>
      </c>
      <c r="K28" s="26">
        <v>2</v>
      </c>
      <c r="L28" s="27">
        <f t="shared" si="3"/>
        <v>0.8333333333333334</v>
      </c>
      <c r="M28" s="26">
        <v>0</v>
      </c>
      <c r="N28" s="27">
        <f t="shared" si="4"/>
        <v>0</v>
      </c>
      <c r="O28" s="26">
        <v>39</v>
      </c>
      <c r="P28" s="27">
        <f t="shared" si="5"/>
        <v>16.25</v>
      </c>
      <c r="Q28" s="26">
        <v>0</v>
      </c>
      <c r="R28" s="27">
        <f t="shared" si="12"/>
        <v>0</v>
      </c>
      <c r="S28" s="26">
        <v>0</v>
      </c>
      <c r="T28" s="27">
        <f t="shared" si="13"/>
        <v>0</v>
      </c>
      <c r="U28" s="26">
        <v>0</v>
      </c>
      <c r="V28" s="27">
        <f t="shared" si="14"/>
        <v>0</v>
      </c>
      <c r="W28" s="26">
        <v>1</v>
      </c>
      <c r="X28" s="27">
        <f t="shared" si="6"/>
        <v>0.4166666666666667</v>
      </c>
      <c r="Y28" s="76">
        <f t="shared" si="15"/>
        <v>224</v>
      </c>
      <c r="Z28" s="73">
        <f t="shared" si="7"/>
        <v>93.33333333333333</v>
      </c>
      <c r="AA28" s="26">
        <v>16</v>
      </c>
      <c r="AB28" s="66">
        <f t="shared" si="8"/>
        <v>6.666666666666667</v>
      </c>
      <c r="AC28" s="76">
        <f t="shared" si="9"/>
        <v>240</v>
      </c>
      <c r="AD28" s="66">
        <f t="shared" si="10"/>
        <v>63.1578947368421</v>
      </c>
      <c r="AE28" s="62">
        <f t="shared" si="11"/>
        <v>-36.8421052631579</v>
      </c>
    </row>
    <row r="29" spans="1:31" ht="12.75" customHeight="1">
      <c r="A29" s="296"/>
      <c r="B29" s="38">
        <v>311</v>
      </c>
      <c r="C29" s="39" t="s">
        <v>15</v>
      </c>
      <c r="D29" s="52">
        <v>693</v>
      </c>
      <c r="E29" s="26">
        <v>158</v>
      </c>
      <c r="F29" s="27">
        <f t="shared" si="0"/>
        <v>35.50561797752809</v>
      </c>
      <c r="G29" s="28">
        <v>173</v>
      </c>
      <c r="H29" s="27">
        <f t="shared" si="1"/>
        <v>38.87640449438202</v>
      </c>
      <c r="I29" s="26">
        <v>3</v>
      </c>
      <c r="J29" s="27">
        <f t="shared" si="2"/>
        <v>0.6741573033707865</v>
      </c>
      <c r="K29" s="26">
        <v>0</v>
      </c>
      <c r="L29" s="27">
        <f t="shared" si="3"/>
        <v>0</v>
      </c>
      <c r="M29" s="26">
        <v>1</v>
      </c>
      <c r="N29" s="27">
        <f t="shared" si="4"/>
        <v>0.22471910112359553</v>
      </c>
      <c r="O29" s="26">
        <v>90</v>
      </c>
      <c r="P29" s="27">
        <f t="shared" si="5"/>
        <v>20.224719101123593</v>
      </c>
      <c r="Q29" s="26">
        <v>0</v>
      </c>
      <c r="R29" s="27">
        <f t="shared" si="12"/>
        <v>0</v>
      </c>
      <c r="S29" s="26">
        <v>0</v>
      </c>
      <c r="T29" s="27">
        <f t="shared" si="13"/>
        <v>0</v>
      </c>
      <c r="U29" s="26">
        <v>0</v>
      </c>
      <c r="V29" s="27">
        <f t="shared" si="14"/>
        <v>0</v>
      </c>
      <c r="W29" s="26">
        <v>1</v>
      </c>
      <c r="X29" s="27">
        <f t="shared" si="6"/>
        <v>0.22471910112359553</v>
      </c>
      <c r="Y29" s="76">
        <f t="shared" si="15"/>
        <v>426</v>
      </c>
      <c r="Z29" s="73">
        <f t="shared" si="7"/>
        <v>95.73033707865169</v>
      </c>
      <c r="AA29" s="26">
        <v>19</v>
      </c>
      <c r="AB29" s="66">
        <f t="shared" si="8"/>
        <v>4.269662921348314</v>
      </c>
      <c r="AC29" s="76">
        <f t="shared" si="9"/>
        <v>445</v>
      </c>
      <c r="AD29" s="66">
        <f t="shared" si="10"/>
        <v>64.21356421356421</v>
      </c>
      <c r="AE29" s="62">
        <f t="shared" si="11"/>
        <v>-35.78643578643579</v>
      </c>
    </row>
    <row r="30" spans="1:31" ht="12.75" customHeight="1">
      <c r="A30" s="296"/>
      <c r="B30" s="38">
        <v>312</v>
      </c>
      <c r="C30" s="39" t="s">
        <v>15</v>
      </c>
      <c r="D30" s="52">
        <v>488</v>
      </c>
      <c r="E30" s="26">
        <v>134</v>
      </c>
      <c r="F30" s="27">
        <f t="shared" si="0"/>
        <v>42.94871794871795</v>
      </c>
      <c r="G30" s="28">
        <v>91</v>
      </c>
      <c r="H30" s="27">
        <f t="shared" si="1"/>
        <v>29.166666666666668</v>
      </c>
      <c r="I30" s="26">
        <v>4</v>
      </c>
      <c r="J30" s="27">
        <f t="shared" si="2"/>
        <v>1.282051282051282</v>
      </c>
      <c r="K30" s="26">
        <v>0</v>
      </c>
      <c r="L30" s="27">
        <f t="shared" si="3"/>
        <v>0</v>
      </c>
      <c r="M30" s="26">
        <v>0</v>
      </c>
      <c r="N30" s="27">
        <f t="shared" si="4"/>
        <v>0</v>
      </c>
      <c r="O30" s="26">
        <v>82</v>
      </c>
      <c r="P30" s="27">
        <f t="shared" si="5"/>
        <v>26.282051282051285</v>
      </c>
      <c r="Q30" s="26">
        <v>0</v>
      </c>
      <c r="R30" s="27">
        <f t="shared" si="12"/>
        <v>0</v>
      </c>
      <c r="S30" s="26">
        <v>0</v>
      </c>
      <c r="T30" s="27">
        <f t="shared" si="13"/>
        <v>0</v>
      </c>
      <c r="U30" s="26">
        <v>0</v>
      </c>
      <c r="V30" s="27">
        <f t="shared" si="14"/>
        <v>0</v>
      </c>
      <c r="W30" s="26">
        <v>1</v>
      </c>
      <c r="X30" s="27">
        <f t="shared" si="6"/>
        <v>0.3205128205128205</v>
      </c>
      <c r="Y30" s="76">
        <f t="shared" si="15"/>
        <v>312</v>
      </c>
      <c r="Z30" s="73">
        <f t="shared" si="7"/>
        <v>100</v>
      </c>
      <c r="AA30" s="26">
        <v>0</v>
      </c>
      <c r="AB30" s="66">
        <f t="shared" si="8"/>
        <v>0</v>
      </c>
      <c r="AC30" s="76">
        <f t="shared" si="9"/>
        <v>312</v>
      </c>
      <c r="AD30" s="66">
        <f t="shared" si="10"/>
        <v>63.934426229508205</v>
      </c>
      <c r="AE30" s="62">
        <f t="shared" si="11"/>
        <v>-36.065573770491795</v>
      </c>
    </row>
    <row r="31" spans="1:31" ht="12.75" customHeight="1">
      <c r="A31" s="296"/>
      <c r="B31" s="38">
        <v>312</v>
      </c>
      <c r="C31" s="39" t="s">
        <v>16</v>
      </c>
      <c r="D31" s="52">
        <v>488</v>
      </c>
      <c r="E31" s="26">
        <v>140</v>
      </c>
      <c r="F31" s="27">
        <f t="shared" si="0"/>
        <v>43.47826086956522</v>
      </c>
      <c r="G31" s="28">
        <v>94</v>
      </c>
      <c r="H31" s="27">
        <f t="shared" si="1"/>
        <v>29.19254658385093</v>
      </c>
      <c r="I31" s="26">
        <v>2</v>
      </c>
      <c r="J31" s="27">
        <f t="shared" si="2"/>
        <v>0.6211180124223602</v>
      </c>
      <c r="K31" s="26">
        <v>1</v>
      </c>
      <c r="L31" s="27">
        <f t="shared" si="3"/>
        <v>0.3105590062111801</v>
      </c>
      <c r="M31" s="26">
        <v>1</v>
      </c>
      <c r="N31" s="27">
        <f t="shared" si="4"/>
        <v>0.3105590062111801</v>
      </c>
      <c r="O31" s="26">
        <v>62</v>
      </c>
      <c r="P31" s="27">
        <f t="shared" si="5"/>
        <v>19.25465838509317</v>
      </c>
      <c r="Q31" s="26">
        <v>0</v>
      </c>
      <c r="R31" s="27">
        <f t="shared" si="12"/>
        <v>0</v>
      </c>
      <c r="S31" s="26">
        <v>0</v>
      </c>
      <c r="T31" s="27">
        <f t="shared" si="13"/>
        <v>0</v>
      </c>
      <c r="U31" s="26">
        <v>0</v>
      </c>
      <c r="V31" s="27">
        <f t="shared" si="14"/>
        <v>0</v>
      </c>
      <c r="W31" s="26">
        <v>0</v>
      </c>
      <c r="X31" s="27">
        <f t="shared" si="6"/>
        <v>0</v>
      </c>
      <c r="Y31" s="76">
        <f t="shared" si="15"/>
        <v>300</v>
      </c>
      <c r="Z31" s="73">
        <f t="shared" si="7"/>
        <v>93.16770186335404</v>
      </c>
      <c r="AA31" s="26">
        <v>22</v>
      </c>
      <c r="AB31" s="66">
        <f t="shared" si="8"/>
        <v>6.832298136645963</v>
      </c>
      <c r="AC31" s="76">
        <f t="shared" si="9"/>
        <v>322</v>
      </c>
      <c r="AD31" s="66">
        <f t="shared" si="10"/>
        <v>65.98360655737704</v>
      </c>
      <c r="AE31" s="62">
        <f t="shared" si="11"/>
        <v>-34.016393442622956</v>
      </c>
    </row>
    <row r="32" spans="1:31" ht="12.75" customHeight="1">
      <c r="A32" s="296"/>
      <c r="B32" s="38">
        <v>313</v>
      </c>
      <c r="C32" s="39" t="s">
        <v>15</v>
      </c>
      <c r="D32" s="52">
        <v>477</v>
      </c>
      <c r="E32" s="26">
        <v>156</v>
      </c>
      <c r="F32" s="27">
        <f t="shared" si="0"/>
        <v>50.814332247557005</v>
      </c>
      <c r="G32" s="28">
        <v>73</v>
      </c>
      <c r="H32" s="27">
        <f t="shared" si="1"/>
        <v>23.778501628664493</v>
      </c>
      <c r="I32" s="26">
        <v>3</v>
      </c>
      <c r="J32" s="27">
        <f t="shared" si="2"/>
        <v>0.9771986970684038</v>
      </c>
      <c r="K32" s="26">
        <v>0</v>
      </c>
      <c r="L32" s="27">
        <f t="shared" si="3"/>
        <v>0</v>
      </c>
      <c r="M32" s="28">
        <v>1</v>
      </c>
      <c r="N32" s="27">
        <f t="shared" si="4"/>
        <v>0.32573289902280134</v>
      </c>
      <c r="O32" s="26">
        <v>54</v>
      </c>
      <c r="P32" s="27">
        <f t="shared" si="5"/>
        <v>17.58957654723127</v>
      </c>
      <c r="Q32" s="26">
        <v>0</v>
      </c>
      <c r="R32" s="27">
        <f t="shared" si="12"/>
        <v>0</v>
      </c>
      <c r="S32" s="26">
        <v>1</v>
      </c>
      <c r="T32" s="27">
        <f t="shared" si="13"/>
        <v>0.32573289902280134</v>
      </c>
      <c r="U32" s="26">
        <v>0</v>
      </c>
      <c r="V32" s="27">
        <f t="shared" si="14"/>
        <v>0</v>
      </c>
      <c r="W32" s="26">
        <v>0</v>
      </c>
      <c r="X32" s="27">
        <f t="shared" si="6"/>
        <v>0</v>
      </c>
      <c r="Y32" s="76">
        <f t="shared" si="15"/>
        <v>288</v>
      </c>
      <c r="Z32" s="73">
        <f t="shared" si="7"/>
        <v>93.81107491856677</v>
      </c>
      <c r="AA32" s="26">
        <v>19</v>
      </c>
      <c r="AB32" s="66">
        <f t="shared" si="8"/>
        <v>6.188925081433225</v>
      </c>
      <c r="AC32" s="76">
        <f t="shared" si="9"/>
        <v>307</v>
      </c>
      <c r="AD32" s="66">
        <f t="shared" si="10"/>
        <v>64.36058700209644</v>
      </c>
      <c r="AE32" s="62">
        <f t="shared" si="11"/>
        <v>-35.63941299790356</v>
      </c>
    </row>
    <row r="33" spans="1:31" ht="12.75" customHeight="1">
      <c r="A33" s="296"/>
      <c r="B33" s="38">
        <v>313</v>
      </c>
      <c r="C33" s="39" t="s">
        <v>16</v>
      </c>
      <c r="D33" s="52">
        <v>478</v>
      </c>
      <c r="E33" s="26">
        <v>136</v>
      </c>
      <c r="F33" s="27">
        <f t="shared" si="0"/>
        <v>49.63503649635037</v>
      </c>
      <c r="G33" s="28">
        <v>80</v>
      </c>
      <c r="H33" s="27">
        <f t="shared" si="1"/>
        <v>29.1970802919708</v>
      </c>
      <c r="I33" s="26">
        <v>4</v>
      </c>
      <c r="J33" s="27">
        <f t="shared" si="2"/>
        <v>1.4598540145985401</v>
      </c>
      <c r="K33" s="26">
        <v>1</v>
      </c>
      <c r="L33" s="27">
        <f t="shared" si="3"/>
        <v>0.36496350364963503</v>
      </c>
      <c r="M33" s="26">
        <v>0</v>
      </c>
      <c r="N33" s="27">
        <f t="shared" si="4"/>
        <v>0</v>
      </c>
      <c r="O33" s="26">
        <v>48</v>
      </c>
      <c r="P33" s="27">
        <f t="shared" si="5"/>
        <v>17.51824817518248</v>
      </c>
      <c r="Q33" s="26">
        <v>0</v>
      </c>
      <c r="R33" s="27">
        <f t="shared" si="12"/>
        <v>0</v>
      </c>
      <c r="S33" s="26">
        <v>0</v>
      </c>
      <c r="T33" s="27">
        <f t="shared" si="13"/>
        <v>0</v>
      </c>
      <c r="U33" s="26">
        <v>0</v>
      </c>
      <c r="V33" s="27">
        <f t="shared" si="14"/>
        <v>0</v>
      </c>
      <c r="W33" s="26">
        <v>1</v>
      </c>
      <c r="X33" s="27">
        <f t="shared" si="6"/>
        <v>0.36496350364963503</v>
      </c>
      <c r="Y33" s="76">
        <f t="shared" si="15"/>
        <v>270</v>
      </c>
      <c r="Z33" s="73">
        <f t="shared" si="7"/>
        <v>98.54014598540147</v>
      </c>
      <c r="AA33" s="26">
        <v>4</v>
      </c>
      <c r="AB33" s="66">
        <f t="shared" si="8"/>
        <v>1.4598540145985401</v>
      </c>
      <c r="AC33" s="76">
        <f t="shared" si="9"/>
        <v>274</v>
      </c>
      <c r="AD33" s="66">
        <f t="shared" si="10"/>
        <v>57.32217573221757</v>
      </c>
      <c r="AE33" s="62">
        <f t="shared" si="11"/>
        <v>-42.67782426778243</v>
      </c>
    </row>
    <row r="34" spans="1:31" ht="12.75" customHeight="1">
      <c r="A34" s="296"/>
      <c r="B34" s="38">
        <v>314</v>
      </c>
      <c r="C34" s="39" t="s">
        <v>15</v>
      </c>
      <c r="D34" s="52">
        <v>492</v>
      </c>
      <c r="E34" s="26">
        <v>128</v>
      </c>
      <c r="F34" s="27">
        <f t="shared" si="0"/>
        <v>41.29032258064516</v>
      </c>
      <c r="G34" s="28">
        <v>120</v>
      </c>
      <c r="H34" s="27">
        <f t="shared" si="1"/>
        <v>38.70967741935484</v>
      </c>
      <c r="I34" s="26">
        <v>5</v>
      </c>
      <c r="J34" s="27">
        <f t="shared" si="2"/>
        <v>1.6129032258064515</v>
      </c>
      <c r="K34" s="26">
        <v>1</v>
      </c>
      <c r="L34" s="27">
        <f t="shared" si="3"/>
        <v>0.3225806451612903</v>
      </c>
      <c r="M34" s="26">
        <v>0</v>
      </c>
      <c r="N34" s="27">
        <f t="shared" si="4"/>
        <v>0</v>
      </c>
      <c r="O34" s="26">
        <v>47</v>
      </c>
      <c r="P34" s="27">
        <f t="shared" si="5"/>
        <v>15.161290322580644</v>
      </c>
      <c r="Q34" s="26">
        <v>0</v>
      </c>
      <c r="R34" s="27">
        <f t="shared" si="12"/>
        <v>0</v>
      </c>
      <c r="S34" s="26">
        <v>0</v>
      </c>
      <c r="T34" s="27">
        <f t="shared" si="13"/>
        <v>0</v>
      </c>
      <c r="U34" s="26">
        <v>0</v>
      </c>
      <c r="V34" s="27">
        <f t="shared" si="14"/>
        <v>0</v>
      </c>
      <c r="W34" s="26">
        <v>0</v>
      </c>
      <c r="X34" s="27">
        <f t="shared" si="6"/>
        <v>0</v>
      </c>
      <c r="Y34" s="76">
        <f t="shared" si="15"/>
        <v>301</v>
      </c>
      <c r="Z34" s="73">
        <f t="shared" si="7"/>
        <v>97.09677419354838</v>
      </c>
      <c r="AA34" s="26">
        <v>9</v>
      </c>
      <c r="AB34" s="66">
        <f t="shared" si="8"/>
        <v>2.903225806451613</v>
      </c>
      <c r="AC34" s="76">
        <f t="shared" si="9"/>
        <v>310</v>
      </c>
      <c r="AD34" s="66">
        <f t="shared" si="10"/>
        <v>63.00813008130082</v>
      </c>
      <c r="AE34" s="62">
        <f t="shared" si="11"/>
        <v>-36.99186991869918</v>
      </c>
    </row>
    <row r="35" spans="1:31" ht="12.75" customHeight="1">
      <c r="A35" s="296"/>
      <c r="B35" s="38">
        <v>314</v>
      </c>
      <c r="C35" s="39" t="s">
        <v>16</v>
      </c>
      <c r="D35" s="52">
        <v>493</v>
      </c>
      <c r="E35" s="26">
        <v>114</v>
      </c>
      <c r="F35" s="27">
        <f t="shared" si="0"/>
        <v>38.25503355704698</v>
      </c>
      <c r="G35" s="28">
        <v>122</v>
      </c>
      <c r="H35" s="27">
        <f t="shared" si="1"/>
        <v>40.939597315436245</v>
      </c>
      <c r="I35" s="26">
        <v>2</v>
      </c>
      <c r="J35" s="27">
        <f t="shared" si="2"/>
        <v>0.6711409395973155</v>
      </c>
      <c r="K35" s="26">
        <v>1</v>
      </c>
      <c r="L35" s="27">
        <f t="shared" si="3"/>
        <v>0.33557046979865773</v>
      </c>
      <c r="M35" s="26">
        <v>1</v>
      </c>
      <c r="N35" s="27">
        <f t="shared" si="4"/>
        <v>0.33557046979865773</v>
      </c>
      <c r="O35" s="26">
        <v>50</v>
      </c>
      <c r="P35" s="27">
        <f t="shared" si="5"/>
        <v>16.778523489932887</v>
      </c>
      <c r="Q35" s="26">
        <v>0</v>
      </c>
      <c r="R35" s="27">
        <f t="shared" si="12"/>
        <v>0</v>
      </c>
      <c r="S35" s="26">
        <v>0</v>
      </c>
      <c r="T35" s="27">
        <f t="shared" si="13"/>
        <v>0</v>
      </c>
      <c r="U35" s="26">
        <v>0</v>
      </c>
      <c r="V35" s="27">
        <f t="shared" si="14"/>
        <v>0</v>
      </c>
      <c r="W35" s="26">
        <v>0</v>
      </c>
      <c r="X35" s="27">
        <f t="shared" si="6"/>
        <v>0</v>
      </c>
      <c r="Y35" s="76">
        <f t="shared" si="15"/>
        <v>290</v>
      </c>
      <c r="Z35" s="73">
        <f t="shared" si="7"/>
        <v>97.31543624161074</v>
      </c>
      <c r="AA35" s="26">
        <v>8</v>
      </c>
      <c r="AB35" s="66">
        <f t="shared" si="8"/>
        <v>2.684563758389262</v>
      </c>
      <c r="AC35" s="76">
        <f t="shared" si="9"/>
        <v>298</v>
      </c>
      <c r="AD35" s="66">
        <f t="shared" si="10"/>
        <v>60.446247464503045</v>
      </c>
      <c r="AE35" s="62">
        <f t="shared" si="11"/>
        <v>-39.553752535496955</v>
      </c>
    </row>
    <row r="36" spans="1:31" ht="12.75" customHeight="1">
      <c r="A36" s="296"/>
      <c r="B36" s="38">
        <v>315</v>
      </c>
      <c r="C36" s="39" t="s">
        <v>15</v>
      </c>
      <c r="D36" s="52">
        <v>514</v>
      </c>
      <c r="E36" s="26">
        <v>125</v>
      </c>
      <c r="F36" s="27">
        <f t="shared" si="0"/>
        <v>34.81894150417828</v>
      </c>
      <c r="G36" s="28">
        <v>170</v>
      </c>
      <c r="H36" s="27">
        <f t="shared" si="1"/>
        <v>47.353760445682454</v>
      </c>
      <c r="I36" s="26">
        <v>6</v>
      </c>
      <c r="J36" s="27">
        <f t="shared" si="2"/>
        <v>1.6713091922005572</v>
      </c>
      <c r="K36" s="26">
        <v>2</v>
      </c>
      <c r="L36" s="27">
        <f t="shared" si="3"/>
        <v>0.5571030640668524</v>
      </c>
      <c r="M36" s="26">
        <v>0</v>
      </c>
      <c r="N36" s="27">
        <f t="shared" si="4"/>
        <v>0</v>
      </c>
      <c r="O36" s="26">
        <v>42</v>
      </c>
      <c r="P36" s="27">
        <f t="shared" si="5"/>
        <v>11.699164345403899</v>
      </c>
      <c r="Q36" s="26">
        <v>0</v>
      </c>
      <c r="R36" s="27">
        <f t="shared" si="12"/>
        <v>0</v>
      </c>
      <c r="S36" s="26">
        <v>1</v>
      </c>
      <c r="T36" s="27">
        <f t="shared" si="13"/>
        <v>0.2785515320334262</v>
      </c>
      <c r="U36" s="26">
        <v>0</v>
      </c>
      <c r="V36" s="27">
        <f t="shared" si="14"/>
        <v>0</v>
      </c>
      <c r="W36" s="26">
        <v>1</v>
      </c>
      <c r="X36" s="27">
        <f t="shared" si="6"/>
        <v>0.2785515320334262</v>
      </c>
      <c r="Y36" s="76">
        <f t="shared" si="15"/>
        <v>347</v>
      </c>
      <c r="Z36" s="73">
        <f t="shared" si="7"/>
        <v>96.65738161559888</v>
      </c>
      <c r="AA36" s="26">
        <v>12</v>
      </c>
      <c r="AB36" s="66">
        <f t="shared" si="8"/>
        <v>3.3426183844011144</v>
      </c>
      <c r="AC36" s="76">
        <f t="shared" si="9"/>
        <v>359</v>
      </c>
      <c r="AD36" s="66">
        <f t="shared" si="10"/>
        <v>69.8443579766537</v>
      </c>
      <c r="AE36" s="62">
        <f t="shared" si="11"/>
        <v>-30.155642023346303</v>
      </c>
    </row>
    <row r="37" spans="1:31" ht="12.75" customHeight="1">
      <c r="A37" s="296"/>
      <c r="B37" s="38">
        <v>315</v>
      </c>
      <c r="C37" s="39" t="s">
        <v>16</v>
      </c>
      <c r="D37" s="52">
        <v>514</v>
      </c>
      <c r="E37" s="26">
        <v>115</v>
      </c>
      <c r="F37" s="27">
        <f t="shared" si="0"/>
        <v>34.32835820895522</v>
      </c>
      <c r="G37" s="28">
        <v>149</v>
      </c>
      <c r="H37" s="27">
        <f t="shared" si="1"/>
        <v>44.47761194029851</v>
      </c>
      <c r="I37" s="26">
        <v>5</v>
      </c>
      <c r="J37" s="27">
        <f t="shared" si="2"/>
        <v>1.4925373134328357</v>
      </c>
      <c r="K37" s="26">
        <v>0</v>
      </c>
      <c r="L37" s="27">
        <f t="shared" si="3"/>
        <v>0</v>
      </c>
      <c r="M37" s="26">
        <v>0</v>
      </c>
      <c r="N37" s="27">
        <f t="shared" si="4"/>
        <v>0</v>
      </c>
      <c r="O37" s="26">
        <v>53</v>
      </c>
      <c r="P37" s="27">
        <f t="shared" si="5"/>
        <v>15.82089552238806</v>
      </c>
      <c r="Q37" s="26">
        <v>0</v>
      </c>
      <c r="R37" s="27">
        <f t="shared" si="12"/>
        <v>0</v>
      </c>
      <c r="S37" s="26">
        <v>3</v>
      </c>
      <c r="T37" s="27">
        <f t="shared" si="13"/>
        <v>0.8955223880597015</v>
      </c>
      <c r="U37" s="26">
        <v>0</v>
      </c>
      <c r="V37" s="27">
        <f t="shared" si="14"/>
        <v>0</v>
      </c>
      <c r="W37" s="26">
        <v>0</v>
      </c>
      <c r="X37" s="27">
        <f t="shared" si="6"/>
        <v>0</v>
      </c>
      <c r="Y37" s="76">
        <f t="shared" si="15"/>
        <v>325</v>
      </c>
      <c r="Z37" s="73">
        <f t="shared" si="7"/>
        <v>97.01492537313433</v>
      </c>
      <c r="AA37" s="28">
        <v>10</v>
      </c>
      <c r="AB37" s="66">
        <f t="shared" si="8"/>
        <v>2.9850746268656714</v>
      </c>
      <c r="AC37" s="76">
        <f t="shared" si="9"/>
        <v>335</v>
      </c>
      <c r="AD37" s="66">
        <f t="shared" si="10"/>
        <v>65.1750972762646</v>
      </c>
      <c r="AE37" s="62">
        <f t="shared" si="11"/>
        <v>-34.824902723735406</v>
      </c>
    </row>
    <row r="38" spans="1:31" ht="12.75" customHeight="1">
      <c r="A38" s="296"/>
      <c r="B38" s="38">
        <v>316</v>
      </c>
      <c r="C38" s="39" t="s">
        <v>15</v>
      </c>
      <c r="D38" s="52">
        <v>513</v>
      </c>
      <c r="E38" s="26">
        <v>131</v>
      </c>
      <c r="F38" s="27">
        <f t="shared" si="0"/>
        <v>40.30769230769231</v>
      </c>
      <c r="G38" s="28">
        <v>129</v>
      </c>
      <c r="H38" s="27">
        <f t="shared" si="1"/>
        <v>39.69230769230769</v>
      </c>
      <c r="I38" s="26">
        <v>6</v>
      </c>
      <c r="J38" s="27">
        <f t="shared" si="2"/>
        <v>1.8461538461538463</v>
      </c>
      <c r="K38" s="26">
        <v>1</v>
      </c>
      <c r="L38" s="27">
        <f t="shared" si="3"/>
        <v>0.3076923076923077</v>
      </c>
      <c r="M38" s="26">
        <v>1</v>
      </c>
      <c r="N38" s="27">
        <f t="shared" si="4"/>
        <v>0.3076923076923077</v>
      </c>
      <c r="O38" s="26">
        <v>52</v>
      </c>
      <c r="P38" s="27">
        <f t="shared" si="5"/>
        <v>16</v>
      </c>
      <c r="Q38" s="26">
        <v>0</v>
      </c>
      <c r="R38" s="27">
        <f t="shared" si="12"/>
        <v>0</v>
      </c>
      <c r="S38" s="26">
        <v>0</v>
      </c>
      <c r="T38" s="27">
        <f t="shared" si="13"/>
        <v>0</v>
      </c>
      <c r="U38" s="26">
        <v>0</v>
      </c>
      <c r="V38" s="27">
        <f t="shared" si="14"/>
        <v>0</v>
      </c>
      <c r="W38" s="26">
        <v>0</v>
      </c>
      <c r="X38" s="27">
        <f t="shared" si="6"/>
        <v>0</v>
      </c>
      <c r="Y38" s="76">
        <f t="shared" si="15"/>
        <v>320</v>
      </c>
      <c r="Z38" s="73">
        <f t="shared" si="7"/>
        <v>98.46153846153847</v>
      </c>
      <c r="AA38" s="28">
        <v>5</v>
      </c>
      <c r="AB38" s="66">
        <f t="shared" si="8"/>
        <v>1.5384615384615385</v>
      </c>
      <c r="AC38" s="76">
        <f t="shared" si="9"/>
        <v>325</v>
      </c>
      <c r="AD38" s="66">
        <f t="shared" si="10"/>
        <v>63.35282651072125</v>
      </c>
      <c r="AE38" s="62">
        <f t="shared" si="11"/>
        <v>-36.64717348927875</v>
      </c>
    </row>
    <row r="39" spans="1:31" ht="12.75" customHeight="1">
      <c r="A39" s="296"/>
      <c r="B39" s="38">
        <v>316</v>
      </c>
      <c r="C39" s="39" t="s">
        <v>16</v>
      </c>
      <c r="D39" s="52">
        <v>514</v>
      </c>
      <c r="E39" s="26">
        <v>132</v>
      </c>
      <c r="F39" s="27">
        <f t="shared" si="0"/>
        <v>42.71844660194174</v>
      </c>
      <c r="G39" s="28">
        <v>117</v>
      </c>
      <c r="H39" s="27">
        <f t="shared" si="1"/>
        <v>37.86407766990291</v>
      </c>
      <c r="I39" s="26">
        <v>0</v>
      </c>
      <c r="J39" s="27">
        <f t="shared" si="2"/>
        <v>0</v>
      </c>
      <c r="K39" s="26">
        <v>1</v>
      </c>
      <c r="L39" s="27">
        <f t="shared" si="3"/>
        <v>0.3236245954692557</v>
      </c>
      <c r="M39" s="26">
        <v>2</v>
      </c>
      <c r="N39" s="27">
        <f t="shared" si="4"/>
        <v>0.6472491909385114</v>
      </c>
      <c r="O39" s="26">
        <v>43</v>
      </c>
      <c r="P39" s="27">
        <f t="shared" si="5"/>
        <v>13.915857605177994</v>
      </c>
      <c r="Q39" s="26">
        <v>0</v>
      </c>
      <c r="R39" s="27">
        <f t="shared" si="12"/>
        <v>0</v>
      </c>
      <c r="S39" s="26">
        <v>1</v>
      </c>
      <c r="T39" s="27">
        <f t="shared" si="13"/>
        <v>0.3236245954692557</v>
      </c>
      <c r="U39" s="26">
        <v>0</v>
      </c>
      <c r="V39" s="27">
        <f t="shared" si="14"/>
        <v>0</v>
      </c>
      <c r="W39" s="26">
        <v>0</v>
      </c>
      <c r="X39" s="27">
        <f t="shared" si="6"/>
        <v>0</v>
      </c>
      <c r="Y39" s="76">
        <f t="shared" si="15"/>
        <v>296</v>
      </c>
      <c r="Z39" s="73">
        <f t="shared" si="7"/>
        <v>95.79288025889967</v>
      </c>
      <c r="AA39" s="28">
        <v>13</v>
      </c>
      <c r="AB39" s="66">
        <f t="shared" si="8"/>
        <v>4.207119741100324</v>
      </c>
      <c r="AC39" s="76">
        <f t="shared" si="9"/>
        <v>309</v>
      </c>
      <c r="AD39" s="66">
        <f t="shared" si="10"/>
        <v>60.11673151750973</v>
      </c>
      <c r="AE39" s="62">
        <f t="shared" si="11"/>
        <v>-39.88326848249027</v>
      </c>
    </row>
    <row r="40" spans="1:31" ht="12.75" customHeight="1">
      <c r="A40" s="296"/>
      <c r="B40" s="38">
        <v>317</v>
      </c>
      <c r="C40" s="39" t="s">
        <v>15</v>
      </c>
      <c r="D40" s="52">
        <v>525</v>
      </c>
      <c r="E40" s="28">
        <v>147</v>
      </c>
      <c r="F40" s="27">
        <f t="shared" si="0"/>
        <v>50.34246575342466</v>
      </c>
      <c r="G40" s="28">
        <v>89</v>
      </c>
      <c r="H40" s="27">
        <f t="shared" si="1"/>
        <v>30.47945205479452</v>
      </c>
      <c r="I40" s="26">
        <v>5</v>
      </c>
      <c r="J40" s="27">
        <f t="shared" si="2"/>
        <v>1.7123287671232876</v>
      </c>
      <c r="K40" s="26">
        <v>2</v>
      </c>
      <c r="L40" s="27">
        <f t="shared" si="3"/>
        <v>0.684931506849315</v>
      </c>
      <c r="M40" s="26">
        <v>0</v>
      </c>
      <c r="N40" s="27">
        <f t="shared" si="4"/>
        <v>0</v>
      </c>
      <c r="O40" s="26">
        <v>24</v>
      </c>
      <c r="P40" s="27">
        <f t="shared" si="5"/>
        <v>8.21917808219178</v>
      </c>
      <c r="Q40" s="26">
        <v>0</v>
      </c>
      <c r="R40" s="27">
        <f t="shared" si="12"/>
        <v>0</v>
      </c>
      <c r="S40" s="26">
        <v>2</v>
      </c>
      <c r="T40" s="27">
        <f t="shared" si="13"/>
        <v>0.684931506849315</v>
      </c>
      <c r="U40" s="26">
        <v>0</v>
      </c>
      <c r="V40" s="27">
        <f t="shared" si="14"/>
        <v>0</v>
      </c>
      <c r="W40" s="26">
        <v>1</v>
      </c>
      <c r="X40" s="27">
        <f t="shared" si="6"/>
        <v>0.3424657534246575</v>
      </c>
      <c r="Y40" s="76">
        <f t="shared" si="15"/>
        <v>270</v>
      </c>
      <c r="Z40" s="73">
        <f t="shared" si="7"/>
        <v>92.46575342465754</v>
      </c>
      <c r="AA40" s="28">
        <v>22</v>
      </c>
      <c r="AB40" s="66">
        <f t="shared" si="8"/>
        <v>7.534246575342466</v>
      </c>
      <c r="AC40" s="76">
        <f t="shared" si="9"/>
        <v>292</v>
      </c>
      <c r="AD40" s="66">
        <f t="shared" si="10"/>
        <v>55.61904761904762</v>
      </c>
      <c r="AE40" s="62">
        <f t="shared" si="11"/>
        <v>-44.38095238095238</v>
      </c>
    </row>
    <row r="41" spans="1:31" ht="12.75" customHeight="1">
      <c r="A41" s="296"/>
      <c r="B41" s="38">
        <v>317</v>
      </c>
      <c r="C41" s="39" t="s">
        <v>16</v>
      </c>
      <c r="D41" s="52">
        <v>525</v>
      </c>
      <c r="E41" s="26">
        <v>141</v>
      </c>
      <c r="F41" s="27">
        <f t="shared" si="0"/>
        <v>45.04792332268371</v>
      </c>
      <c r="G41" s="28">
        <v>106</v>
      </c>
      <c r="H41" s="27">
        <f t="shared" si="1"/>
        <v>33.86581469648562</v>
      </c>
      <c r="I41" s="26">
        <v>4</v>
      </c>
      <c r="J41" s="27">
        <f t="shared" si="2"/>
        <v>1.2779552715654952</v>
      </c>
      <c r="K41" s="26">
        <v>4</v>
      </c>
      <c r="L41" s="27">
        <f t="shared" si="3"/>
        <v>1.2779552715654952</v>
      </c>
      <c r="M41" s="26">
        <v>1</v>
      </c>
      <c r="N41" s="27">
        <f t="shared" si="4"/>
        <v>0.3194888178913738</v>
      </c>
      <c r="O41" s="26">
        <v>40</v>
      </c>
      <c r="P41" s="27">
        <f t="shared" si="5"/>
        <v>12.779552715654951</v>
      </c>
      <c r="Q41" s="26">
        <v>0</v>
      </c>
      <c r="R41" s="27">
        <f t="shared" si="12"/>
        <v>0</v>
      </c>
      <c r="S41" s="26">
        <v>0</v>
      </c>
      <c r="T41" s="27">
        <f t="shared" si="13"/>
        <v>0</v>
      </c>
      <c r="U41" s="26">
        <v>0</v>
      </c>
      <c r="V41" s="27">
        <f t="shared" si="14"/>
        <v>0</v>
      </c>
      <c r="W41" s="26">
        <v>0</v>
      </c>
      <c r="X41" s="27">
        <f t="shared" si="6"/>
        <v>0</v>
      </c>
      <c r="Y41" s="76">
        <f t="shared" si="15"/>
        <v>296</v>
      </c>
      <c r="Z41" s="73">
        <f t="shared" si="7"/>
        <v>94.56869009584665</v>
      </c>
      <c r="AA41" s="28">
        <v>17</v>
      </c>
      <c r="AB41" s="66">
        <f t="shared" si="8"/>
        <v>5.431309904153355</v>
      </c>
      <c r="AC41" s="76">
        <f t="shared" si="9"/>
        <v>313</v>
      </c>
      <c r="AD41" s="66">
        <f t="shared" si="10"/>
        <v>59.61904761904761</v>
      </c>
      <c r="AE41" s="62">
        <f t="shared" si="11"/>
        <v>-40.38095238095239</v>
      </c>
    </row>
    <row r="42" spans="1:31" ht="12.75" customHeight="1">
      <c r="A42" s="299"/>
      <c r="B42" s="38">
        <v>318</v>
      </c>
      <c r="C42" s="39" t="s">
        <v>15</v>
      </c>
      <c r="D42" s="52">
        <v>534</v>
      </c>
      <c r="E42" s="26">
        <v>172</v>
      </c>
      <c r="F42" s="27">
        <f t="shared" si="0"/>
        <v>51.49700598802395</v>
      </c>
      <c r="G42" s="28">
        <v>118</v>
      </c>
      <c r="H42" s="27">
        <f t="shared" si="1"/>
        <v>35.32934131736527</v>
      </c>
      <c r="I42" s="26">
        <v>1</v>
      </c>
      <c r="J42" s="27">
        <f t="shared" si="2"/>
        <v>0.29940119760479045</v>
      </c>
      <c r="K42" s="26">
        <v>0</v>
      </c>
      <c r="L42" s="27">
        <f t="shared" si="3"/>
        <v>0</v>
      </c>
      <c r="M42" s="26">
        <v>1</v>
      </c>
      <c r="N42" s="27">
        <f t="shared" si="4"/>
        <v>0.29940119760479045</v>
      </c>
      <c r="O42" s="26">
        <v>26</v>
      </c>
      <c r="P42" s="27">
        <f t="shared" si="5"/>
        <v>7.784431137724551</v>
      </c>
      <c r="Q42" s="26">
        <v>0</v>
      </c>
      <c r="R42" s="27">
        <f t="shared" si="12"/>
        <v>0</v>
      </c>
      <c r="S42" s="26">
        <v>0</v>
      </c>
      <c r="T42" s="27">
        <f t="shared" si="13"/>
        <v>0</v>
      </c>
      <c r="U42" s="26">
        <v>0</v>
      </c>
      <c r="V42" s="27">
        <f t="shared" si="14"/>
        <v>0</v>
      </c>
      <c r="W42" s="26">
        <v>0</v>
      </c>
      <c r="X42" s="27">
        <f t="shared" si="6"/>
        <v>0</v>
      </c>
      <c r="Y42" s="76">
        <f t="shared" si="15"/>
        <v>318</v>
      </c>
      <c r="Z42" s="73">
        <f t="shared" si="7"/>
        <v>95.20958083832335</v>
      </c>
      <c r="AA42" s="28">
        <v>16</v>
      </c>
      <c r="AB42" s="66">
        <f t="shared" si="8"/>
        <v>4.790419161676647</v>
      </c>
      <c r="AC42" s="76">
        <f t="shared" si="9"/>
        <v>334</v>
      </c>
      <c r="AD42" s="66">
        <f t="shared" si="10"/>
        <v>62.546816479400746</v>
      </c>
      <c r="AE42" s="62">
        <f t="shared" si="11"/>
        <v>-37.453183520599254</v>
      </c>
    </row>
    <row r="43" spans="1:31" ht="12.75" customHeight="1">
      <c r="A43" s="295" t="s">
        <v>4</v>
      </c>
      <c r="B43" s="38">
        <v>318</v>
      </c>
      <c r="C43" s="39" t="s">
        <v>16</v>
      </c>
      <c r="D43" s="52">
        <v>535</v>
      </c>
      <c r="E43" s="26">
        <v>161</v>
      </c>
      <c r="F43" s="27">
        <f t="shared" si="0"/>
        <v>49.08536585365854</v>
      </c>
      <c r="G43" s="28">
        <v>118</v>
      </c>
      <c r="H43" s="27">
        <f t="shared" si="1"/>
        <v>35.97560975609756</v>
      </c>
      <c r="I43" s="26">
        <v>5</v>
      </c>
      <c r="J43" s="27">
        <f t="shared" si="2"/>
        <v>1.524390243902439</v>
      </c>
      <c r="K43" s="26">
        <v>0</v>
      </c>
      <c r="L43" s="27">
        <f t="shared" si="3"/>
        <v>0</v>
      </c>
      <c r="M43" s="26">
        <v>3</v>
      </c>
      <c r="N43" s="27">
        <f t="shared" si="4"/>
        <v>0.9146341463414633</v>
      </c>
      <c r="O43" s="26">
        <v>28</v>
      </c>
      <c r="P43" s="27">
        <f t="shared" si="5"/>
        <v>8.536585365853659</v>
      </c>
      <c r="Q43" s="26">
        <v>1</v>
      </c>
      <c r="R43" s="27">
        <f t="shared" si="12"/>
        <v>0.3048780487804878</v>
      </c>
      <c r="S43" s="26">
        <v>0</v>
      </c>
      <c r="T43" s="27">
        <f t="shared" si="13"/>
        <v>0</v>
      </c>
      <c r="U43" s="26">
        <v>1</v>
      </c>
      <c r="V43" s="27">
        <f t="shared" si="14"/>
        <v>0.3048780487804878</v>
      </c>
      <c r="W43" s="26">
        <v>0</v>
      </c>
      <c r="X43" s="27">
        <f t="shared" si="6"/>
        <v>0</v>
      </c>
      <c r="Y43" s="76">
        <f t="shared" si="15"/>
        <v>317</v>
      </c>
      <c r="Z43" s="73">
        <f t="shared" si="7"/>
        <v>96.64634146341463</v>
      </c>
      <c r="AA43" s="28">
        <v>11</v>
      </c>
      <c r="AB43" s="66">
        <f t="shared" si="8"/>
        <v>3.353658536585366</v>
      </c>
      <c r="AC43" s="76">
        <f t="shared" si="9"/>
        <v>328</v>
      </c>
      <c r="AD43" s="66">
        <f t="shared" si="10"/>
        <v>61.308411214953274</v>
      </c>
      <c r="AE43" s="62">
        <f t="shared" si="11"/>
        <v>-38.691588785046726</v>
      </c>
    </row>
    <row r="44" spans="1:31" ht="12.75" customHeight="1">
      <c r="A44" s="296"/>
      <c r="B44" s="38">
        <v>319</v>
      </c>
      <c r="C44" s="39" t="s">
        <v>15</v>
      </c>
      <c r="D44" s="52">
        <v>694</v>
      </c>
      <c r="E44" s="26">
        <v>161</v>
      </c>
      <c r="F44" s="27">
        <f t="shared" si="0"/>
        <v>41.81818181818181</v>
      </c>
      <c r="G44" s="28">
        <v>126</v>
      </c>
      <c r="H44" s="27">
        <f t="shared" si="1"/>
        <v>32.72727272727273</v>
      </c>
      <c r="I44" s="26">
        <v>8</v>
      </c>
      <c r="J44" s="27">
        <f t="shared" si="2"/>
        <v>2.0779220779220777</v>
      </c>
      <c r="K44" s="26">
        <v>1</v>
      </c>
      <c r="L44" s="27">
        <f t="shared" si="3"/>
        <v>0.2597402597402597</v>
      </c>
      <c r="M44" s="26">
        <v>1</v>
      </c>
      <c r="N44" s="27">
        <f t="shared" si="4"/>
        <v>0.2597402597402597</v>
      </c>
      <c r="O44" s="26">
        <v>69</v>
      </c>
      <c r="P44" s="27">
        <f t="shared" si="5"/>
        <v>17.92207792207792</v>
      </c>
      <c r="Q44" s="26">
        <v>0</v>
      </c>
      <c r="R44" s="27">
        <f t="shared" si="12"/>
        <v>0</v>
      </c>
      <c r="S44" s="26">
        <v>1</v>
      </c>
      <c r="T44" s="27">
        <f t="shared" si="13"/>
        <v>0.2597402597402597</v>
      </c>
      <c r="U44" s="26">
        <v>0</v>
      </c>
      <c r="V44" s="27">
        <f t="shared" si="14"/>
        <v>0</v>
      </c>
      <c r="W44" s="26">
        <v>0</v>
      </c>
      <c r="X44" s="27">
        <f t="shared" si="6"/>
        <v>0</v>
      </c>
      <c r="Y44" s="76">
        <f t="shared" si="15"/>
        <v>367</v>
      </c>
      <c r="Z44" s="73">
        <f aca="true" t="shared" si="16" ref="Z44:Z75">Y44/AC44*100</f>
        <v>95.32467532467533</v>
      </c>
      <c r="AA44" s="28">
        <v>18</v>
      </c>
      <c r="AB44" s="66">
        <f aca="true" t="shared" si="17" ref="AB44:AB75">AA44/AC44*100</f>
        <v>4.675324675324675</v>
      </c>
      <c r="AC44" s="76">
        <f t="shared" si="9"/>
        <v>385</v>
      </c>
      <c r="AD44" s="66">
        <f aca="true" t="shared" si="18" ref="AD44:AD75">AC44/D44*100</f>
        <v>55.47550432276657</v>
      </c>
      <c r="AE44" s="62">
        <f t="shared" si="11"/>
        <v>-44.52449567723343</v>
      </c>
    </row>
    <row r="45" spans="1:31" ht="12.75" customHeight="1">
      <c r="A45" s="296"/>
      <c r="B45" s="38">
        <v>319</v>
      </c>
      <c r="C45" s="39" t="s">
        <v>16</v>
      </c>
      <c r="D45" s="52">
        <v>695</v>
      </c>
      <c r="E45" s="26">
        <v>167</v>
      </c>
      <c r="F45" s="27">
        <f aca="true" t="shared" si="19" ref="F45:F76">E45/AC45*100</f>
        <v>48.40579710144928</v>
      </c>
      <c r="G45" s="28">
        <v>111</v>
      </c>
      <c r="H45" s="27">
        <f aca="true" t="shared" si="20" ref="H45:H76">G45/AC45*100</f>
        <v>32.17391304347826</v>
      </c>
      <c r="I45" s="26">
        <v>4</v>
      </c>
      <c r="J45" s="27">
        <f aca="true" t="shared" si="21" ref="J45:J76">I45/AC45*100</f>
        <v>1.1594202898550725</v>
      </c>
      <c r="K45" s="26">
        <v>3</v>
      </c>
      <c r="L45" s="27">
        <f aca="true" t="shared" si="22" ref="L45:L76">K45/AC45*100</f>
        <v>0.8695652173913043</v>
      </c>
      <c r="M45" s="26">
        <v>2</v>
      </c>
      <c r="N45" s="27">
        <f aca="true" t="shared" si="23" ref="N45:N76">M45/AC45*100</f>
        <v>0.5797101449275363</v>
      </c>
      <c r="O45" s="26">
        <v>48</v>
      </c>
      <c r="P45" s="27">
        <f aca="true" t="shared" si="24" ref="P45:P76">O45/AC45*100</f>
        <v>13.91304347826087</v>
      </c>
      <c r="Q45" s="26">
        <v>0</v>
      </c>
      <c r="R45" s="27">
        <f t="shared" si="12"/>
        <v>0</v>
      </c>
      <c r="S45" s="26">
        <v>1</v>
      </c>
      <c r="T45" s="27">
        <f t="shared" si="13"/>
        <v>0.2898550724637681</v>
      </c>
      <c r="U45" s="26">
        <v>0</v>
      </c>
      <c r="V45" s="27">
        <f t="shared" si="14"/>
        <v>0</v>
      </c>
      <c r="W45" s="26">
        <v>0</v>
      </c>
      <c r="X45" s="27">
        <f aca="true" t="shared" si="25" ref="X45:X76">W45/AC45*100</f>
        <v>0</v>
      </c>
      <c r="Y45" s="76">
        <f t="shared" si="15"/>
        <v>336</v>
      </c>
      <c r="Z45" s="73">
        <f t="shared" si="16"/>
        <v>97.3913043478261</v>
      </c>
      <c r="AA45" s="28">
        <v>9</v>
      </c>
      <c r="AB45" s="66">
        <f t="shared" si="17"/>
        <v>2.608695652173913</v>
      </c>
      <c r="AC45" s="76">
        <f aca="true" t="shared" si="26" ref="AC45:AC77">Y45+AA45</f>
        <v>345</v>
      </c>
      <c r="AD45" s="66">
        <f t="shared" si="18"/>
        <v>49.64028776978417</v>
      </c>
      <c r="AE45" s="62">
        <f t="shared" si="11"/>
        <v>-50.35971223021583</v>
      </c>
    </row>
    <row r="46" spans="1:31" ht="12.75" customHeight="1">
      <c r="A46" s="296"/>
      <c r="B46" s="38">
        <v>319</v>
      </c>
      <c r="C46" s="39" t="s">
        <v>19</v>
      </c>
      <c r="D46" s="52">
        <v>695</v>
      </c>
      <c r="E46" s="26">
        <v>180</v>
      </c>
      <c r="F46" s="27">
        <f t="shared" si="19"/>
        <v>48.38709677419355</v>
      </c>
      <c r="G46" s="28">
        <v>110</v>
      </c>
      <c r="H46" s="27">
        <f t="shared" si="20"/>
        <v>29.56989247311828</v>
      </c>
      <c r="I46" s="26">
        <v>5</v>
      </c>
      <c r="J46" s="27">
        <f t="shared" si="21"/>
        <v>1.3440860215053763</v>
      </c>
      <c r="K46" s="26">
        <v>5</v>
      </c>
      <c r="L46" s="27">
        <f t="shared" si="22"/>
        <v>1.3440860215053763</v>
      </c>
      <c r="M46" s="26">
        <v>1</v>
      </c>
      <c r="N46" s="27">
        <f t="shared" si="23"/>
        <v>0.2688172043010753</v>
      </c>
      <c r="O46" s="26">
        <v>53</v>
      </c>
      <c r="P46" s="27">
        <f t="shared" si="24"/>
        <v>14.24731182795699</v>
      </c>
      <c r="Q46" s="26">
        <v>0</v>
      </c>
      <c r="R46" s="27">
        <f t="shared" si="12"/>
        <v>0</v>
      </c>
      <c r="S46" s="26">
        <v>0</v>
      </c>
      <c r="T46" s="27">
        <f t="shared" si="13"/>
        <v>0</v>
      </c>
      <c r="U46" s="26">
        <v>0</v>
      </c>
      <c r="V46" s="27">
        <f t="shared" si="14"/>
        <v>0</v>
      </c>
      <c r="W46" s="26">
        <v>1</v>
      </c>
      <c r="X46" s="27">
        <f t="shared" si="25"/>
        <v>0.2688172043010753</v>
      </c>
      <c r="Y46" s="76">
        <f t="shared" si="15"/>
        <v>355</v>
      </c>
      <c r="Z46" s="73">
        <f t="shared" si="16"/>
        <v>95.43010752688173</v>
      </c>
      <c r="AA46" s="28">
        <v>17</v>
      </c>
      <c r="AB46" s="66">
        <f t="shared" si="17"/>
        <v>4.56989247311828</v>
      </c>
      <c r="AC46" s="76">
        <f t="shared" si="26"/>
        <v>372</v>
      </c>
      <c r="AD46" s="66">
        <f t="shared" si="18"/>
        <v>53.525179856115116</v>
      </c>
      <c r="AE46" s="62">
        <f t="shared" si="11"/>
        <v>-46.474820143884884</v>
      </c>
    </row>
    <row r="47" spans="1:31" ht="12.75" customHeight="1">
      <c r="A47" s="296"/>
      <c r="B47" s="38">
        <v>337</v>
      </c>
      <c r="C47" s="39" t="s">
        <v>15</v>
      </c>
      <c r="D47" s="52">
        <v>652</v>
      </c>
      <c r="E47" s="26">
        <v>265</v>
      </c>
      <c r="F47" s="27">
        <f t="shared" si="19"/>
        <v>69.92084432717678</v>
      </c>
      <c r="G47" s="28">
        <v>53</v>
      </c>
      <c r="H47" s="27">
        <f t="shared" si="20"/>
        <v>13.984168865435356</v>
      </c>
      <c r="I47" s="26">
        <v>3</v>
      </c>
      <c r="J47" s="27">
        <f t="shared" si="21"/>
        <v>0.79155672823219</v>
      </c>
      <c r="K47" s="26">
        <v>4</v>
      </c>
      <c r="L47" s="27">
        <f t="shared" si="22"/>
        <v>1.0554089709762533</v>
      </c>
      <c r="M47" s="26">
        <v>1</v>
      </c>
      <c r="N47" s="27">
        <f t="shared" si="23"/>
        <v>0.2638522427440633</v>
      </c>
      <c r="O47" s="26">
        <v>45</v>
      </c>
      <c r="P47" s="27">
        <f t="shared" si="24"/>
        <v>11.87335092348285</v>
      </c>
      <c r="Q47" s="26">
        <v>0</v>
      </c>
      <c r="R47" s="27">
        <f t="shared" si="12"/>
        <v>0</v>
      </c>
      <c r="S47" s="26">
        <v>0</v>
      </c>
      <c r="T47" s="27">
        <f t="shared" si="13"/>
        <v>0</v>
      </c>
      <c r="U47" s="26">
        <v>0</v>
      </c>
      <c r="V47" s="27">
        <f t="shared" si="14"/>
        <v>0</v>
      </c>
      <c r="W47" s="26">
        <v>0</v>
      </c>
      <c r="X47" s="27">
        <f t="shared" si="25"/>
        <v>0</v>
      </c>
      <c r="Y47" s="76">
        <f t="shared" si="15"/>
        <v>371</v>
      </c>
      <c r="Z47" s="73">
        <f t="shared" si="16"/>
        <v>97.8891820580475</v>
      </c>
      <c r="AA47" s="28">
        <v>8</v>
      </c>
      <c r="AB47" s="66">
        <f t="shared" si="17"/>
        <v>2.1108179419525066</v>
      </c>
      <c r="AC47" s="76">
        <f t="shared" si="26"/>
        <v>379</v>
      </c>
      <c r="AD47" s="66">
        <f t="shared" si="18"/>
        <v>58.12883435582822</v>
      </c>
      <c r="AE47" s="62">
        <f t="shared" si="11"/>
        <v>-41.87116564417178</v>
      </c>
    </row>
    <row r="48" spans="1:31" ht="12.75" customHeight="1">
      <c r="A48" s="296"/>
      <c r="B48" s="38">
        <v>338</v>
      </c>
      <c r="C48" s="39" t="s">
        <v>15</v>
      </c>
      <c r="D48" s="52">
        <v>205</v>
      </c>
      <c r="E48" s="26">
        <v>47</v>
      </c>
      <c r="F48" s="27">
        <f t="shared" si="19"/>
        <v>36.434108527131784</v>
      </c>
      <c r="G48" s="28">
        <v>54</v>
      </c>
      <c r="H48" s="27">
        <f t="shared" si="20"/>
        <v>41.86046511627907</v>
      </c>
      <c r="I48" s="26">
        <v>8</v>
      </c>
      <c r="J48" s="27">
        <f t="shared" si="21"/>
        <v>6.2015503875969</v>
      </c>
      <c r="K48" s="26">
        <v>1</v>
      </c>
      <c r="L48" s="27">
        <f t="shared" si="22"/>
        <v>0.7751937984496124</v>
      </c>
      <c r="M48" s="26">
        <v>0</v>
      </c>
      <c r="N48" s="27">
        <f t="shared" si="23"/>
        <v>0</v>
      </c>
      <c r="O48" s="26">
        <v>14</v>
      </c>
      <c r="P48" s="27">
        <f t="shared" si="24"/>
        <v>10.852713178294573</v>
      </c>
      <c r="Q48" s="26">
        <v>0</v>
      </c>
      <c r="R48" s="27">
        <f t="shared" si="12"/>
        <v>0</v>
      </c>
      <c r="S48" s="26">
        <v>0</v>
      </c>
      <c r="T48" s="27">
        <f t="shared" si="13"/>
        <v>0</v>
      </c>
      <c r="U48" s="26">
        <v>0</v>
      </c>
      <c r="V48" s="27">
        <f t="shared" si="14"/>
        <v>0</v>
      </c>
      <c r="W48" s="26">
        <v>0</v>
      </c>
      <c r="X48" s="27">
        <f t="shared" si="25"/>
        <v>0</v>
      </c>
      <c r="Y48" s="76">
        <f t="shared" si="15"/>
        <v>124</v>
      </c>
      <c r="Z48" s="73">
        <f t="shared" si="16"/>
        <v>96.12403100775194</v>
      </c>
      <c r="AA48" s="28">
        <v>5</v>
      </c>
      <c r="AB48" s="66">
        <f t="shared" si="17"/>
        <v>3.875968992248062</v>
      </c>
      <c r="AC48" s="76">
        <f t="shared" si="26"/>
        <v>129</v>
      </c>
      <c r="AD48" s="66">
        <f t="shared" si="18"/>
        <v>62.926829268292686</v>
      </c>
      <c r="AE48" s="62">
        <f t="shared" si="11"/>
        <v>-37.073170731707314</v>
      </c>
    </row>
    <row r="49" spans="1:31" ht="12.75" customHeight="1">
      <c r="A49" s="296"/>
      <c r="B49" s="38">
        <v>341</v>
      </c>
      <c r="C49" s="39" t="s">
        <v>15</v>
      </c>
      <c r="D49" s="52">
        <v>452</v>
      </c>
      <c r="E49" s="26">
        <v>142</v>
      </c>
      <c r="F49" s="27">
        <f t="shared" si="19"/>
        <v>56.126482213438734</v>
      </c>
      <c r="G49" s="28">
        <v>67</v>
      </c>
      <c r="H49" s="27">
        <f t="shared" si="20"/>
        <v>26.48221343873518</v>
      </c>
      <c r="I49" s="26">
        <v>0</v>
      </c>
      <c r="J49" s="27">
        <f t="shared" si="21"/>
        <v>0</v>
      </c>
      <c r="K49" s="26">
        <v>0</v>
      </c>
      <c r="L49" s="27">
        <f t="shared" si="22"/>
        <v>0</v>
      </c>
      <c r="M49" s="26">
        <v>1</v>
      </c>
      <c r="N49" s="27">
        <f t="shared" si="23"/>
        <v>0.3952569169960474</v>
      </c>
      <c r="O49" s="26">
        <v>36</v>
      </c>
      <c r="P49" s="27">
        <f t="shared" si="24"/>
        <v>14.229249011857709</v>
      </c>
      <c r="Q49" s="26">
        <v>0</v>
      </c>
      <c r="R49" s="27">
        <f t="shared" si="12"/>
        <v>0</v>
      </c>
      <c r="S49" s="26">
        <v>0</v>
      </c>
      <c r="T49" s="27">
        <f t="shared" si="13"/>
        <v>0</v>
      </c>
      <c r="U49" s="26">
        <v>0</v>
      </c>
      <c r="V49" s="27">
        <f t="shared" si="14"/>
        <v>0</v>
      </c>
      <c r="W49" s="26">
        <v>0</v>
      </c>
      <c r="X49" s="27">
        <f t="shared" si="25"/>
        <v>0</v>
      </c>
      <c r="Y49" s="76">
        <f t="shared" si="15"/>
        <v>246</v>
      </c>
      <c r="Z49" s="73">
        <f t="shared" si="16"/>
        <v>97.23320158102767</v>
      </c>
      <c r="AA49" s="28">
        <v>7</v>
      </c>
      <c r="AB49" s="66">
        <f t="shared" si="17"/>
        <v>2.766798418972332</v>
      </c>
      <c r="AC49" s="76">
        <f t="shared" si="26"/>
        <v>253</v>
      </c>
      <c r="AD49" s="66">
        <f t="shared" si="18"/>
        <v>55.97345132743363</v>
      </c>
      <c r="AE49" s="62">
        <f t="shared" si="11"/>
        <v>-44.02654867256637</v>
      </c>
    </row>
    <row r="50" spans="1:31" ht="12.75" customHeight="1">
      <c r="A50" s="296"/>
      <c r="B50" s="38">
        <v>341</v>
      </c>
      <c r="C50" s="39" t="s">
        <v>16</v>
      </c>
      <c r="D50" s="52">
        <v>453</v>
      </c>
      <c r="E50" s="26">
        <v>176</v>
      </c>
      <c r="F50" s="27">
        <f t="shared" si="19"/>
        <v>62.4113475177305</v>
      </c>
      <c r="G50" s="28">
        <v>68</v>
      </c>
      <c r="H50" s="27">
        <f t="shared" si="20"/>
        <v>24.113475177304963</v>
      </c>
      <c r="I50" s="26">
        <v>6</v>
      </c>
      <c r="J50" s="27">
        <f t="shared" si="21"/>
        <v>2.127659574468085</v>
      </c>
      <c r="K50" s="26">
        <v>5</v>
      </c>
      <c r="L50" s="27">
        <f t="shared" si="22"/>
        <v>1.773049645390071</v>
      </c>
      <c r="M50" s="26">
        <v>1</v>
      </c>
      <c r="N50" s="27">
        <f t="shared" si="23"/>
        <v>0.3546099290780142</v>
      </c>
      <c r="O50" s="26">
        <v>9</v>
      </c>
      <c r="P50" s="27">
        <f t="shared" si="24"/>
        <v>3.1914893617021276</v>
      </c>
      <c r="Q50" s="26">
        <v>1</v>
      </c>
      <c r="R50" s="27">
        <f t="shared" si="12"/>
        <v>0.3546099290780142</v>
      </c>
      <c r="S50" s="26">
        <v>1</v>
      </c>
      <c r="T50" s="27">
        <f t="shared" si="13"/>
        <v>0.3546099290780142</v>
      </c>
      <c r="U50" s="26">
        <v>0</v>
      </c>
      <c r="V50" s="27">
        <f t="shared" si="14"/>
        <v>0</v>
      </c>
      <c r="W50" s="26">
        <v>0</v>
      </c>
      <c r="X50" s="27">
        <f t="shared" si="25"/>
        <v>0</v>
      </c>
      <c r="Y50" s="76">
        <f t="shared" si="15"/>
        <v>267</v>
      </c>
      <c r="Z50" s="73">
        <f t="shared" si="16"/>
        <v>94.68085106382979</v>
      </c>
      <c r="AA50" s="28">
        <v>15</v>
      </c>
      <c r="AB50" s="66">
        <f t="shared" si="17"/>
        <v>5.319148936170213</v>
      </c>
      <c r="AC50" s="76">
        <f t="shared" si="26"/>
        <v>282</v>
      </c>
      <c r="AD50" s="66">
        <f t="shared" si="18"/>
        <v>62.251655629139066</v>
      </c>
      <c r="AE50" s="62">
        <f t="shared" si="11"/>
        <v>-37.748344370860934</v>
      </c>
    </row>
    <row r="51" spans="1:31" ht="12.75" customHeight="1">
      <c r="A51" s="296"/>
      <c r="B51" s="38">
        <v>342</v>
      </c>
      <c r="C51" s="39" t="s">
        <v>15</v>
      </c>
      <c r="D51" s="52">
        <v>559</v>
      </c>
      <c r="E51" s="26">
        <v>84</v>
      </c>
      <c r="F51" s="27">
        <f t="shared" si="19"/>
        <v>21.93211488250653</v>
      </c>
      <c r="G51" s="28">
        <v>151</v>
      </c>
      <c r="H51" s="27">
        <f t="shared" si="20"/>
        <v>39.425587467362924</v>
      </c>
      <c r="I51" s="26">
        <v>7</v>
      </c>
      <c r="J51" s="27">
        <f t="shared" si="21"/>
        <v>1.8276762402088773</v>
      </c>
      <c r="K51" s="26">
        <v>0</v>
      </c>
      <c r="L51" s="27">
        <f t="shared" si="22"/>
        <v>0</v>
      </c>
      <c r="M51" s="26">
        <v>0</v>
      </c>
      <c r="N51" s="27">
        <f t="shared" si="23"/>
        <v>0</v>
      </c>
      <c r="O51" s="26">
        <v>123</v>
      </c>
      <c r="P51" s="27">
        <f t="shared" si="24"/>
        <v>32.114882506527415</v>
      </c>
      <c r="Q51" s="26">
        <v>0</v>
      </c>
      <c r="R51" s="27">
        <f t="shared" si="12"/>
        <v>0</v>
      </c>
      <c r="S51" s="26">
        <v>1</v>
      </c>
      <c r="T51" s="27">
        <f t="shared" si="13"/>
        <v>0.26109660574412535</v>
      </c>
      <c r="U51" s="26">
        <v>1</v>
      </c>
      <c r="V51" s="27">
        <f t="shared" si="14"/>
        <v>0.26109660574412535</v>
      </c>
      <c r="W51" s="26">
        <v>0</v>
      </c>
      <c r="X51" s="27">
        <f t="shared" si="25"/>
        <v>0</v>
      </c>
      <c r="Y51" s="76">
        <f t="shared" si="15"/>
        <v>367</v>
      </c>
      <c r="Z51" s="73">
        <f t="shared" si="16"/>
        <v>95.822454308094</v>
      </c>
      <c r="AA51" s="28">
        <v>16</v>
      </c>
      <c r="AB51" s="66">
        <f t="shared" si="17"/>
        <v>4.177545691906006</v>
      </c>
      <c r="AC51" s="76">
        <f t="shared" si="26"/>
        <v>383</v>
      </c>
      <c r="AD51" s="66">
        <f t="shared" si="18"/>
        <v>68.51520572450805</v>
      </c>
      <c r="AE51" s="62">
        <f t="shared" si="11"/>
        <v>-31.48479427549195</v>
      </c>
    </row>
    <row r="52" spans="1:31" ht="12.75" customHeight="1">
      <c r="A52" s="296"/>
      <c r="B52" s="38">
        <v>342</v>
      </c>
      <c r="C52" s="39" t="s">
        <v>16</v>
      </c>
      <c r="D52" s="52">
        <v>560</v>
      </c>
      <c r="E52" s="26">
        <v>73</v>
      </c>
      <c r="F52" s="27">
        <f t="shared" si="19"/>
        <v>18.25</v>
      </c>
      <c r="G52" s="28">
        <v>154</v>
      </c>
      <c r="H52" s="27">
        <f t="shared" si="20"/>
        <v>38.5</v>
      </c>
      <c r="I52" s="26">
        <v>21</v>
      </c>
      <c r="J52" s="27">
        <f t="shared" si="21"/>
        <v>5.25</v>
      </c>
      <c r="K52" s="26">
        <v>1</v>
      </c>
      <c r="L52" s="27">
        <f t="shared" si="22"/>
        <v>0.25</v>
      </c>
      <c r="M52" s="26">
        <v>0</v>
      </c>
      <c r="N52" s="27">
        <f t="shared" si="23"/>
        <v>0</v>
      </c>
      <c r="O52" s="26">
        <v>144</v>
      </c>
      <c r="P52" s="27">
        <f t="shared" si="24"/>
        <v>36</v>
      </c>
      <c r="Q52" s="26">
        <v>0</v>
      </c>
      <c r="R52" s="27">
        <f t="shared" si="12"/>
        <v>0</v>
      </c>
      <c r="S52" s="26">
        <v>0</v>
      </c>
      <c r="T52" s="27">
        <f t="shared" si="13"/>
        <v>0</v>
      </c>
      <c r="U52" s="26">
        <v>0</v>
      </c>
      <c r="V52" s="27">
        <f t="shared" si="14"/>
        <v>0</v>
      </c>
      <c r="W52" s="26">
        <v>0</v>
      </c>
      <c r="X52" s="27">
        <f t="shared" si="25"/>
        <v>0</v>
      </c>
      <c r="Y52" s="76">
        <f t="shared" si="15"/>
        <v>393</v>
      </c>
      <c r="Z52" s="73">
        <f t="shared" si="16"/>
        <v>98.25</v>
      </c>
      <c r="AA52" s="28">
        <v>7</v>
      </c>
      <c r="AB52" s="66">
        <f t="shared" si="17"/>
        <v>1.7500000000000002</v>
      </c>
      <c r="AC52" s="76">
        <f t="shared" si="26"/>
        <v>400</v>
      </c>
      <c r="AD52" s="66">
        <f t="shared" si="18"/>
        <v>71.42857142857143</v>
      </c>
      <c r="AE52" s="62">
        <f t="shared" si="11"/>
        <v>-28.57142857142857</v>
      </c>
    </row>
    <row r="53" spans="1:31" ht="12.75" customHeight="1">
      <c r="A53" s="296"/>
      <c r="B53" s="38">
        <v>343</v>
      </c>
      <c r="C53" s="39" t="s">
        <v>15</v>
      </c>
      <c r="D53" s="52">
        <v>688</v>
      </c>
      <c r="E53" s="26">
        <v>96</v>
      </c>
      <c r="F53" s="27">
        <f t="shared" si="19"/>
        <v>18.67704280155642</v>
      </c>
      <c r="G53" s="28">
        <v>223</v>
      </c>
      <c r="H53" s="27">
        <f t="shared" si="20"/>
        <v>43.3852140077821</v>
      </c>
      <c r="I53" s="26">
        <v>9</v>
      </c>
      <c r="J53" s="27">
        <f t="shared" si="21"/>
        <v>1.7509727626459144</v>
      </c>
      <c r="K53" s="26">
        <v>0</v>
      </c>
      <c r="L53" s="27">
        <f t="shared" si="22"/>
        <v>0</v>
      </c>
      <c r="M53" s="26">
        <v>0</v>
      </c>
      <c r="N53" s="27">
        <f t="shared" si="23"/>
        <v>0</v>
      </c>
      <c r="O53" s="26">
        <v>159</v>
      </c>
      <c r="P53" s="27">
        <f t="shared" si="24"/>
        <v>30.93385214007782</v>
      </c>
      <c r="Q53" s="26">
        <v>0</v>
      </c>
      <c r="R53" s="27">
        <f t="shared" si="12"/>
        <v>0</v>
      </c>
      <c r="S53" s="26">
        <v>0</v>
      </c>
      <c r="T53" s="27">
        <f t="shared" si="13"/>
        <v>0</v>
      </c>
      <c r="U53" s="26">
        <v>0</v>
      </c>
      <c r="V53" s="27">
        <f t="shared" si="14"/>
        <v>0</v>
      </c>
      <c r="W53" s="26">
        <v>0</v>
      </c>
      <c r="X53" s="27">
        <f t="shared" si="25"/>
        <v>0</v>
      </c>
      <c r="Y53" s="76">
        <f t="shared" si="15"/>
        <v>487</v>
      </c>
      <c r="Z53" s="73">
        <f t="shared" si="16"/>
        <v>94.74708171206225</v>
      </c>
      <c r="AA53" s="28">
        <v>27</v>
      </c>
      <c r="AB53" s="66">
        <f t="shared" si="17"/>
        <v>5.252918287937743</v>
      </c>
      <c r="AC53" s="76">
        <f t="shared" si="26"/>
        <v>514</v>
      </c>
      <c r="AD53" s="66">
        <f t="shared" si="18"/>
        <v>74.70930232558139</v>
      </c>
      <c r="AE53" s="62">
        <f t="shared" si="11"/>
        <v>-25.29069767441861</v>
      </c>
    </row>
    <row r="54" spans="1:31" ht="12.75" customHeight="1">
      <c r="A54" s="296"/>
      <c r="B54" s="38">
        <v>344</v>
      </c>
      <c r="C54" s="39" t="s">
        <v>15</v>
      </c>
      <c r="D54" s="52">
        <v>596</v>
      </c>
      <c r="E54" s="26">
        <v>213</v>
      </c>
      <c r="F54" s="27">
        <f t="shared" si="19"/>
        <v>54.61538461538461</v>
      </c>
      <c r="G54" s="28">
        <v>132</v>
      </c>
      <c r="H54" s="27">
        <f t="shared" si="20"/>
        <v>33.84615384615385</v>
      </c>
      <c r="I54" s="26">
        <v>7</v>
      </c>
      <c r="J54" s="27">
        <f t="shared" si="21"/>
        <v>1.7948717948717947</v>
      </c>
      <c r="K54" s="26">
        <v>1</v>
      </c>
      <c r="L54" s="27">
        <f t="shared" si="22"/>
        <v>0.2564102564102564</v>
      </c>
      <c r="M54" s="26">
        <v>2</v>
      </c>
      <c r="N54" s="27">
        <f t="shared" si="23"/>
        <v>0.5128205128205128</v>
      </c>
      <c r="O54" s="26">
        <v>30</v>
      </c>
      <c r="P54" s="27">
        <f t="shared" si="24"/>
        <v>7.6923076923076925</v>
      </c>
      <c r="Q54" s="26">
        <v>0</v>
      </c>
      <c r="R54" s="27">
        <f t="shared" si="12"/>
        <v>0</v>
      </c>
      <c r="S54" s="26">
        <v>1</v>
      </c>
      <c r="T54" s="27">
        <f t="shared" si="13"/>
        <v>0.2564102564102564</v>
      </c>
      <c r="U54" s="26">
        <v>0</v>
      </c>
      <c r="V54" s="27">
        <f t="shared" si="14"/>
        <v>0</v>
      </c>
      <c r="W54" s="26">
        <v>0</v>
      </c>
      <c r="X54" s="27">
        <f t="shared" si="25"/>
        <v>0</v>
      </c>
      <c r="Y54" s="76">
        <f t="shared" si="15"/>
        <v>386</v>
      </c>
      <c r="Z54" s="73">
        <f t="shared" si="16"/>
        <v>98.97435897435898</v>
      </c>
      <c r="AA54" s="28">
        <v>4</v>
      </c>
      <c r="AB54" s="66">
        <f t="shared" si="17"/>
        <v>1.0256410256410255</v>
      </c>
      <c r="AC54" s="76">
        <f t="shared" si="26"/>
        <v>390</v>
      </c>
      <c r="AD54" s="66">
        <f t="shared" si="18"/>
        <v>65.43624161073825</v>
      </c>
      <c r="AE54" s="62">
        <f t="shared" si="11"/>
        <v>-34.56375838926175</v>
      </c>
    </row>
    <row r="55" spans="1:31" ht="12.75" customHeight="1">
      <c r="A55" s="296"/>
      <c r="B55" s="38">
        <v>345</v>
      </c>
      <c r="C55" s="39" t="s">
        <v>15</v>
      </c>
      <c r="D55" s="52">
        <v>702</v>
      </c>
      <c r="E55" s="26">
        <v>177</v>
      </c>
      <c r="F55" s="27">
        <f t="shared" si="19"/>
        <v>47.07446808510639</v>
      </c>
      <c r="G55" s="28">
        <v>79</v>
      </c>
      <c r="H55" s="27">
        <f t="shared" si="20"/>
        <v>21.01063829787234</v>
      </c>
      <c r="I55" s="26">
        <v>16</v>
      </c>
      <c r="J55" s="27">
        <f t="shared" si="21"/>
        <v>4.25531914893617</v>
      </c>
      <c r="K55" s="26">
        <v>2</v>
      </c>
      <c r="L55" s="27">
        <f t="shared" si="22"/>
        <v>0.5319148936170213</v>
      </c>
      <c r="M55" s="26">
        <v>1</v>
      </c>
      <c r="N55" s="27">
        <f t="shared" si="23"/>
        <v>0.26595744680851063</v>
      </c>
      <c r="O55" s="26">
        <v>77</v>
      </c>
      <c r="P55" s="27">
        <f t="shared" si="24"/>
        <v>20.47872340425532</v>
      </c>
      <c r="Q55" s="26">
        <v>0</v>
      </c>
      <c r="R55" s="27">
        <f t="shared" si="12"/>
        <v>0</v>
      </c>
      <c r="S55" s="26">
        <v>0</v>
      </c>
      <c r="T55" s="27">
        <f t="shared" si="13"/>
        <v>0</v>
      </c>
      <c r="U55" s="26">
        <v>0</v>
      </c>
      <c r="V55" s="27">
        <f t="shared" si="14"/>
        <v>0</v>
      </c>
      <c r="W55" s="26">
        <v>0</v>
      </c>
      <c r="X55" s="27">
        <f t="shared" si="25"/>
        <v>0</v>
      </c>
      <c r="Y55" s="76">
        <f t="shared" si="15"/>
        <v>352</v>
      </c>
      <c r="Z55" s="73">
        <f t="shared" si="16"/>
        <v>93.61702127659575</v>
      </c>
      <c r="AA55" s="28">
        <v>24</v>
      </c>
      <c r="AB55" s="66">
        <f t="shared" si="17"/>
        <v>6.382978723404255</v>
      </c>
      <c r="AC55" s="76">
        <f t="shared" si="26"/>
        <v>376</v>
      </c>
      <c r="AD55" s="66">
        <f t="shared" si="18"/>
        <v>53.561253561253565</v>
      </c>
      <c r="AE55" s="62">
        <f t="shared" si="11"/>
        <v>-46.438746438746435</v>
      </c>
    </row>
    <row r="56" spans="1:31" ht="12.75" customHeight="1">
      <c r="A56" s="296"/>
      <c r="B56" s="38">
        <v>346</v>
      </c>
      <c r="C56" s="39" t="s">
        <v>15</v>
      </c>
      <c r="D56" s="52">
        <v>434</v>
      </c>
      <c r="E56" s="26">
        <v>118</v>
      </c>
      <c r="F56" s="27">
        <f t="shared" si="19"/>
        <v>50.212765957446805</v>
      </c>
      <c r="G56" s="28">
        <v>67</v>
      </c>
      <c r="H56" s="27">
        <f t="shared" si="20"/>
        <v>28.510638297872344</v>
      </c>
      <c r="I56" s="26">
        <v>12</v>
      </c>
      <c r="J56" s="27">
        <f t="shared" si="21"/>
        <v>5.106382978723404</v>
      </c>
      <c r="K56" s="26">
        <v>1</v>
      </c>
      <c r="L56" s="27">
        <f t="shared" si="22"/>
        <v>0.425531914893617</v>
      </c>
      <c r="M56" s="26">
        <v>0</v>
      </c>
      <c r="N56" s="27">
        <f t="shared" si="23"/>
        <v>0</v>
      </c>
      <c r="O56" s="26">
        <v>30</v>
      </c>
      <c r="P56" s="27">
        <f t="shared" si="24"/>
        <v>12.76595744680851</v>
      </c>
      <c r="Q56" s="26">
        <v>0</v>
      </c>
      <c r="R56" s="27">
        <f t="shared" si="12"/>
        <v>0</v>
      </c>
      <c r="S56" s="26">
        <v>1</v>
      </c>
      <c r="T56" s="27">
        <f t="shared" si="13"/>
        <v>0.425531914893617</v>
      </c>
      <c r="U56" s="26">
        <v>0</v>
      </c>
      <c r="V56" s="27">
        <f t="shared" si="14"/>
        <v>0</v>
      </c>
      <c r="W56" s="26">
        <v>0</v>
      </c>
      <c r="X56" s="27">
        <f t="shared" si="25"/>
        <v>0</v>
      </c>
      <c r="Y56" s="76">
        <f t="shared" si="15"/>
        <v>229</v>
      </c>
      <c r="Z56" s="73">
        <f t="shared" si="16"/>
        <v>97.44680851063829</v>
      </c>
      <c r="AA56" s="28">
        <v>6</v>
      </c>
      <c r="AB56" s="66">
        <f t="shared" si="17"/>
        <v>2.553191489361702</v>
      </c>
      <c r="AC56" s="76">
        <f t="shared" si="26"/>
        <v>235</v>
      </c>
      <c r="AD56" s="66">
        <f t="shared" si="18"/>
        <v>54.14746543778802</v>
      </c>
      <c r="AE56" s="62">
        <f t="shared" si="11"/>
        <v>-45.85253456221198</v>
      </c>
    </row>
    <row r="57" spans="1:31" ht="12.75" customHeight="1">
      <c r="A57" s="296"/>
      <c r="B57" s="38">
        <v>346</v>
      </c>
      <c r="C57" s="39" t="s">
        <v>16</v>
      </c>
      <c r="D57" s="52">
        <v>434</v>
      </c>
      <c r="E57" s="26">
        <v>119</v>
      </c>
      <c r="F57" s="27">
        <f t="shared" si="19"/>
        <v>51.072961373390555</v>
      </c>
      <c r="G57" s="28">
        <v>62</v>
      </c>
      <c r="H57" s="27">
        <f t="shared" si="20"/>
        <v>26.609442060085836</v>
      </c>
      <c r="I57" s="26">
        <v>21</v>
      </c>
      <c r="J57" s="27">
        <f t="shared" si="21"/>
        <v>9.012875536480687</v>
      </c>
      <c r="K57" s="26">
        <v>0</v>
      </c>
      <c r="L57" s="27">
        <f t="shared" si="22"/>
        <v>0</v>
      </c>
      <c r="M57" s="26">
        <v>1</v>
      </c>
      <c r="N57" s="27">
        <f t="shared" si="23"/>
        <v>0.4291845493562232</v>
      </c>
      <c r="O57" s="26">
        <v>25</v>
      </c>
      <c r="P57" s="27">
        <f t="shared" si="24"/>
        <v>10.72961373390558</v>
      </c>
      <c r="Q57" s="26">
        <v>0</v>
      </c>
      <c r="R57" s="27">
        <f t="shared" si="12"/>
        <v>0</v>
      </c>
      <c r="S57" s="26">
        <v>1</v>
      </c>
      <c r="T57" s="27">
        <f t="shared" si="13"/>
        <v>0.4291845493562232</v>
      </c>
      <c r="U57" s="26">
        <v>1</v>
      </c>
      <c r="V57" s="27">
        <f t="shared" si="14"/>
        <v>0.4291845493562232</v>
      </c>
      <c r="W57" s="26">
        <v>0</v>
      </c>
      <c r="X57" s="27">
        <f t="shared" si="25"/>
        <v>0</v>
      </c>
      <c r="Y57" s="76">
        <f t="shared" si="15"/>
        <v>230</v>
      </c>
      <c r="Z57" s="73">
        <f t="shared" si="16"/>
        <v>98.71244635193133</v>
      </c>
      <c r="AA57" s="28">
        <v>3</v>
      </c>
      <c r="AB57" s="66">
        <f t="shared" si="17"/>
        <v>1.2875536480686696</v>
      </c>
      <c r="AC57" s="76">
        <f t="shared" si="26"/>
        <v>233</v>
      </c>
      <c r="AD57" s="66">
        <f t="shared" si="18"/>
        <v>53.686635944700456</v>
      </c>
      <c r="AE57" s="62">
        <f t="shared" si="11"/>
        <v>-46.313364055299544</v>
      </c>
    </row>
    <row r="58" spans="1:31" ht="12.75" customHeight="1">
      <c r="A58" s="296"/>
      <c r="B58" s="38">
        <v>348</v>
      </c>
      <c r="C58" s="39" t="s">
        <v>15</v>
      </c>
      <c r="D58" s="52">
        <v>553</v>
      </c>
      <c r="E58" s="26">
        <v>163</v>
      </c>
      <c r="F58" s="27">
        <f t="shared" si="19"/>
        <v>46.04519774011299</v>
      </c>
      <c r="G58" s="28">
        <v>153</v>
      </c>
      <c r="H58" s="27">
        <f t="shared" si="20"/>
        <v>43.22033898305085</v>
      </c>
      <c r="I58" s="26">
        <v>2</v>
      </c>
      <c r="J58" s="27">
        <f t="shared" si="21"/>
        <v>0.5649717514124294</v>
      </c>
      <c r="K58" s="26">
        <v>3</v>
      </c>
      <c r="L58" s="27">
        <f t="shared" si="22"/>
        <v>0.847457627118644</v>
      </c>
      <c r="M58" s="26">
        <v>2</v>
      </c>
      <c r="N58" s="27">
        <f t="shared" si="23"/>
        <v>0.5649717514124294</v>
      </c>
      <c r="O58" s="26">
        <v>8</v>
      </c>
      <c r="P58" s="27">
        <f t="shared" si="24"/>
        <v>2.2598870056497176</v>
      </c>
      <c r="Q58" s="26">
        <v>0</v>
      </c>
      <c r="R58" s="27">
        <f t="shared" si="12"/>
        <v>0</v>
      </c>
      <c r="S58" s="26">
        <v>0</v>
      </c>
      <c r="T58" s="27">
        <f t="shared" si="13"/>
        <v>0</v>
      </c>
      <c r="U58" s="26">
        <v>0</v>
      </c>
      <c r="V58" s="27">
        <f t="shared" si="14"/>
        <v>0</v>
      </c>
      <c r="W58" s="26">
        <v>0</v>
      </c>
      <c r="X58" s="27">
        <f t="shared" si="25"/>
        <v>0</v>
      </c>
      <c r="Y58" s="76">
        <f t="shared" si="15"/>
        <v>331</v>
      </c>
      <c r="Z58" s="73">
        <f t="shared" si="16"/>
        <v>93.50282485875707</v>
      </c>
      <c r="AA58" s="28">
        <v>23</v>
      </c>
      <c r="AB58" s="66">
        <f t="shared" si="17"/>
        <v>6.497175141242938</v>
      </c>
      <c r="AC58" s="76">
        <f t="shared" si="26"/>
        <v>354</v>
      </c>
      <c r="AD58" s="66">
        <f t="shared" si="18"/>
        <v>64.01446654611212</v>
      </c>
      <c r="AE58" s="62">
        <f t="shared" si="11"/>
        <v>-35.98553345388788</v>
      </c>
    </row>
    <row r="59" spans="1:31" ht="12.75" customHeight="1">
      <c r="A59" s="296"/>
      <c r="B59" s="38">
        <v>349</v>
      </c>
      <c r="C59" s="39" t="s">
        <v>15</v>
      </c>
      <c r="D59" s="52">
        <v>393</v>
      </c>
      <c r="E59" s="26">
        <v>109</v>
      </c>
      <c r="F59" s="27">
        <f t="shared" si="19"/>
        <v>42.4124513618677</v>
      </c>
      <c r="G59" s="28">
        <v>93</v>
      </c>
      <c r="H59" s="27">
        <f t="shared" si="20"/>
        <v>36.18677042801556</v>
      </c>
      <c r="I59" s="26">
        <v>3</v>
      </c>
      <c r="J59" s="27">
        <f t="shared" si="21"/>
        <v>1.1673151750972763</v>
      </c>
      <c r="K59" s="26">
        <v>5</v>
      </c>
      <c r="L59" s="27">
        <f t="shared" si="22"/>
        <v>1.9455252918287937</v>
      </c>
      <c r="M59" s="26">
        <v>3</v>
      </c>
      <c r="N59" s="27">
        <f t="shared" si="23"/>
        <v>1.1673151750972763</v>
      </c>
      <c r="O59" s="26">
        <v>38</v>
      </c>
      <c r="P59" s="27">
        <f t="shared" si="24"/>
        <v>14.785992217898833</v>
      </c>
      <c r="Q59" s="26">
        <v>0</v>
      </c>
      <c r="R59" s="27">
        <f t="shared" si="12"/>
        <v>0</v>
      </c>
      <c r="S59" s="26">
        <v>2</v>
      </c>
      <c r="T59" s="27">
        <f t="shared" si="13"/>
        <v>0.7782101167315175</v>
      </c>
      <c r="U59" s="26">
        <v>0</v>
      </c>
      <c r="V59" s="27">
        <f t="shared" si="14"/>
        <v>0</v>
      </c>
      <c r="W59" s="26">
        <v>0</v>
      </c>
      <c r="X59" s="27">
        <f t="shared" si="25"/>
        <v>0</v>
      </c>
      <c r="Y59" s="76">
        <f t="shared" si="15"/>
        <v>253</v>
      </c>
      <c r="Z59" s="73">
        <f t="shared" si="16"/>
        <v>98.44357976653697</v>
      </c>
      <c r="AA59" s="28">
        <v>4</v>
      </c>
      <c r="AB59" s="66">
        <f t="shared" si="17"/>
        <v>1.556420233463035</v>
      </c>
      <c r="AC59" s="76">
        <f t="shared" si="26"/>
        <v>257</v>
      </c>
      <c r="AD59" s="66">
        <f t="shared" si="18"/>
        <v>65.39440203562341</v>
      </c>
      <c r="AE59" s="62">
        <f t="shared" si="11"/>
        <v>-34.605597964376585</v>
      </c>
    </row>
    <row r="60" spans="1:31" ht="12.75" customHeight="1">
      <c r="A60" s="296"/>
      <c r="B60" s="38">
        <v>349</v>
      </c>
      <c r="C60" s="39" t="s">
        <v>16</v>
      </c>
      <c r="D60" s="52">
        <v>394</v>
      </c>
      <c r="E60" s="26">
        <v>130</v>
      </c>
      <c r="F60" s="27">
        <f t="shared" si="19"/>
        <v>50</v>
      </c>
      <c r="G60" s="28">
        <v>81</v>
      </c>
      <c r="H60" s="27">
        <f t="shared" si="20"/>
        <v>31.153846153846153</v>
      </c>
      <c r="I60" s="26">
        <v>4</v>
      </c>
      <c r="J60" s="27">
        <f t="shared" si="21"/>
        <v>1.5384615384615385</v>
      </c>
      <c r="K60" s="26">
        <v>2</v>
      </c>
      <c r="L60" s="27">
        <f t="shared" si="22"/>
        <v>0.7692307692307693</v>
      </c>
      <c r="M60" s="26">
        <v>1</v>
      </c>
      <c r="N60" s="27">
        <f t="shared" si="23"/>
        <v>0.38461538461538464</v>
      </c>
      <c r="O60" s="26">
        <v>36</v>
      </c>
      <c r="P60" s="27">
        <f t="shared" si="24"/>
        <v>13.846153846153847</v>
      </c>
      <c r="Q60" s="26">
        <v>0</v>
      </c>
      <c r="R60" s="27">
        <f t="shared" si="12"/>
        <v>0</v>
      </c>
      <c r="S60" s="26">
        <v>2</v>
      </c>
      <c r="T60" s="27">
        <f t="shared" si="13"/>
        <v>0.7692307692307693</v>
      </c>
      <c r="U60" s="26">
        <v>0</v>
      </c>
      <c r="V60" s="27">
        <f t="shared" si="14"/>
        <v>0</v>
      </c>
      <c r="W60" s="26">
        <v>0</v>
      </c>
      <c r="X60" s="27">
        <f t="shared" si="25"/>
        <v>0</v>
      </c>
      <c r="Y60" s="76">
        <f t="shared" si="15"/>
        <v>256</v>
      </c>
      <c r="Z60" s="73">
        <f t="shared" si="16"/>
        <v>98.46153846153847</v>
      </c>
      <c r="AA60" s="28">
        <v>4</v>
      </c>
      <c r="AB60" s="66">
        <f t="shared" si="17"/>
        <v>1.5384615384615385</v>
      </c>
      <c r="AC60" s="76">
        <f t="shared" si="26"/>
        <v>260</v>
      </c>
      <c r="AD60" s="66">
        <f t="shared" si="18"/>
        <v>65.98984771573603</v>
      </c>
      <c r="AE60" s="62">
        <f t="shared" si="11"/>
        <v>-34.01015228426397</v>
      </c>
    </row>
    <row r="61" spans="1:31" ht="12.75" customHeight="1">
      <c r="A61" s="296"/>
      <c r="B61" s="38">
        <v>350</v>
      </c>
      <c r="C61" s="39" t="s">
        <v>15</v>
      </c>
      <c r="D61" s="52">
        <v>461</v>
      </c>
      <c r="E61" s="26">
        <v>136</v>
      </c>
      <c r="F61" s="27">
        <f t="shared" si="19"/>
        <v>39.650145772594755</v>
      </c>
      <c r="G61" s="28">
        <v>151</v>
      </c>
      <c r="H61" s="27">
        <f t="shared" si="20"/>
        <v>44.02332361516035</v>
      </c>
      <c r="I61" s="26">
        <v>12</v>
      </c>
      <c r="J61" s="27">
        <f t="shared" si="21"/>
        <v>3.498542274052478</v>
      </c>
      <c r="K61" s="26">
        <v>10</v>
      </c>
      <c r="L61" s="27">
        <f t="shared" si="22"/>
        <v>2.9154518950437316</v>
      </c>
      <c r="M61" s="26">
        <v>3</v>
      </c>
      <c r="N61" s="27">
        <f t="shared" si="23"/>
        <v>0.8746355685131195</v>
      </c>
      <c r="O61" s="26">
        <v>15</v>
      </c>
      <c r="P61" s="27">
        <f t="shared" si="24"/>
        <v>4.373177842565598</v>
      </c>
      <c r="Q61" s="26">
        <v>0</v>
      </c>
      <c r="R61" s="27">
        <f t="shared" si="12"/>
        <v>0</v>
      </c>
      <c r="S61" s="26">
        <v>1</v>
      </c>
      <c r="T61" s="27">
        <f t="shared" si="13"/>
        <v>0.2915451895043732</v>
      </c>
      <c r="U61" s="26">
        <v>0</v>
      </c>
      <c r="V61" s="27">
        <f t="shared" si="14"/>
        <v>0</v>
      </c>
      <c r="W61" s="26">
        <v>0</v>
      </c>
      <c r="X61" s="27">
        <f t="shared" si="25"/>
        <v>0</v>
      </c>
      <c r="Y61" s="76">
        <f t="shared" si="15"/>
        <v>328</v>
      </c>
      <c r="Z61" s="73">
        <f t="shared" si="16"/>
        <v>95.6268221574344</v>
      </c>
      <c r="AA61" s="28">
        <v>15</v>
      </c>
      <c r="AB61" s="66">
        <f t="shared" si="17"/>
        <v>4.373177842565598</v>
      </c>
      <c r="AC61" s="76">
        <f t="shared" si="26"/>
        <v>343</v>
      </c>
      <c r="AD61" s="66">
        <f t="shared" si="18"/>
        <v>74.40347071583514</v>
      </c>
      <c r="AE61" s="62">
        <f t="shared" si="11"/>
        <v>-25.59652928416486</v>
      </c>
    </row>
    <row r="62" spans="1:31" ht="12.75" customHeight="1">
      <c r="A62" s="296"/>
      <c r="B62" s="38">
        <v>350</v>
      </c>
      <c r="C62" s="39" t="s">
        <v>16</v>
      </c>
      <c r="D62" s="52">
        <v>461</v>
      </c>
      <c r="E62" s="26">
        <v>159</v>
      </c>
      <c r="F62" s="27">
        <f t="shared" si="19"/>
        <v>54.26621160409556</v>
      </c>
      <c r="G62" s="28">
        <v>106</v>
      </c>
      <c r="H62" s="27">
        <f t="shared" si="20"/>
        <v>36.177474402730375</v>
      </c>
      <c r="I62" s="26">
        <v>11</v>
      </c>
      <c r="J62" s="27">
        <f t="shared" si="21"/>
        <v>3.754266211604096</v>
      </c>
      <c r="K62" s="26">
        <v>4</v>
      </c>
      <c r="L62" s="27">
        <f t="shared" si="22"/>
        <v>1.3651877133105803</v>
      </c>
      <c r="M62" s="26">
        <v>0</v>
      </c>
      <c r="N62" s="27">
        <f t="shared" si="23"/>
        <v>0</v>
      </c>
      <c r="O62" s="26">
        <v>7</v>
      </c>
      <c r="P62" s="27">
        <f t="shared" si="24"/>
        <v>2.3890784982935154</v>
      </c>
      <c r="Q62" s="26">
        <v>0</v>
      </c>
      <c r="R62" s="27">
        <f t="shared" si="12"/>
        <v>0</v>
      </c>
      <c r="S62" s="26">
        <v>0</v>
      </c>
      <c r="T62" s="27">
        <f t="shared" si="13"/>
        <v>0</v>
      </c>
      <c r="U62" s="26">
        <v>0</v>
      </c>
      <c r="V62" s="27">
        <f t="shared" si="14"/>
        <v>0</v>
      </c>
      <c r="W62" s="26">
        <v>0</v>
      </c>
      <c r="X62" s="27">
        <f t="shared" si="25"/>
        <v>0</v>
      </c>
      <c r="Y62" s="76">
        <f t="shared" si="15"/>
        <v>287</v>
      </c>
      <c r="Z62" s="73">
        <f t="shared" si="16"/>
        <v>97.95221843003414</v>
      </c>
      <c r="AA62" s="28">
        <v>6</v>
      </c>
      <c r="AB62" s="66">
        <f t="shared" si="17"/>
        <v>2.04778156996587</v>
      </c>
      <c r="AC62" s="76">
        <f t="shared" si="26"/>
        <v>293</v>
      </c>
      <c r="AD62" s="66">
        <f t="shared" si="18"/>
        <v>63.55748373101952</v>
      </c>
      <c r="AE62" s="62">
        <f t="shared" si="11"/>
        <v>-36.44251626898048</v>
      </c>
    </row>
    <row r="63" spans="1:31" ht="12.75" customHeight="1">
      <c r="A63" s="296"/>
      <c r="B63" s="38">
        <v>351</v>
      </c>
      <c r="C63" s="39" t="s">
        <v>15</v>
      </c>
      <c r="D63" s="52">
        <v>262</v>
      </c>
      <c r="E63" s="26">
        <v>109</v>
      </c>
      <c r="F63" s="27">
        <f t="shared" si="19"/>
        <v>50.93457943925234</v>
      </c>
      <c r="G63" s="28">
        <v>94</v>
      </c>
      <c r="H63" s="27">
        <f t="shared" si="20"/>
        <v>43.925233644859816</v>
      </c>
      <c r="I63" s="26">
        <v>1</v>
      </c>
      <c r="J63" s="27">
        <f t="shared" si="21"/>
        <v>0.46728971962616817</v>
      </c>
      <c r="K63" s="26">
        <v>1</v>
      </c>
      <c r="L63" s="27">
        <f t="shared" si="22"/>
        <v>0.46728971962616817</v>
      </c>
      <c r="M63" s="26">
        <v>1</v>
      </c>
      <c r="N63" s="27">
        <f t="shared" si="23"/>
        <v>0.46728971962616817</v>
      </c>
      <c r="O63" s="26">
        <v>7</v>
      </c>
      <c r="P63" s="27">
        <f t="shared" si="24"/>
        <v>3.2710280373831773</v>
      </c>
      <c r="Q63" s="26">
        <v>0</v>
      </c>
      <c r="R63" s="27">
        <f t="shared" si="12"/>
        <v>0</v>
      </c>
      <c r="S63" s="26">
        <v>0</v>
      </c>
      <c r="T63" s="27">
        <f t="shared" si="13"/>
        <v>0</v>
      </c>
      <c r="U63" s="26">
        <v>0</v>
      </c>
      <c r="V63" s="27">
        <f t="shared" si="14"/>
        <v>0</v>
      </c>
      <c r="W63" s="26">
        <v>0</v>
      </c>
      <c r="X63" s="27">
        <f t="shared" si="25"/>
        <v>0</v>
      </c>
      <c r="Y63" s="76">
        <f t="shared" si="15"/>
        <v>213</v>
      </c>
      <c r="Z63" s="73">
        <f t="shared" si="16"/>
        <v>99.53271028037383</v>
      </c>
      <c r="AA63" s="28">
        <v>1</v>
      </c>
      <c r="AB63" s="66">
        <f t="shared" si="17"/>
        <v>0.46728971962616817</v>
      </c>
      <c r="AC63" s="76">
        <f t="shared" si="26"/>
        <v>214</v>
      </c>
      <c r="AD63" s="66">
        <f t="shared" si="18"/>
        <v>81.67938931297711</v>
      </c>
      <c r="AE63" s="62">
        <f t="shared" si="11"/>
        <v>-18.320610687022892</v>
      </c>
    </row>
    <row r="64" spans="1:31" ht="12.75" customHeight="1">
      <c r="A64" s="296"/>
      <c r="B64" s="38">
        <v>352</v>
      </c>
      <c r="C64" s="39" t="s">
        <v>15</v>
      </c>
      <c r="D64" s="52">
        <v>408</v>
      </c>
      <c r="E64" s="26">
        <v>151</v>
      </c>
      <c r="F64" s="27">
        <f t="shared" si="19"/>
        <v>62.139917695473244</v>
      </c>
      <c r="G64" s="28">
        <v>80</v>
      </c>
      <c r="H64" s="27">
        <f t="shared" si="20"/>
        <v>32.92181069958848</v>
      </c>
      <c r="I64" s="26">
        <v>4</v>
      </c>
      <c r="J64" s="27">
        <f t="shared" si="21"/>
        <v>1.646090534979424</v>
      </c>
      <c r="K64" s="26">
        <v>0</v>
      </c>
      <c r="L64" s="27">
        <f t="shared" si="22"/>
        <v>0</v>
      </c>
      <c r="M64" s="26">
        <v>0</v>
      </c>
      <c r="N64" s="27">
        <f t="shared" si="23"/>
        <v>0</v>
      </c>
      <c r="O64" s="26">
        <v>1</v>
      </c>
      <c r="P64" s="27">
        <f t="shared" si="24"/>
        <v>0.411522633744856</v>
      </c>
      <c r="Q64" s="26">
        <v>0</v>
      </c>
      <c r="R64" s="27">
        <f t="shared" si="12"/>
        <v>0</v>
      </c>
      <c r="S64" s="26">
        <v>0</v>
      </c>
      <c r="T64" s="27">
        <f t="shared" si="13"/>
        <v>0</v>
      </c>
      <c r="U64" s="26">
        <v>0</v>
      </c>
      <c r="V64" s="27">
        <f t="shared" si="14"/>
        <v>0</v>
      </c>
      <c r="W64" s="26">
        <v>0</v>
      </c>
      <c r="X64" s="27">
        <f t="shared" si="25"/>
        <v>0</v>
      </c>
      <c r="Y64" s="76">
        <f t="shared" si="15"/>
        <v>236</v>
      </c>
      <c r="Z64" s="73">
        <f t="shared" si="16"/>
        <v>97.11934156378601</v>
      </c>
      <c r="AA64" s="28">
        <v>7</v>
      </c>
      <c r="AB64" s="66">
        <f t="shared" si="17"/>
        <v>2.880658436213992</v>
      </c>
      <c r="AC64" s="76">
        <f t="shared" si="26"/>
        <v>243</v>
      </c>
      <c r="AD64" s="66">
        <f t="shared" si="18"/>
        <v>59.55882352941176</v>
      </c>
      <c r="AE64" s="62">
        <f t="shared" si="11"/>
        <v>-40.44117647058824</v>
      </c>
    </row>
    <row r="65" spans="1:31" ht="12.75" customHeight="1">
      <c r="A65" s="296"/>
      <c r="B65" s="38">
        <v>353</v>
      </c>
      <c r="C65" s="39" t="s">
        <v>15</v>
      </c>
      <c r="D65" s="52">
        <v>217</v>
      </c>
      <c r="E65" s="26">
        <v>50</v>
      </c>
      <c r="F65" s="27">
        <f t="shared" si="19"/>
        <v>35.714285714285715</v>
      </c>
      <c r="G65" s="28">
        <v>62</v>
      </c>
      <c r="H65" s="27">
        <f t="shared" si="20"/>
        <v>44.285714285714285</v>
      </c>
      <c r="I65" s="26">
        <v>1</v>
      </c>
      <c r="J65" s="27">
        <f t="shared" si="21"/>
        <v>0.7142857142857143</v>
      </c>
      <c r="K65" s="26">
        <v>2</v>
      </c>
      <c r="L65" s="27">
        <f t="shared" si="22"/>
        <v>1.4285714285714286</v>
      </c>
      <c r="M65" s="26">
        <v>0</v>
      </c>
      <c r="N65" s="27">
        <f t="shared" si="23"/>
        <v>0</v>
      </c>
      <c r="O65" s="26">
        <v>21</v>
      </c>
      <c r="P65" s="27">
        <f t="shared" si="24"/>
        <v>15</v>
      </c>
      <c r="Q65" s="26">
        <v>0</v>
      </c>
      <c r="R65" s="27">
        <f t="shared" si="12"/>
        <v>0</v>
      </c>
      <c r="S65" s="26">
        <v>0</v>
      </c>
      <c r="T65" s="27">
        <f t="shared" si="13"/>
        <v>0</v>
      </c>
      <c r="U65" s="26">
        <v>0</v>
      </c>
      <c r="V65" s="27">
        <f t="shared" si="14"/>
        <v>0</v>
      </c>
      <c r="W65" s="26">
        <v>0</v>
      </c>
      <c r="X65" s="27">
        <f t="shared" si="25"/>
        <v>0</v>
      </c>
      <c r="Y65" s="76">
        <f t="shared" si="15"/>
        <v>136</v>
      </c>
      <c r="Z65" s="73">
        <f t="shared" si="16"/>
        <v>97.14285714285714</v>
      </c>
      <c r="AA65" s="28">
        <v>4</v>
      </c>
      <c r="AB65" s="66">
        <f t="shared" si="17"/>
        <v>2.857142857142857</v>
      </c>
      <c r="AC65" s="76">
        <f t="shared" si="26"/>
        <v>140</v>
      </c>
      <c r="AD65" s="66">
        <f t="shared" si="18"/>
        <v>64.51612903225806</v>
      </c>
      <c r="AE65" s="62">
        <f t="shared" si="11"/>
        <v>-35.483870967741936</v>
      </c>
    </row>
    <row r="66" spans="1:31" ht="12.75" customHeight="1">
      <c r="A66" s="296"/>
      <c r="B66" s="38">
        <v>354</v>
      </c>
      <c r="C66" s="39" t="s">
        <v>15</v>
      </c>
      <c r="D66" s="52">
        <v>449</v>
      </c>
      <c r="E66" s="26">
        <v>231</v>
      </c>
      <c r="F66" s="27">
        <f t="shared" si="19"/>
        <v>65.8119658119658</v>
      </c>
      <c r="G66" s="28">
        <v>76</v>
      </c>
      <c r="H66" s="27">
        <f t="shared" si="20"/>
        <v>21.65242165242165</v>
      </c>
      <c r="I66" s="26">
        <v>7</v>
      </c>
      <c r="J66" s="27">
        <f t="shared" si="21"/>
        <v>1.9943019943019942</v>
      </c>
      <c r="K66" s="26">
        <v>3</v>
      </c>
      <c r="L66" s="27">
        <f t="shared" si="22"/>
        <v>0.8547008547008548</v>
      </c>
      <c r="M66" s="26">
        <v>1</v>
      </c>
      <c r="N66" s="27">
        <f t="shared" si="23"/>
        <v>0.2849002849002849</v>
      </c>
      <c r="O66" s="26">
        <v>27</v>
      </c>
      <c r="P66" s="27">
        <f t="shared" si="24"/>
        <v>7.6923076923076925</v>
      </c>
      <c r="Q66" s="26">
        <v>0</v>
      </c>
      <c r="R66" s="27">
        <f t="shared" si="12"/>
        <v>0</v>
      </c>
      <c r="S66" s="26">
        <v>0</v>
      </c>
      <c r="T66" s="27">
        <f t="shared" si="13"/>
        <v>0</v>
      </c>
      <c r="U66" s="26">
        <v>0</v>
      </c>
      <c r="V66" s="27">
        <f t="shared" si="14"/>
        <v>0</v>
      </c>
      <c r="W66" s="26">
        <v>0</v>
      </c>
      <c r="X66" s="27">
        <f t="shared" si="25"/>
        <v>0</v>
      </c>
      <c r="Y66" s="76">
        <f t="shared" si="15"/>
        <v>345</v>
      </c>
      <c r="Z66" s="73">
        <f t="shared" si="16"/>
        <v>98.29059829059828</v>
      </c>
      <c r="AA66" s="28">
        <v>6</v>
      </c>
      <c r="AB66" s="66">
        <f t="shared" si="17"/>
        <v>1.7094017094017095</v>
      </c>
      <c r="AC66" s="76">
        <f t="shared" si="26"/>
        <v>351</v>
      </c>
      <c r="AD66" s="66">
        <f t="shared" si="18"/>
        <v>78.17371937639199</v>
      </c>
      <c r="AE66" s="62">
        <f t="shared" si="11"/>
        <v>-21.826280623608014</v>
      </c>
    </row>
    <row r="67" spans="1:31" ht="12.75" customHeight="1">
      <c r="A67" s="296"/>
      <c r="B67" s="38">
        <v>355</v>
      </c>
      <c r="C67" s="39" t="s">
        <v>15</v>
      </c>
      <c r="D67" s="52">
        <v>203</v>
      </c>
      <c r="E67" s="26">
        <v>80</v>
      </c>
      <c r="F67" s="27">
        <f t="shared" si="19"/>
        <v>54.794520547945204</v>
      </c>
      <c r="G67" s="28">
        <v>34</v>
      </c>
      <c r="H67" s="27">
        <f t="shared" si="20"/>
        <v>23.28767123287671</v>
      </c>
      <c r="I67" s="26">
        <v>1</v>
      </c>
      <c r="J67" s="27">
        <f t="shared" si="21"/>
        <v>0.684931506849315</v>
      </c>
      <c r="K67" s="26">
        <v>2</v>
      </c>
      <c r="L67" s="27">
        <f t="shared" si="22"/>
        <v>1.36986301369863</v>
      </c>
      <c r="M67" s="26">
        <v>2</v>
      </c>
      <c r="N67" s="27">
        <f t="shared" si="23"/>
        <v>1.36986301369863</v>
      </c>
      <c r="O67" s="26">
        <v>21</v>
      </c>
      <c r="P67" s="27">
        <f t="shared" si="24"/>
        <v>14.383561643835616</v>
      </c>
      <c r="Q67" s="26">
        <v>1</v>
      </c>
      <c r="R67" s="27">
        <f t="shared" si="12"/>
        <v>0.684931506849315</v>
      </c>
      <c r="S67" s="26">
        <v>0</v>
      </c>
      <c r="T67" s="27">
        <f t="shared" si="13"/>
        <v>0</v>
      </c>
      <c r="U67" s="26">
        <v>1</v>
      </c>
      <c r="V67" s="27">
        <f t="shared" si="14"/>
        <v>0.684931506849315</v>
      </c>
      <c r="W67" s="26">
        <v>0</v>
      </c>
      <c r="X67" s="27">
        <f t="shared" si="25"/>
        <v>0</v>
      </c>
      <c r="Y67" s="76">
        <f t="shared" si="15"/>
        <v>142</v>
      </c>
      <c r="Z67" s="73">
        <f t="shared" si="16"/>
        <v>97.26027397260275</v>
      </c>
      <c r="AA67" s="28">
        <v>4</v>
      </c>
      <c r="AB67" s="66">
        <f t="shared" si="17"/>
        <v>2.73972602739726</v>
      </c>
      <c r="AC67" s="76">
        <f t="shared" si="26"/>
        <v>146</v>
      </c>
      <c r="AD67" s="66">
        <f t="shared" si="18"/>
        <v>71.92118226600985</v>
      </c>
      <c r="AE67" s="62">
        <f t="shared" si="11"/>
        <v>-28.07881773399015</v>
      </c>
    </row>
    <row r="68" spans="1:31" ht="12.75" customHeight="1">
      <c r="A68" s="296"/>
      <c r="B68" s="38">
        <v>356</v>
      </c>
      <c r="C68" s="39" t="s">
        <v>15</v>
      </c>
      <c r="D68" s="52">
        <v>591</v>
      </c>
      <c r="E68" s="26">
        <v>88</v>
      </c>
      <c r="F68" s="27">
        <f t="shared" si="19"/>
        <v>25.43352601156069</v>
      </c>
      <c r="G68" s="28">
        <v>125</v>
      </c>
      <c r="H68" s="27">
        <f t="shared" si="20"/>
        <v>36.127167630057805</v>
      </c>
      <c r="I68" s="26">
        <v>94</v>
      </c>
      <c r="J68" s="27">
        <f t="shared" si="21"/>
        <v>27.167630057803464</v>
      </c>
      <c r="K68" s="26">
        <v>1</v>
      </c>
      <c r="L68" s="27">
        <f t="shared" si="22"/>
        <v>0.2890173410404624</v>
      </c>
      <c r="M68" s="26">
        <v>1</v>
      </c>
      <c r="N68" s="27">
        <f t="shared" si="23"/>
        <v>0.2890173410404624</v>
      </c>
      <c r="O68" s="26">
        <v>24</v>
      </c>
      <c r="P68" s="27">
        <f t="shared" si="24"/>
        <v>6.9364161849710975</v>
      </c>
      <c r="Q68" s="26">
        <v>0</v>
      </c>
      <c r="R68" s="27">
        <f t="shared" si="12"/>
        <v>0</v>
      </c>
      <c r="S68" s="26">
        <v>1</v>
      </c>
      <c r="T68" s="27">
        <f t="shared" si="13"/>
        <v>0.2890173410404624</v>
      </c>
      <c r="U68" s="26">
        <v>0</v>
      </c>
      <c r="V68" s="27">
        <f t="shared" si="14"/>
        <v>0</v>
      </c>
      <c r="W68" s="26">
        <v>0</v>
      </c>
      <c r="X68" s="27">
        <f t="shared" si="25"/>
        <v>0</v>
      </c>
      <c r="Y68" s="76">
        <f t="shared" si="15"/>
        <v>334</v>
      </c>
      <c r="Z68" s="73">
        <f t="shared" si="16"/>
        <v>96.53179190751445</v>
      </c>
      <c r="AA68" s="28">
        <v>12</v>
      </c>
      <c r="AB68" s="66">
        <f t="shared" si="17"/>
        <v>3.4682080924855487</v>
      </c>
      <c r="AC68" s="76">
        <f t="shared" si="26"/>
        <v>346</v>
      </c>
      <c r="AD68" s="66">
        <f t="shared" si="18"/>
        <v>58.544839255499156</v>
      </c>
      <c r="AE68" s="62">
        <f t="shared" si="11"/>
        <v>-41.455160744500844</v>
      </c>
    </row>
    <row r="69" spans="1:31" ht="12.75" customHeight="1">
      <c r="A69" s="296"/>
      <c r="B69" s="38">
        <v>356</v>
      </c>
      <c r="C69" s="39" t="s">
        <v>32</v>
      </c>
      <c r="D69" s="52">
        <v>728</v>
      </c>
      <c r="E69" s="26">
        <v>141</v>
      </c>
      <c r="F69" s="27">
        <f t="shared" si="19"/>
        <v>34.14043583535109</v>
      </c>
      <c r="G69" s="28">
        <v>140</v>
      </c>
      <c r="H69" s="27">
        <f t="shared" si="20"/>
        <v>33.89830508474576</v>
      </c>
      <c r="I69" s="26">
        <v>28</v>
      </c>
      <c r="J69" s="27">
        <f t="shared" si="21"/>
        <v>6.779661016949152</v>
      </c>
      <c r="K69" s="26">
        <v>0</v>
      </c>
      <c r="L69" s="27">
        <f t="shared" si="22"/>
        <v>0</v>
      </c>
      <c r="M69" s="26">
        <v>0</v>
      </c>
      <c r="N69" s="27">
        <f t="shared" si="23"/>
        <v>0</v>
      </c>
      <c r="O69" s="26">
        <v>84</v>
      </c>
      <c r="P69" s="27">
        <f t="shared" si="24"/>
        <v>20.33898305084746</v>
      </c>
      <c r="Q69" s="26">
        <v>0</v>
      </c>
      <c r="R69" s="27">
        <f t="shared" si="12"/>
        <v>0</v>
      </c>
      <c r="S69" s="26">
        <v>1</v>
      </c>
      <c r="T69" s="27">
        <f t="shared" si="13"/>
        <v>0.24213075060532688</v>
      </c>
      <c r="U69" s="26">
        <v>0</v>
      </c>
      <c r="V69" s="27">
        <f t="shared" si="14"/>
        <v>0</v>
      </c>
      <c r="W69" s="26">
        <v>0</v>
      </c>
      <c r="X69" s="27">
        <f t="shared" si="25"/>
        <v>0</v>
      </c>
      <c r="Y69" s="76">
        <f t="shared" si="15"/>
        <v>394</v>
      </c>
      <c r="Z69" s="73">
        <f t="shared" si="16"/>
        <v>95.39951573849879</v>
      </c>
      <c r="AA69" s="28">
        <v>19</v>
      </c>
      <c r="AB69" s="66">
        <f t="shared" si="17"/>
        <v>4.600484261501211</v>
      </c>
      <c r="AC69" s="76">
        <f t="shared" si="26"/>
        <v>413</v>
      </c>
      <c r="AD69" s="66">
        <f t="shared" si="18"/>
        <v>56.730769230769226</v>
      </c>
      <c r="AE69" s="62">
        <f t="shared" si="11"/>
        <v>-43.269230769230774</v>
      </c>
    </row>
    <row r="70" spans="1:31" ht="12.75" customHeight="1">
      <c r="A70" s="296"/>
      <c r="B70" s="38">
        <v>357</v>
      </c>
      <c r="C70" s="39" t="s">
        <v>15</v>
      </c>
      <c r="D70" s="52">
        <v>453</v>
      </c>
      <c r="E70" s="26">
        <v>88</v>
      </c>
      <c r="F70" s="27">
        <f t="shared" si="19"/>
        <v>28.57142857142857</v>
      </c>
      <c r="G70" s="28">
        <v>193</v>
      </c>
      <c r="H70" s="27">
        <f t="shared" si="20"/>
        <v>62.66233766233766</v>
      </c>
      <c r="I70" s="26">
        <v>12</v>
      </c>
      <c r="J70" s="27">
        <f t="shared" si="21"/>
        <v>3.896103896103896</v>
      </c>
      <c r="K70" s="26">
        <v>0</v>
      </c>
      <c r="L70" s="27">
        <f t="shared" si="22"/>
        <v>0</v>
      </c>
      <c r="M70" s="26">
        <v>0</v>
      </c>
      <c r="N70" s="27">
        <f t="shared" si="23"/>
        <v>0</v>
      </c>
      <c r="O70" s="26">
        <v>5</v>
      </c>
      <c r="P70" s="27">
        <f t="shared" si="24"/>
        <v>1.6233766233766231</v>
      </c>
      <c r="Q70" s="26">
        <v>0</v>
      </c>
      <c r="R70" s="27">
        <f t="shared" si="12"/>
        <v>0</v>
      </c>
      <c r="S70" s="26">
        <v>0</v>
      </c>
      <c r="T70" s="27">
        <f t="shared" si="13"/>
        <v>0</v>
      </c>
      <c r="U70" s="26">
        <v>0</v>
      </c>
      <c r="V70" s="27">
        <f t="shared" si="14"/>
        <v>0</v>
      </c>
      <c r="W70" s="26">
        <v>0</v>
      </c>
      <c r="X70" s="27">
        <f t="shared" si="25"/>
        <v>0</v>
      </c>
      <c r="Y70" s="76">
        <f t="shared" si="15"/>
        <v>298</v>
      </c>
      <c r="Z70" s="73">
        <f t="shared" si="16"/>
        <v>96.75324675324676</v>
      </c>
      <c r="AA70" s="28">
        <v>10</v>
      </c>
      <c r="AB70" s="66">
        <f t="shared" si="17"/>
        <v>3.2467532467532463</v>
      </c>
      <c r="AC70" s="76">
        <f t="shared" si="26"/>
        <v>308</v>
      </c>
      <c r="AD70" s="66">
        <f t="shared" si="18"/>
        <v>67.99116997792495</v>
      </c>
      <c r="AE70" s="62">
        <f t="shared" si="11"/>
        <v>-32.008830022075045</v>
      </c>
    </row>
    <row r="71" spans="1:31" ht="12.75" customHeight="1">
      <c r="A71" s="296"/>
      <c r="B71" s="38">
        <v>358</v>
      </c>
      <c r="C71" s="39" t="s">
        <v>15</v>
      </c>
      <c r="D71" s="52">
        <v>278</v>
      </c>
      <c r="E71" s="26">
        <v>59</v>
      </c>
      <c r="F71" s="27">
        <f t="shared" si="19"/>
        <v>37.10691823899371</v>
      </c>
      <c r="G71" s="28">
        <v>77</v>
      </c>
      <c r="H71" s="27">
        <f t="shared" si="20"/>
        <v>48.42767295597484</v>
      </c>
      <c r="I71" s="26">
        <v>5</v>
      </c>
      <c r="J71" s="27">
        <f t="shared" si="21"/>
        <v>3.1446540880503147</v>
      </c>
      <c r="K71" s="26">
        <v>0</v>
      </c>
      <c r="L71" s="27">
        <f t="shared" si="22"/>
        <v>0</v>
      </c>
      <c r="M71" s="26">
        <v>0</v>
      </c>
      <c r="N71" s="27">
        <f t="shared" si="23"/>
        <v>0</v>
      </c>
      <c r="O71" s="26">
        <v>14</v>
      </c>
      <c r="P71" s="27">
        <f t="shared" si="24"/>
        <v>8.80503144654088</v>
      </c>
      <c r="Q71" s="26">
        <v>0</v>
      </c>
      <c r="R71" s="27">
        <f t="shared" si="12"/>
        <v>0</v>
      </c>
      <c r="S71" s="26">
        <v>0</v>
      </c>
      <c r="T71" s="27">
        <f t="shared" si="13"/>
        <v>0</v>
      </c>
      <c r="U71" s="26">
        <v>0</v>
      </c>
      <c r="V71" s="27">
        <f t="shared" si="14"/>
        <v>0</v>
      </c>
      <c r="W71" s="26">
        <v>0</v>
      </c>
      <c r="X71" s="27">
        <f t="shared" si="25"/>
        <v>0</v>
      </c>
      <c r="Y71" s="76">
        <f t="shared" si="15"/>
        <v>155</v>
      </c>
      <c r="Z71" s="73">
        <f t="shared" si="16"/>
        <v>97.48427672955975</v>
      </c>
      <c r="AA71" s="28">
        <v>4</v>
      </c>
      <c r="AB71" s="66">
        <f t="shared" si="17"/>
        <v>2.515723270440252</v>
      </c>
      <c r="AC71" s="76">
        <f t="shared" si="26"/>
        <v>159</v>
      </c>
      <c r="AD71" s="66">
        <f t="shared" si="18"/>
        <v>57.194244604316545</v>
      </c>
      <c r="AE71" s="62">
        <f t="shared" si="11"/>
        <v>-42.805755395683455</v>
      </c>
    </row>
    <row r="72" spans="1:31" ht="12.75" customHeight="1">
      <c r="A72" s="299"/>
      <c r="B72" s="38">
        <v>359</v>
      </c>
      <c r="C72" s="39" t="s">
        <v>15</v>
      </c>
      <c r="D72" s="52">
        <v>634</v>
      </c>
      <c r="E72" s="26">
        <v>179</v>
      </c>
      <c r="F72" s="27">
        <f t="shared" si="19"/>
        <v>40.77448747152619</v>
      </c>
      <c r="G72" s="28">
        <v>204</v>
      </c>
      <c r="H72" s="27">
        <f t="shared" si="20"/>
        <v>46.46924829157175</v>
      </c>
      <c r="I72" s="26">
        <v>9</v>
      </c>
      <c r="J72" s="27">
        <f t="shared" si="21"/>
        <v>2.050113895216401</v>
      </c>
      <c r="K72" s="26">
        <v>3</v>
      </c>
      <c r="L72" s="27">
        <f t="shared" si="22"/>
        <v>0.683371298405467</v>
      </c>
      <c r="M72" s="26">
        <v>0</v>
      </c>
      <c r="N72" s="27">
        <f t="shared" si="23"/>
        <v>0</v>
      </c>
      <c r="O72" s="26">
        <v>3</v>
      </c>
      <c r="P72" s="27">
        <f t="shared" si="24"/>
        <v>0.683371298405467</v>
      </c>
      <c r="Q72" s="26">
        <v>0</v>
      </c>
      <c r="R72" s="27">
        <f t="shared" si="12"/>
        <v>0</v>
      </c>
      <c r="S72" s="26">
        <v>28</v>
      </c>
      <c r="T72" s="27">
        <f t="shared" si="13"/>
        <v>6.378132118451026</v>
      </c>
      <c r="U72" s="26">
        <v>0</v>
      </c>
      <c r="V72" s="27">
        <f t="shared" si="14"/>
        <v>0</v>
      </c>
      <c r="W72" s="26">
        <v>0</v>
      </c>
      <c r="X72" s="27">
        <f t="shared" si="25"/>
        <v>0</v>
      </c>
      <c r="Y72" s="76">
        <f t="shared" si="15"/>
        <v>426</v>
      </c>
      <c r="Z72" s="73">
        <f t="shared" si="16"/>
        <v>97.03872437357631</v>
      </c>
      <c r="AA72" s="28">
        <v>13</v>
      </c>
      <c r="AB72" s="66">
        <f t="shared" si="17"/>
        <v>2.9612756264236904</v>
      </c>
      <c r="AC72" s="76">
        <f t="shared" si="26"/>
        <v>439</v>
      </c>
      <c r="AD72" s="66">
        <f t="shared" si="18"/>
        <v>69.2429022082019</v>
      </c>
      <c r="AE72" s="62">
        <f t="shared" si="11"/>
        <v>-30.757097791798103</v>
      </c>
    </row>
    <row r="73" spans="1:31" ht="12.75" customHeight="1">
      <c r="A73" s="295" t="s">
        <v>4</v>
      </c>
      <c r="B73" s="38">
        <v>360</v>
      </c>
      <c r="C73" s="39" t="s">
        <v>15</v>
      </c>
      <c r="D73" s="52">
        <v>663</v>
      </c>
      <c r="E73" s="26">
        <v>152</v>
      </c>
      <c r="F73" s="27">
        <f t="shared" si="19"/>
        <v>37.254901960784316</v>
      </c>
      <c r="G73" s="28">
        <v>198</v>
      </c>
      <c r="H73" s="27">
        <f t="shared" si="20"/>
        <v>48.529411764705884</v>
      </c>
      <c r="I73" s="26">
        <v>12</v>
      </c>
      <c r="J73" s="27">
        <f t="shared" si="21"/>
        <v>2.941176470588235</v>
      </c>
      <c r="K73" s="26">
        <v>3</v>
      </c>
      <c r="L73" s="27">
        <f t="shared" si="22"/>
        <v>0.7352941176470588</v>
      </c>
      <c r="M73" s="26">
        <v>6</v>
      </c>
      <c r="N73" s="27">
        <f t="shared" si="23"/>
        <v>1.4705882352941175</v>
      </c>
      <c r="O73" s="26">
        <v>12</v>
      </c>
      <c r="P73" s="27">
        <f t="shared" si="24"/>
        <v>2.941176470588235</v>
      </c>
      <c r="Q73" s="26">
        <v>0</v>
      </c>
      <c r="R73" s="27">
        <f t="shared" si="12"/>
        <v>0</v>
      </c>
      <c r="S73" s="26">
        <v>16</v>
      </c>
      <c r="T73" s="27">
        <f t="shared" si="13"/>
        <v>3.9215686274509802</v>
      </c>
      <c r="U73" s="26">
        <v>0</v>
      </c>
      <c r="V73" s="27">
        <f t="shared" si="14"/>
        <v>0</v>
      </c>
      <c r="W73" s="26">
        <v>0</v>
      </c>
      <c r="X73" s="27">
        <f t="shared" si="25"/>
        <v>0</v>
      </c>
      <c r="Y73" s="76">
        <f t="shared" si="15"/>
        <v>399</v>
      </c>
      <c r="Z73" s="73">
        <f t="shared" si="16"/>
        <v>97.79411764705883</v>
      </c>
      <c r="AA73" s="28">
        <v>9</v>
      </c>
      <c r="AB73" s="66">
        <f t="shared" si="17"/>
        <v>2.2058823529411766</v>
      </c>
      <c r="AC73" s="76">
        <f t="shared" si="26"/>
        <v>408</v>
      </c>
      <c r="AD73" s="66">
        <f t="shared" si="18"/>
        <v>61.53846153846154</v>
      </c>
      <c r="AE73" s="62">
        <f t="shared" si="11"/>
        <v>-38.46153846153846</v>
      </c>
    </row>
    <row r="74" spans="1:31" ht="12.75" customHeight="1">
      <c r="A74" s="296"/>
      <c r="B74" s="38">
        <v>360</v>
      </c>
      <c r="C74" s="39" t="s">
        <v>32</v>
      </c>
      <c r="D74" s="52">
        <v>336</v>
      </c>
      <c r="E74" s="26">
        <v>133</v>
      </c>
      <c r="F74" s="27">
        <f t="shared" si="19"/>
        <v>56.355932203389834</v>
      </c>
      <c r="G74" s="28">
        <v>80</v>
      </c>
      <c r="H74" s="27">
        <f t="shared" si="20"/>
        <v>33.89830508474576</v>
      </c>
      <c r="I74" s="26">
        <v>3</v>
      </c>
      <c r="J74" s="27">
        <f t="shared" si="21"/>
        <v>1.2711864406779663</v>
      </c>
      <c r="K74" s="26">
        <v>0</v>
      </c>
      <c r="L74" s="27">
        <f t="shared" si="22"/>
        <v>0</v>
      </c>
      <c r="M74" s="26">
        <v>1</v>
      </c>
      <c r="N74" s="27">
        <f t="shared" si="23"/>
        <v>0.423728813559322</v>
      </c>
      <c r="O74" s="26">
        <v>6</v>
      </c>
      <c r="P74" s="27">
        <f t="shared" si="24"/>
        <v>2.5423728813559325</v>
      </c>
      <c r="Q74" s="26">
        <v>0</v>
      </c>
      <c r="R74" s="27">
        <f t="shared" si="12"/>
        <v>0</v>
      </c>
      <c r="S74" s="26">
        <v>6</v>
      </c>
      <c r="T74" s="27">
        <f t="shared" si="13"/>
        <v>2.5423728813559325</v>
      </c>
      <c r="U74" s="26">
        <v>0</v>
      </c>
      <c r="V74" s="27">
        <f t="shared" si="14"/>
        <v>0</v>
      </c>
      <c r="W74" s="26">
        <v>1</v>
      </c>
      <c r="X74" s="27">
        <f t="shared" si="25"/>
        <v>0.423728813559322</v>
      </c>
      <c r="Y74" s="76">
        <f t="shared" si="15"/>
        <v>230</v>
      </c>
      <c r="Z74" s="73">
        <f t="shared" si="16"/>
        <v>97.45762711864407</v>
      </c>
      <c r="AA74" s="28">
        <v>6</v>
      </c>
      <c r="AB74" s="66">
        <f t="shared" si="17"/>
        <v>2.5423728813559325</v>
      </c>
      <c r="AC74" s="76">
        <f t="shared" si="26"/>
        <v>236</v>
      </c>
      <c r="AD74" s="66">
        <f t="shared" si="18"/>
        <v>70.23809523809523</v>
      </c>
      <c r="AE74" s="62">
        <f t="shared" si="11"/>
        <v>-29.761904761904773</v>
      </c>
    </row>
    <row r="75" spans="1:31" ht="12.75" customHeight="1">
      <c r="A75" s="296"/>
      <c r="B75" s="38">
        <v>361</v>
      </c>
      <c r="C75" s="39" t="s">
        <v>15</v>
      </c>
      <c r="D75" s="52">
        <v>628</v>
      </c>
      <c r="E75" s="26">
        <v>174</v>
      </c>
      <c r="F75" s="27">
        <f t="shared" si="19"/>
        <v>51.78571428571429</v>
      </c>
      <c r="G75" s="28">
        <v>98</v>
      </c>
      <c r="H75" s="27">
        <f t="shared" si="20"/>
        <v>29.166666666666668</v>
      </c>
      <c r="I75" s="26">
        <v>33</v>
      </c>
      <c r="J75" s="27">
        <f t="shared" si="21"/>
        <v>9.821428571428571</v>
      </c>
      <c r="K75" s="26">
        <v>3</v>
      </c>
      <c r="L75" s="27">
        <f t="shared" si="22"/>
        <v>0.8928571428571428</v>
      </c>
      <c r="M75" s="26">
        <v>2</v>
      </c>
      <c r="N75" s="27">
        <f t="shared" si="23"/>
        <v>0.5952380952380952</v>
      </c>
      <c r="O75" s="26">
        <v>18</v>
      </c>
      <c r="P75" s="27">
        <f t="shared" si="24"/>
        <v>5.357142857142857</v>
      </c>
      <c r="Q75" s="26">
        <v>0</v>
      </c>
      <c r="R75" s="27">
        <f t="shared" si="12"/>
        <v>0</v>
      </c>
      <c r="S75" s="26">
        <v>0</v>
      </c>
      <c r="T75" s="27">
        <f t="shared" si="13"/>
        <v>0</v>
      </c>
      <c r="U75" s="26">
        <v>0</v>
      </c>
      <c r="V75" s="27">
        <f t="shared" si="14"/>
        <v>0</v>
      </c>
      <c r="W75" s="26">
        <v>0</v>
      </c>
      <c r="X75" s="27">
        <f t="shared" si="25"/>
        <v>0</v>
      </c>
      <c r="Y75" s="76">
        <f t="shared" si="15"/>
        <v>328</v>
      </c>
      <c r="Z75" s="73">
        <f t="shared" si="16"/>
        <v>97.61904761904762</v>
      </c>
      <c r="AA75" s="28">
        <v>8</v>
      </c>
      <c r="AB75" s="66">
        <f t="shared" si="17"/>
        <v>2.380952380952381</v>
      </c>
      <c r="AC75" s="76">
        <f t="shared" si="26"/>
        <v>336</v>
      </c>
      <c r="AD75" s="66">
        <f t="shared" si="18"/>
        <v>53.503184713375795</v>
      </c>
      <c r="AE75" s="62">
        <f t="shared" si="11"/>
        <v>-46.496815286624205</v>
      </c>
    </row>
    <row r="76" spans="1:31" ht="12.75" customHeight="1">
      <c r="A76" s="296"/>
      <c r="B76" s="38">
        <v>361</v>
      </c>
      <c r="C76" s="39" t="s">
        <v>32</v>
      </c>
      <c r="D76" s="52">
        <v>424</v>
      </c>
      <c r="E76" s="26">
        <v>72</v>
      </c>
      <c r="F76" s="27">
        <f t="shared" si="19"/>
        <v>28.68525896414343</v>
      </c>
      <c r="G76" s="28">
        <v>81</v>
      </c>
      <c r="H76" s="27">
        <f t="shared" si="20"/>
        <v>32.27091633466135</v>
      </c>
      <c r="I76" s="26">
        <v>61</v>
      </c>
      <c r="J76" s="27">
        <f t="shared" si="21"/>
        <v>24.302788844621514</v>
      </c>
      <c r="K76" s="26">
        <v>0</v>
      </c>
      <c r="L76" s="27">
        <f t="shared" si="22"/>
        <v>0</v>
      </c>
      <c r="M76" s="26">
        <v>0</v>
      </c>
      <c r="N76" s="27">
        <f t="shared" si="23"/>
        <v>0</v>
      </c>
      <c r="O76" s="26">
        <v>17</v>
      </c>
      <c r="P76" s="27">
        <f t="shared" si="24"/>
        <v>6.772908366533864</v>
      </c>
      <c r="Q76" s="26">
        <v>0</v>
      </c>
      <c r="R76" s="27">
        <f t="shared" si="12"/>
        <v>0</v>
      </c>
      <c r="S76" s="26">
        <v>0</v>
      </c>
      <c r="T76" s="27">
        <f t="shared" si="13"/>
        <v>0</v>
      </c>
      <c r="U76" s="26">
        <v>0</v>
      </c>
      <c r="V76" s="27">
        <f t="shared" si="14"/>
        <v>0</v>
      </c>
      <c r="W76" s="26">
        <v>0</v>
      </c>
      <c r="X76" s="27">
        <f t="shared" si="25"/>
        <v>0</v>
      </c>
      <c r="Y76" s="76">
        <f t="shared" si="15"/>
        <v>231</v>
      </c>
      <c r="Z76" s="73">
        <f>Y76/AC76*100</f>
        <v>92.03187250996015</v>
      </c>
      <c r="AA76" s="28">
        <v>20</v>
      </c>
      <c r="AB76" s="66">
        <f>AA76/AC76*100</f>
        <v>7.968127490039841</v>
      </c>
      <c r="AC76" s="76">
        <f t="shared" si="26"/>
        <v>251</v>
      </c>
      <c r="AD76" s="66">
        <f>AC76/D76*100</f>
        <v>59.198113207547166</v>
      </c>
      <c r="AE76" s="62">
        <f t="shared" si="11"/>
        <v>-40.801886792452834</v>
      </c>
    </row>
    <row r="77" spans="1:31" ht="13.5" customHeight="1" thickBot="1">
      <c r="A77" s="297"/>
      <c r="B77" s="40">
        <v>362</v>
      </c>
      <c r="C77" s="41" t="s">
        <v>15</v>
      </c>
      <c r="D77" s="53">
        <v>532</v>
      </c>
      <c r="E77" s="31">
        <v>119</v>
      </c>
      <c r="F77" s="32">
        <f>E77/AC77*100</f>
        <v>40.893470790378004</v>
      </c>
      <c r="G77" s="33">
        <v>115</v>
      </c>
      <c r="H77" s="32">
        <f>G77/AC77*100</f>
        <v>39.51890034364261</v>
      </c>
      <c r="I77" s="31">
        <v>19</v>
      </c>
      <c r="J77" s="32">
        <f>I77/AC77*100</f>
        <v>6.529209621993128</v>
      </c>
      <c r="K77" s="31">
        <v>6</v>
      </c>
      <c r="L77" s="32">
        <f>K77/AC77*100</f>
        <v>2.0618556701030926</v>
      </c>
      <c r="M77" s="31">
        <v>1</v>
      </c>
      <c r="N77" s="32">
        <f>M77/AC77*100</f>
        <v>0.3436426116838488</v>
      </c>
      <c r="O77" s="31">
        <v>17</v>
      </c>
      <c r="P77" s="32">
        <f>O77/AC77*100</f>
        <v>5.841924398625429</v>
      </c>
      <c r="Q77" s="31">
        <v>1</v>
      </c>
      <c r="R77" s="32">
        <f t="shared" si="12"/>
        <v>0.3436426116838488</v>
      </c>
      <c r="S77" s="31">
        <v>6</v>
      </c>
      <c r="T77" s="32">
        <f t="shared" si="13"/>
        <v>2.0618556701030926</v>
      </c>
      <c r="U77" s="31">
        <v>0</v>
      </c>
      <c r="V77" s="32">
        <f t="shared" si="14"/>
        <v>0</v>
      </c>
      <c r="W77" s="31">
        <v>0</v>
      </c>
      <c r="X77" s="32">
        <f>W77/AC77*100</f>
        <v>0</v>
      </c>
      <c r="Y77" s="77">
        <f t="shared" si="15"/>
        <v>284</v>
      </c>
      <c r="Z77" s="74">
        <f>Y77/AC77*100</f>
        <v>97.59450171821305</v>
      </c>
      <c r="AA77" s="33">
        <v>7</v>
      </c>
      <c r="AB77" s="67">
        <f>AA77/AC77*100</f>
        <v>2.405498281786942</v>
      </c>
      <c r="AC77" s="77">
        <f t="shared" si="26"/>
        <v>291</v>
      </c>
      <c r="AD77" s="67">
        <f>AC77/D77*100</f>
        <v>54.699248120300744</v>
      </c>
      <c r="AE77" s="68">
        <f>AD77-100</f>
        <v>-45.300751879699256</v>
      </c>
    </row>
    <row r="78" ht="7.5" customHeight="1" thickBot="1" thickTop="1"/>
    <row r="79" spans="1:40" s="4" customFormat="1" ht="18" customHeight="1" thickBot="1" thickTop="1">
      <c r="A79" s="301" t="s">
        <v>38</v>
      </c>
      <c r="B79" s="302"/>
      <c r="C79" s="54">
        <f>COUNTA(C13:C77)</f>
        <v>65</v>
      </c>
      <c r="D79" s="55">
        <f>SUM(D13:D78)</f>
        <v>31124</v>
      </c>
      <c r="E79" s="55">
        <f>SUM(E13:E78)</f>
        <v>8014</v>
      </c>
      <c r="F79" s="100">
        <f>E79/AC79*100</f>
        <v>40.711201422402844</v>
      </c>
      <c r="G79" s="55">
        <f>SUM(G13:G78)</f>
        <v>7088</v>
      </c>
      <c r="H79" s="100">
        <f>G79/AC79*100</f>
        <v>36.00711201422403</v>
      </c>
      <c r="I79" s="55">
        <f>SUM(I13:I78)</f>
        <v>565</v>
      </c>
      <c r="J79" s="100">
        <f>I79/AC79*100</f>
        <v>2.870205740411481</v>
      </c>
      <c r="K79" s="55">
        <f>SUM(K13:K78)</f>
        <v>105</v>
      </c>
      <c r="L79" s="100">
        <f>K79/AC79*100</f>
        <v>0.5334010668021336</v>
      </c>
      <c r="M79" s="55">
        <f>SUM(M13:M78)</f>
        <v>62</v>
      </c>
      <c r="N79" s="100">
        <f>M79/AC79*100</f>
        <v>0.31496062992125984</v>
      </c>
      <c r="O79" s="55">
        <f>SUM(O13:O78)</f>
        <v>3029</v>
      </c>
      <c r="P79" s="100">
        <f>O79/AC79*100</f>
        <v>15.38735077470155</v>
      </c>
      <c r="Q79" s="55">
        <f>SUM(Q13:Q78)</f>
        <v>4</v>
      </c>
      <c r="R79" s="100">
        <f t="shared" si="12"/>
        <v>0.02032004064008128</v>
      </c>
      <c r="S79" s="55">
        <f>SUM(S13:S78)</f>
        <v>88</v>
      </c>
      <c r="T79" s="100">
        <f t="shared" si="13"/>
        <v>0.44704089408178815</v>
      </c>
      <c r="U79" s="55">
        <f>SUM(U13:U78)</f>
        <v>4</v>
      </c>
      <c r="V79" s="100">
        <f t="shared" si="14"/>
        <v>0.02032004064008128</v>
      </c>
      <c r="W79" s="55">
        <f>SUM(W13:W78)</f>
        <v>13</v>
      </c>
      <c r="X79" s="100">
        <f>W79/AC79*100</f>
        <v>0.06604013208026416</v>
      </c>
      <c r="Y79" s="55">
        <f>SUM(Y13:Y78)</f>
        <v>18972</v>
      </c>
      <c r="Z79" s="103">
        <f>Y79/AC79*100</f>
        <v>96.37795275590551</v>
      </c>
      <c r="AA79" s="55">
        <f>SUM(AA13:AA78)</f>
        <v>713</v>
      </c>
      <c r="AB79" s="101">
        <f>AA79/AC79*100</f>
        <v>3.622047244094488</v>
      </c>
      <c r="AC79" s="55">
        <f>SUM(AC13:AC78)</f>
        <v>19685</v>
      </c>
      <c r="AD79" s="101">
        <f>AC79/D79*100</f>
        <v>63.24701195219124</v>
      </c>
      <c r="AE79" s="115">
        <f>AD79-100</f>
        <v>-36.75298804780876</v>
      </c>
      <c r="AH79" s="13"/>
      <c r="AI79" s="13"/>
      <c r="AJ79" s="13"/>
      <c r="AK79" s="13"/>
      <c r="AL79" s="13"/>
      <c r="AM79" s="13"/>
      <c r="AN79" s="13"/>
    </row>
    <row r="80" ht="18.75" thickTop="1"/>
  </sheetData>
  <mergeCells count="32">
    <mergeCell ref="AE9:AE11"/>
    <mergeCell ref="C9:C11"/>
    <mergeCell ref="AD9:AD11"/>
    <mergeCell ref="B9:B11"/>
    <mergeCell ref="Y9:Z10"/>
    <mergeCell ref="K10:L10"/>
    <mergeCell ref="G10:H10"/>
    <mergeCell ref="AC9:AC11"/>
    <mergeCell ref="W10:X10"/>
    <mergeCell ref="AA9:AB10"/>
    <mergeCell ref="A1:AE1"/>
    <mergeCell ref="A2:AE2"/>
    <mergeCell ref="A3:AE3"/>
    <mergeCell ref="A4:AE4"/>
    <mergeCell ref="A5:AE5"/>
    <mergeCell ref="A6:AE6"/>
    <mergeCell ref="A7:AE7"/>
    <mergeCell ref="A8:AE8"/>
    <mergeCell ref="A9:A11"/>
    <mergeCell ref="I10:J10"/>
    <mergeCell ref="M10:N10"/>
    <mergeCell ref="S10:T10"/>
    <mergeCell ref="Q10:R10"/>
    <mergeCell ref="D9:D11"/>
    <mergeCell ref="E10:F10"/>
    <mergeCell ref="O10:P10"/>
    <mergeCell ref="E9:X9"/>
    <mergeCell ref="U10:V10"/>
    <mergeCell ref="A13:A42"/>
    <mergeCell ref="A43:A72"/>
    <mergeCell ref="A73:A77"/>
    <mergeCell ref="A79:B79"/>
  </mergeCells>
  <printOptions horizontalCentered="1"/>
  <pageMargins left="0.1968503937007874" right="0.1968503937007874" top="0.3937007874015748" bottom="0.5118110236220472" header="0" footer="0"/>
  <pageSetup horizontalDpi="300" verticalDpi="300" orientation="landscape" paperSize="9" scale="95" r:id="rId2"/>
  <headerFooter alignWithMargins="0">
    <oddFooter>&amp;C&amp;P de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2"/>
  </sheetPr>
  <dimension ref="A1:AM60"/>
  <sheetViews>
    <sheetView zoomScale="75" zoomScaleNormal="75" workbookViewId="0" topLeftCell="A9">
      <pane ySplit="3" topLeftCell="BM12" activePane="bottomLeft" state="frozen"/>
      <selection pane="topLeft" activeCell="A9" sqref="A9"/>
      <selection pane="bottomLeft" activeCell="F56" sqref="F56"/>
    </sheetView>
  </sheetViews>
  <sheetFormatPr defaultColWidth="11.421875" defaultRowHeight="12.75"/>
  <cols>
    <col min="1" max="1" width="7.57421875" style="59" customWidth="1"/>
    <col min="2" max="2" width="8.28125" style="44" customWidth="1"/>
    <col min="3" max="3" width="5.421875" style="45" customWidth="1"/>
    <col min="4" max="4" width="6.421875" style="46" customWidth="1"/>
    <col min="5" max="5" width="5.7109375" style="3" customWidth="1"/>
    <col min="6" max="6" width="4.57421875" style="15" customWidth="1"/>
    <col min="7" max="7" width="5.7109375" style="3" customWidth="1"/>
    <col min="8" max="8" width="4.421875" style="15" customWidth="1"/>
    <col min="9" max="9" width="5.7109375" style="3" customWidth="1"/>
    <col min="10" max="10" width="4.57421875" style="15" customWidth="1"/>
    <col min="11" max="11" width="5.7109375" style="3" customWidth="1"/>
    <col min="12" max="12" width="4.57421875" style="15" customWidth="1"/>
    <col min="13" max="13" width="5.7109375" style="3" customWidth="1"/>
    <col min="14" max="14" width="4.57421875" style="15" customWidth="1"/>
    <col min="15" max="15" width="5.7109375" style="3" customWidth="1"/>
    <col min="16" max="16" width="4.57421875" style="15" customWidth="1"/>
    <col min="17" max="17" width="5.7109375" style="15" customWidth="1"/>
    <col min="18" max="18" width="4.57421875" style="15" customWidth="1"/>
    <col min="19" max="19" width="5.7109375" style="15" customWidth="1"/>
    <col min="20" max="20" width="4.57421875" style="15" customWidth="1"/>
    <col min="21" max="21" width="5.7109375" style="15" customWidth="1"/>
    <col min="22" max="22" width="4.57421875" style="15" customWidth="1"/>
    <col min="23" max="23" width="5.7109375" style="3" customWidth="1"/>
    <col min="24" max="24" width="4.57421875" style="15" customWidth="1"/>
    <col min="25" max="25" width="7.00390625" style="91" customWidth="1"/>
    <col min="26" max="26" width="4.7109375" style="91" customWidth="1"/>
    <col min="27" max="27" width="4.57421875" style="91" customWidth="1"/>
    <col min="28" max="28" width="4.57421875" style="85" customWidth="1"/>
    <col min="29" max="29" width="7.00390625" style="91" customWidth="1"/>
    <col min="30" max="30" width="8.28125" style="85" customWidth="1"/>
    <col min="31" max="31" width="7.8515625" style="96" customWidth="1"/>
    <col min="32" max="32" width="11.421875" style="82" customWidth="1"/>
    <col min="33" max="39" width="11.421875" style="83" customWidth="1"/>
  </cols>
  <sheetData>
    <row r="1" spans="1:31" ht="39.75" customHeight="1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</row>
    <row r="2" spans="1:31" ht="18">
      <c r="A2" s="250" t="s">
        <v>34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</row>
    <row r="3" spans="1:31" ht="12.75">
      <c r="A3" s="251" t="s">
        <v>35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</row>
    <row r="4" spans="1:31" ht="12.75">
      <c r="A4" s="305" t="s">
        <v>36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</row>
    <row r="5" spans="1:31" ht="12.75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</row>
    <row r="6" spans="1:39" ht="31.5" customHeight="1">
      <c r="A6" s="294" t="s">
        <v>65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143"/>
      <c r="AG6" s="144"/>
      <c r="AH6" s="144"/>
      <c r="AI6" s="144"/>
      <c r="AJ6" s="144"/>
      <c r="AK6" s="144"/>
      <c r="AL6" s="144"/>
      <c r="AM6" s="144"/>
    </row>
    <row r="7" spans="1:31" ht="11.25" customHeight="1">
      <c r="A7" s="241" t="s">
        <v>46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</row>
    <row r="8" spans="1:31" ht="13.5" thickBot="1">
      <c r="A8" s="242" t="s">
        <v>72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</row>
    <row r="9" spans="1:39" s="98" customFormat="1" ht="12" customHeight="1" thickBot="1" thickTop="1">
      <c r="A9" s="277" t="s">
        <v>37</v>
      </c>
      <c r="B9" s="268" t="s">
        <v>11</v>
      </c>
      <c r="C9" s="255" t="s">
        <v>12</v>
      </c>
      <c r="D9" s="260" t="s">
        <v>40</v>
      </c>
      <c r="E9" s="265" t="s">
        <v>47</v>
      </c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7"/>
      <c r="Y9" s="280" t="s">
        <v>43</v>
      </c>
      <c r="Z9" s="281"/>
      <c r="AA9" s="280" t="s">
        <v>41</v>
      </c>
      <c r="AB9" s="281"/>
      <c r="AC9" s="273" t="s">
        <v>42</v>
      </c>
      <c r="AD9" s="274" t="s">
        <v>70</v>
      </c>
      <c r="AE9" s="270" t="s">
        <v>71</v>
      </c>
      <c r="AG9" s="18"/>
      <c r="AH9" s="18"/>
      <c r="AI9" s="18"/>
      <c r="AJ9" s="18"/>
      <c r="AK9" s="18"/>
      <c r="AL9" s="18"/>
      <c r="AM9" s="18"/>
    </row>
    <row r="10" spans="1:31" s="18" customFormat="1" ht="18.75" customHeight="1" thickBot="1" thickTop="1">
      <c r="A10" s="278"/>
      <c r="B10" s="268"/>
      <c r="C10" s="255"/>
      <c r="D10" s="260"/>
      <c r="E10" s="253"/>
      <c r="F10" s="254"/>
      <c r="G10" s="253"/>
      <c r="H10" s="254"/>
      <c r="I10" s="253"/>
      <c r="J10" s="254"/>
      <c r="K10" s="253"/>
      <c r="L10" s="254"/>
      <c r="M10" s="253"/>
      <c r="N10" s="254"/>
      <c r="O10" s="253"/>
      <c r="P10" s="254"/>
      <c r="Q10" s="253"/>
      <c r="R10" s="254"/>
      <c r="S10" s="253"/>
      <c r="T10" s="269"/>
      <c r="U10" s="253"/>
      <c r="V10" s="254"/>
      <c r="W10" s="253"/>
      <c r="X10" s="254"/>
      <c r="Y10" s="282"/>
      <c r="Z10" s="283"/>
      <c r="AA10" s="282"/>
      <c r="AB10" s="283"/>
      <c r="AC10" s="273"/>
      <c r="AD10" s="275"/>
      <c r="AE10" s="271"/>
    </row>
    <row r="11" spans="1:31" s="18" customFormat="1" ht="12.75" customHeight="1" thickBot="1" thickTop="1">
      <c r="A11" s="279"/>
      <c r="B11" s="268"/>
      <c r="C11" s="255"/>
      <c r="D11" s="260"/>
      <c r="E11" s="48" t="s">
        <v>44</v>
      </c>
      <c r="F11" s="99" t="s">
        <v>39</v>
      </c>
      <c r="G11" s="48" t="s">
        <v>44</v>
      </c>
      <c r="H11" s="99" t="s">
        <v>39</v>
      </c>
      <c r="I11" s="48" t="s">
        <v>44</v>
      </c>
      <c r="J11" s="99" t="s">
        <v>39</v>
      </c>
      <c r="K11" s="48" t="s">
        <v>44</v>
      </c>
      <c r="L11" s="99" t="s">
        <v>39</v>
      </c>
      <c r="M11" s="48" t="s">
        <v>44</v>
      </c>
      <c r="N11" s="99" t="s">
        <v>39</v>
      </c>
      <c r="O11" s="48" t="s">
        <v>44</v>
      </c>
      <c r="P11" s="99" t="s">
        <v>39</v>
      </c>
      <c r="Q11" s="48" t="s">
        <v>44</v>
      </c>
      <c r="R11" s="99" t="s">
        <v>39</v>
      </c>
      <c r="S11" s="48" t="s">
        <v>44</v>
      </c>
      <c r="T11" s="99" t="s">
        <v>39</v>
      </c>
      <c r="U11" s="48" t="s">
        <v>44</v>
      </c>
      <c r="V11" s="99" t="s">
        <v>39</v>
      </c>
      <c r="W11" s="48" t="s">
        <v>44</v>
      </c>
      <c r="X11" s="99" t="s">
        <v>39</v>
      </c>
      <c r="Y11" s="90" t="s">
        <v>44</v>
      </c>
      <c r="Z11" s="95" t="s">
        <v>39</v>
      </c>
      <c r="AA11" s="90" t="s">
        <v>44</v>
      </c>
      <c r="AB11" s="95" t="s">
        <v>39</v>
      </c>
      <c r="AC11" s="273"/>
      <c r="AD11" s="276"/>
      <c r="AE11" s="272"/>
    </row>
    <row r="12" spans="1:39" s="1" customFormat="1" ht="7.5" customHeight="1" thickBot="1" thickTop="1">
      <c r="A12" s="59"/>
      <c r="B12" s="44"/>
      <c r="C12" s="45"/>
      <c r="D12" s="46"/>
      <c r="E12" s="3"/>
      <c r="F12" s="15"/>
      <c r="G12" s="3"/>
      <c r="H12" s="15"/>
      <c r="I12" s="3"/>
      <c r="J12" s="15"/>
      <c r="K12" s="3"/>
      <c r="L12" s="15"/>
      <c r="M12" s="3"/>
      <c r="N12" s="15"/>
      <c r="O12" s="3"/>
      <c r="P12" s="15"/>
      <c r="Q12" s="15"/>
      <c r="R12" s="15"/>
      <c r="S12" s="15"/>
      <c r="T12" s="15"/>
      <c r="U12" s="15"/>
      <c r="V12" s="15"/>
      <c r="W12" s="3"/>
      <c r="X12" s="15"/>
      <c r="Y12" s="91"/>
      <c r="Z12" s="91"/>
      <c r="AA12" s="91"/>
      <c r="AB12" s="85"/>
      <c r="AC12" s="91"/>
      <c r="AD12" s="85"/>
      <c r="AE12" s="96"/>
      <c r="AG12" s="8"/>
      <c r="AH12" s="8"/>
      <c r="AI12" s="8"/>
      <c r="AJ12" s="8"/>
      <c r="AK12" s="8"/>
      <c r="AL12" s="8"/>
      <c r="AM12" s="8"/>
    </row>
    <row r="13" spans="1:31" ht="12.75" customHeight="1" thickTop="1">
      <c r="A13" s="298" t="s">
        <v>5</v>
      </c>
      <c r="B13" s="36">
        <v>320</v>
      </c>
      <c r="C13" s="37" t="s">
        <v>15</v>
      </c>
      <c r="D13" s="51">
        <v>532</v>
      </c>
      <c r="E13" s="23">
        <v>86</v>
      </c>
      <c r="F13" s="22">
        <f aca="true" t="shared" si="0" ref="F13:F50">E13/AC13*100</f>
        <v>23.88888888888889</v>
      </c>
      <c r="G13" s="23">
        <v>139</v>
      </c>
      <c r="H13" s="22">
        <f aca="true" t="shared" si="1" ref="H13:H50">G13/AC13*100</f>
        <v>38.611111111111114</v>
      </c>
      <c r="I13" s="23">
        <v>4</v>
      </c>
      <c r="J13" s="22">
        <f aca="true" t="shared" si="2" ref="J13:J50">I13/AC13*100</f>
        <v>1.1111111111111112</v>
      </c>
      <c r="K13" s="23">
        <v>0</v>
      </c>
      <c r="L13" s="22">
        <f aca="true" t="shared" si="3" ref="L13:L50">K13/AC13*100</f>
        <v>0</v>
      </c>
      <c r="M13" s="23">
        <v>0</v>
      </c>
      <c r="N13" s="22">
        <f aca="true" t="shared" si="4" ref="N13:N50">M13/AC13*100</f>
        <v>0</v>
      </c>
      <c r="O13" s="23">
        <v>118</v>
      </c>
      <c r="P13" s="22">
        <f aca="true" t="shared" si="5" ref="P13:P41">O13/AC13*100</f>
        <v>32.77777777777778</v>
      </c>
      <c r="Q13" s="23">
        <v>0</v>
      </c>
      <c r="R13" s="22">
        <f>Q13/AC13*100</f>
        <v>0</v>
      </c>
      <c r="S13" s="23">
        <v>0</v>
      </c>
      <c r="T13" s="22">
        <f>S13/AC13*100</f>
        <v>0</v>
      </c>
      <c r="U13" s="23">
        <v>0</v>
      </c>
      <c r="V13" s="22">
        <f>U13/AC13*100</f>
        <v>0</v>
      </c>
      <c r="W13" s="23">
        <v>0</v>
      </c>
      <c r="X13" s="22">
        <f aca="true" t="shared" si="6" ref="X13:X50">W13/AC13*100</f>
        <v>0</v>
      </c>
      <c r="Y13" s="75">
        <f>SUM(E13+G13+I13+K13+M13+O13+Q13+S13+U13+W13)</f>
        <v>347</v>
      </c>
      <c r="Z13" s="72">
        <f aca="true" t="shared" si="7" ref="Z13:Z48">Y13/AC13*100</f>
        <v>96.38888888888889</v>
      </c>
      <c r="AA13" s="23">
        <v>13</v>
      </c>
      <c r="AB13" s="124">
        <f aca="true" t="shared" si="8" ref="AB13:AB48">AA13/AC13*100</f>
        <v>3.6111111111111107</v>
      </c>
      <c r="AC13" s="75">
        <f aca="true" t="shared" si="9" ref="AC13:AC48">Y13+AA13</f>
        <v>360</v>
      </c>
      <c r="AD13" s="124">
        <f aca="true" t="shared" si="10" ref="AD13:AD48">AC13/D13*100</f>
        <v>67.66917293233082</v>
      </c>
      <c r="AE13" s="133">
        <f aca="true" t="shared" si="11" ref="AE13:AE48">AD13-100</f>
        <v>-32.330827067669176</v>
      </c>
    </row>
    <row r="14" spans="1:31" ht="12.75" customHeight="1">
      <c r="A14" s="296"/>
      <c r="B14" s="38">
        <v>320</v>
      </c>
      <c r="C14" s="39" t="s">
        <v>16</v>
      </c>
      <c r="D14" s="52">
        <v>532</v>
      </c>
      <c r="E14" s="28">
        <v>84</v>
      </c>
      <c r="F14" s="27">
        <f t="shared" si="0"/>
        <v>23.931623931623932</v>
      </c>
      <c r="G14" s="28">
        <v>114</v>
      </c>
      <c r="H14" s="27">
        <f t="shared" si="1"/>
        <v>32.47863247863248</v>
      </c>
      <c r="I14" s="28">
        <v>4</v>
      </c>
      <c r="J14" s="27">
        <f t="shared" si="2"/>
        <v>1.1396011396011396</v>
      </c>
      <c r="K14" s="28">
        <v>0</v>
      </c>
      <c r="L14" s="27">
        <f t="shared" si="3"/>
        <v>0</v>
      </c>
      <c r="M14" s="28">
        <v>0</v>
      </c>
      <c r="N14" s="27">
        <f t="shared" si="4"/>
        <v>0</v>
      </c>
      <c r="O14" s="28">
        <v>138</v>
      </c>
      <c r="P14" s="27">
        <f t="shared" si="5"/>
        <v>39.31623931623932</v>
      </c>
      <c r="Q14" s="28">
        <v>0</v>
      </c>
      <c r="R14" s="27">
        <f aca="true" t="shared" si="12" ref="R14:R50">Q14/AC14*100</f>
        <v>0</v>
      </c>
      <c r="S14" s="28">
        <v>2</v>
      </c>
      <c r="T14" s="27">
        <f aca="true" t="shared" si="13" ref="T14:T50">S14/AC14*100</f>
        <v>0.5698005698005698</v>
      </c>
      <c r="U14" s="28">
        <v>0</v>
      </c>
      <c r="V14" s="27">
        <f aca="true" t="shared" si="14" ref="V14:V50">U14/AC14*100</f>
        <v>0</v>
      </c>
      <c r="W14" s="28">
        <v>0</v>
      </c>
      <c r="X14" s="27">
        <f t="shared" si="6"/>
        <v>0</v>
      </c>
      <c r="Y14" s="76">
        <f aca="true" t="shared" si="15" ref="Y14:Y48">SUM(E14+G14+I14+K14+M14+O14+Q14+S14+U14+W14)</f>
        <v>342</v>
      </c>
      <c r="Z14" s="73">
        <f t="shared" si="7"/>
        <v>97.43589743589743</v>
      </c>
      <c r="AA14" s="28">
        <v>9</v>
      </c>
      <c r="AB14" s="80">
        <f t="shared" si="8"/>
        <v>2.564102564102564</v>
      </c>
      <c r="AC14" s="76">
        <f t="shared" si="9"/>
        <v>351</v>
      </c>
      <c r="AD14" s="80">
        <f t="shared" si="10"/>
        <v>65.97744360902256</v>
      </c>
      <c r="AE14" s="81">
        <f t="shared" si="11"/>
        <v>-34.02255639097744</v>
      </c>
    </row>
    <row r="15" spans="1:31" ht="12.75" customHeight="1">
      <c r="A15" s="296"/>
      <c r="B15" s="38">
        <v>321</v>
      </c>
      <c r="C15" s="39" t="s">
        <v>15</v>
      </c>
      <c r="D15" s="52">
        <v>708</v>
      </c>
      <c r="E15" s="28">
        <v>68</v>
      </c>
      <c r="F15" s="27">
        <f t="shared" si="0"/>
        <v>13.600000000000001</v>
      </c>
      <c r="G15" s="28">
        <v>239</v>
      </c>
      <c r="H15" s="27">
        <f t="shared" si="1"/>
        <v>47.8</v>
      </c>
      <c r="I15" s="28">
        <v>0</v>
      </c>
      <c r="J15" s="27">
        <f t="shared" si="2"/>
        <v>0</v>
      </c>
      <c r="K15" s="28">
        <v>1</v>
      </c>
      <c r="L15" s="27">
        <f t="shared" si="3"/>
        <v>0.2</v>
      </c>
      <c r="M15" s="28">
        <v>0</v>
      </c>
      <c r="N15" s="27">
        <f t="shared" si="4"/>
        <v>0</v>
      </c>
      <c r="O15" s="28">
        <v>159</v>
      </c>
      <c r="P15" s="27">
        <f t="shared" si="5"/>
        <v>31.8</v>
      </c>
      <c r="Q15" s="28">
        <v>0</v>
      </c>
      <c r="R15" s="27">
        <f t="shared" si="12"/>
        <v>0</v>
      </c>
      <c r="S15" s="28">
        <v>0</v>
      </c>
      <c r="T15" s="27">
        <f t="shared" si="13"/>
        <v>0</v>
      </c>
      <c r="U15" s="28">
        <v>0</v>
      </c>
      <c r="V15" s="27">
        <f t="shared" si="14"/>
        <v>0</v>
      </c>
      <c r="W15" s="28">
        <v>1</v>
      </c>
      <c r="X15" s="27">
        <f t="shared" si="6"/>
        <v>0.2</v>
      </c>
      <c r="Y15" s="76">
        <f t="shared" si="15"/>
        <v>468</v>
      </c>
      <c r="Z15" s="73">
        <f t="shared" si="7"/>
        <v>93.60000000000001</v>
      </c>
      <c r="AA15" s="28">
        <v>32</v>
      </c>
      <c r="AB15" s="80">
        <f t="shared" si="8"/>
        <v>6.4</v>
      </c>
      <c r="AC15" s="76">
        <f t="shared" si="9"/>
        <v>500</v>
      </c>
      <c r="AD15" s="80">
        <f t="shared" si="10"/>
        <v>70.62146892655367</v>
      </c>
      <c r="AE15" s="81">
        <f t="shared" si="11"/>
        <v>-29.378531073446325</v>
      </c>
    </row>
    <row r="16" spans="1:31" ht="12.75" customHeight="1">
      <c r="A16" s="296"/>
      <c r="B16" s="38">
        <v>322</v>
      </c>
      <c r="C16" s="39" t="s">
        <v>15</v>
      </c>
      <c r="D16" s="52">
        <v>407</v>
      </c>
      <c r="E16" s="28">
        <v>42</v>
      </c>
      <c r="F16" s="27">
        <f t="shared" si="0"/>
        <v>15</v>
      </c>
      <c r="G16" s="28">
        <v>135</v>
      </c>
      <c r="H16" s="27">
        <f t="shared" si="1"/>
        <v>48.214285714285715</v>
      </c>
      <c r="I16" s="28">
        <v>3</v>
      </c>
      <c r="J16" s="27">
        <f t="shared" si="2"/>
        <v>1.0714285714285714</v>
      </c>
      <c r="K16" s="28">
        <v>0</v>
      </c>
      <c r="L16" s="27">
        <f t="shared" si="3"/>
        <v>0</v>
      </c>
      <c r="M16" s="28">
        <v>2</v>
      </c>
      <c r="N16" s="27">
        <f t="shared" si="4"/>
        <v>0.7142857142857143</v>
      </c>
      <c r="O16" s="28">
        <v>92</v>
      </c>
      <c r="P16" s="27">
        <f t="shared" si="5"/>
        <v>32.857142857142854</v>
      </c>
      <c r="Q16" s="28">
        <v>0</v>
      </c>
      <c r="R16" s="27">
        <f t="shared" si="12"/>
        <v>0</v>
      </c>
      <c r="S16" s="28">
        <v>0</v>
      </c>
      <c r="T16" s="27">
        <f t="shared" si="13"/>
        <v>0</v>
      </c>
      <c r="U16" s="28">
        <v>0</v>
      </c>
      <c r="V16" s="27">
        <f t="shared" si="14"/>
        <v>0</v>
      </c>
      <c r="W16" s="28">
        <v>0</v>
      </c>
      <c r="X16" s="27">
        <f t="shared" si="6"/>
        <v>0</v>
      </c>
      <c r="Y16" s="76">
        <f t="shared" si="15"/>
        <v>274</v>
      </c>
      <c r="Z16" s="73">
        <f t="shared" si="7"/>
        <v>97.85714285714285</v>
      </c>
      <c r="AA16" s="28">
        <v>6</v>
      </c>
      <c r="AB16" s="80">
        <f t="shared" si="8"/>
        <v>2.142857142857143</v>
      </c>
      <c r="AC16" s="76">
        <f t="shared" si="9"/>
        <v>280</v>
      </c>
      <c r="AD16" s="80">
        <f t="shared" si="10"/>
        <v>68.7960687960688</v>
      </c>
      <c r="AE16" s="81">
        <f t="shared" si="11"/>
        <v>-31.203931203931205</v>
      </c>
    </row>
    <row r="17" spans="1:31" ht="12.75" customHeight="1">
      <c r="A17" s="296"/>
      <c r="B17" s="38">
        <v>322</v>
      </c>
      <c r="C17" s="39" t="s">
        <v>16</v>
      </c>
      <c r="D17" s="52">
        <v>407</v>
      </c>
      <c r="E17" s="28">
        <v>45</v>
      </c>
      <c r="F17" s="27">
        <f t="shared" si="0"/>
        <v>16.129032258064516</v>
      </c>
      <c r="G17" s="28">
        <v>131</v>
      </c>
      <c r="H17" s="27">
        <f t="shared" si="1"/>
        <v>46.95340501792115</v>
      </c>
      <c r="I17" s="28">
        <v>4</v>
      </c>
      <c r="J17" s="27">
        <f t="shared" si="2"/>
        <v>1.4336917562724014</v>
      </c>
      <c r="K17" s="28">
        <v>3</v>
      </c>
      <c r="L17" s="27">
        <f t="shared" si="3"/>
        <v>1.0752688172043012</v>
      </c>
      <c r="M17" s="28">
        <v>1</v>
      </c>
      <c r="N17" s="27">
        <f t="shared" si="4"/>
        <v>0.35842293906810035</v>
      </c>
      <c r="O17" s="28">
        <v>88</v>
      </c>
      <c r="P17" s="27">
        <f t="shared" si="5"/>
        <v>31.54121863799283</v>
      </c>
      <c r="Q17" s="28">
        <v>0</v>
      </c>
      <c r="R17" s="27">
        <f t="shared" si="12"/>
        <v>0</v>
      </c>
      <c r="S17" s="28">
        <v>0</v>
      </c>
      <c r="T17" s="27">
        <f t="shared" si="13"/>
        <v>0</v>
      </c>
      <c r="U17" s="28">
        <v>0</v>
      </c>
      <c r="V17" s="27">
        <f t="shared" si="14"/>
        <v>0</v>
      </c>
      <c r="W17" s="28">
        <v>0</v>
      </c>
      <c r="X17" s="27">
        <f t="shared" si="6"/>
        <v>0</v>
      </c>
      <c r="Y17" s="76">
        <f t="shared" si="15"/>
        <v>272</v>
      </c>
      <c r="Z17" s="73">
        <f t="shared" si="7"/>
        <v>97.4910394265233</v>
      </c>
      <c r="AA17" s="28">
        <v>7</v>
      </c>
      <c r="AB17" s="80">
        <f t="shared" si="8"/>
        <v>2.5089605734767026</v>
      </c>
      <c r="AC17" s="76">
        <f t="shared" si="9"/>
        <v>279</v>
      </c>
      <c r="AD17" s="80">
        <f t="shared" si="10"/>
        <v>68.55036855036855</v>
      </c>
      <c r="AE17" s="81">
        <f t="shared" si="11"/>
        <v>-31.449631449631454</v>
      </c>
    </row>
    <row r="18" spans="1:31" ht="12.75" customHeight="1">
      <c r="A18" s="296"/>
      <c r="B18" s="38">
        <v>323</v>
      </c>
      <c r="C18" s="39" t="s">
        <v>15</v>
      </c>
      <c r="D18" s="52">
        <v>468</v>
      </c>
      <c r="E18" s="28">
        <v>60</v>
      </c>
      <c r="F18" s="27">
        <f t="shared" si="0"/>
        <v>16.997167138810198</v>
      </c>
      <c r="G18" s="28">
        <v>152</v>
      </c>
      <c r="H18" s="27">
        <f t="shared" si="1"/>
        <v>43.05949008498583</v>
      </c>
      <c r="I18" s="28">
        <v>6</v>
      </c>
      <c r="J18" s="27">
        <f t="shared" si="2"/>
        <v>1.69971671388102</v>
      </c>
      <c r="K18" s="28">
        <v>2</v>
      </c>
      <c r="L18" s="27">
        <f t="shared" si="3"/>
        <v>0.56657223796034</v>
      </c>
      <c r="M18" s="28">
        <v>1</v>
      </c>
      <c r="N18" s="27">
        <f t="shared" si="4"/>
        <v>0.28328611898017</v>
      </c>
      <c r="O18" s="28">
        <v>119</v>
      </c>
      <c r="P18" s="27">
        <f t="shared" si="5"/>
        <v>33.711048158640224</v>
      </c>
      <c r="Q18" s="28">
        <v>0</v>
      </c>
      <c r="R18" s="27">
        <f t="shared" si="12"/>
        <v>0</v>
      </c>
      <c r="S18" s="28">
        <v>0</v>
      </c>
      <c r="T18" s="27">
        <f t="shared" si="13"/>
        <v>0</v>
      </c>
      <c r="U18" s="28">
        <v>0</v>
      </c>
      <c r="V18" s="27">
        <f t="shared" si="14"/>
        <v>0</v>
      </c>
      <c r="W18" s="28">
        <v>0</v>
      </c>
      <c r="X18" s="27">
        <f t="shared" si="6"/>
        <v>0</v>
      </c>
      <c r="Y18" s="76">
        <f t="shared" si="15"/>
        <v>340</v>
      </c>
      <c r="Z18" s="73">
        <f t="shared" si="7"/>
        <v>96.3172804532578</v>
      </c>
      <c r="AA18" s="28">
        <v>13</v>
      </c>
      <c r="AB18" s="80">
        <f t="shared" si="8"/>
        <v>3.6827195467422094</v>
      </c>
      <c r="AC18" s="76">
        <f t="shared" si="9"/>
        <v>353</v>
      </c>
      <c r="AD18" s="80">
        <f t="shared" si="10"/>
        <v>75.42735042735043</v>
      </c>
      <c r="AE18" s="81">
        <f t="shared" si="11"/>
        <v>-24.572649572649567</v>
      </c>
    </row>
    <row r="19" spans="1:31" ht="12.75" customHeight="1">
      <c r="A19" s="296"/>
      <c r="B19" s="38">
        <v>323</v>
      </c>
      <c r="C19" s="39" t="s">
        <v>16</v>
      </c>
      <c r="D19" s="52">
        <v>469</v>
      </c>
      <c r="E19" s="28">
        <v>48</v>
      </c>
      <c r="F19" s="27">
        <f t="shared" si="0"/>
        <v>14.15929203539823</v>
      </c>
      <c r="G19" s="28">
        <v>154</v>
      </c>
      <c r="H19" s="27">
        <f t="shared" si="1"/>
        <v>45.42772861356932</v>
      </c>
      <c r="I19" s="28">
        <v>1</v>
      </c>
      <c r="J19" s="27">
        <f t="shared" si="2"/>
        <v>0.2949852507374631</v>
      </c>
      <c r="K19" s="28">
        <v>0</v>
      </c>
      <c r="L19" s="27">
        <f t="shared" si="3"/>
        <v>0</v>
      </c>
      <c r="M19" s="28">
        <v>0</v>
      </c>
      <c r="N19" s="27">
        <f t="shared" si="4"/>
        <v>0</v>
      </c>
      <c r="O19" s="28">
        <v>108</v>
      </c>
      <c r="P19" s="27">
        <f t="shared" si="5"/>
        <v>31.858407079646017</v>
      </c>
      <c r="Q19" s="28">
        <v>0</v>
      </c>
      <c r="R19" s="27">
        <f t="shared" si="12"/>
        <v>0</v>
      </c>
      <c r="S19" s="28">
        <v>0</v>
      </c>
      <c r="T19" s="27">
        <f t="shared" si="13"/>
        <v>0</v>
      </c>
      <c r="U19" s="28">
        <v>0</v>
      </c>
      <c r="V19" s="27">
        <f t="shared" si="14"/>
        <v>0</v>
      </c>
      <c r="W19" s="28">
        <v>0</v>
      </c>
      <c r="X19" s="27">
        <f t="shared" si="6"/>
        <v>0</v>
      </c>
      <c r="Y19" s="76">
        <f t="shared" si="15"/>
        <v>311</v>
      </c>
      <c r="Z19" s="73">
        <f t="shared" si="7"/>
        <v>91.74041297935102</v>
      </c>
      <c r="AA19" s="28">
        <v>28</v>
      </c>
      <c r="AB19" s="80">
        <f t="shared" si="8"/>
        <v>8.259587020648967</v>
      </c>
      <c r="AC19" s="76">
        <f t="shared" si="9"/>
        <v>339</v>
      </c>
      <c r="AD19" s="80">
        <f t="shared" si="10"/>
        <v>72.28144989339019</v>
      </c>
      <c r="AE19" s="81">
        <f t="shared" si="11"/>
        <v>-27.71855010660981</v>
      </c>
    </row>
    <row r="20" spans="1:31" ht="12.75" customHeight="1">
      <c r="A20" s="296"/>
      <c r="B20" s="38">
        <v>324</v>
      </c>
      <c r="C20" s="39" t="s">
        <v>15</v>
      </c>
      <c r="D20" s="52">
        <v>509</v>
      </c>
      <c r="E20" s="28">
        <v>82</v>
      </c>
      <c r="F20" s="27">
        <f t="shared" si="0"/>
        <v>24.188790560471976</v>
      </c>
      <c r="G20" s="28">
        <v>116</v>
      </c>
      <c r="H20" s="27">
        <f t="shared" si="1"/>
        <v>34.21828908554572</v>
      </c>
      <c r="I20" s="28">
        <v>4</v>
      </c>
      <c r="J20" s="27">
        <f t="shared" si="2"/>
        <v>1.1799410029498525</v>
      </c>
      <c r="K20" s="28">
        <v>4</v>
      </c>
      <c r="L20" s="27">
        <f t="shared" si="3"/>
        <v>1.1799410029498525</v>
      </c>
      <c r="M20" s="28">
        <v>0</v>
      </c>
      <c r="N20" s="27">
        <f t="shared" si="4"/>
        <v>0</v>
      </c>
      <c r="O20" s="28">
        <v>103</v>
      </c>
      <c r="P20" s="27">
        <f t="shared" si="5"/>
        <v>30.383480825958703</v>
      </c>
      <c r="Q20" s="28">
        <v>0</v>
      </c>
      <c r="R20" s="27">
        <f t="shared" si="12"/>
        <v>0</v>
      </c>
      <c r="S20" s="28">
        <v>0</v>
      </c>
      <c r="T20" s="27">
        <f t="shared" si="13"/>
        <v>0</v>
      </c>
      <c r="U20" s="28">
        <v>0</v>
      </c>
      <c r="V20" s="27">
        <f t="shared" si="14"/>
        <v>0</v>
      </c>
      <c r="W20" s="28">
        <v>0</v>
      </c>
      <c r="X20" s="27">
        <f t="shared" si="6"/>
        <v>0</v>
      </c>
      <c r="Y20" s="76">
        <f t="shared" si="15"/>
        <v>309</v>
      </c>
      <c r="Z20" s="73">
        <f t="shared" si="7"/>
        <v>91.1504424778761</v>
      </c>
      <c r="AA20" s="28">
        <v>30</v>
      </c>
      <c r="AB20" s="80">
        <f t="shared" si="8"/>
        <v>8.849557522123893</v>
      </c>
      <c r="AC20" s="76">
        <f t="shared" si="9"/>
        <v>339</v>
      </c>
      <c r="AD20" s="80">
        <f t="shared" si="10"/>
        <v>66.60117878192534</v>
      </c>
      <c r="AE20" s="81">
        <f t="shared" si="11"/>
        <v>-33.39882121807466</v>
      </c>
    </row>
    <row r="21" spans="1:31" ht="12.75" customHeight="1">
      <c r="A21" s="296"/>
      <c r="B21" s="38">
        <v>324</v>
      </c>
      <c r="C21" s="39" t="s">
        <v>16</v>
      </c>
      <c r="D21" s="52">
        <v>509</v>
      </c>
      <c r="E21" s="28">
        <v>66</v>
      </c>
      <c r="F21" s="27">
        <f t="shared" si="0"/>
        <v>17.46031746031746</v>
      </c>
      <c r="G21" s="28">
        <v>163</v>
      </c>
      <c r="H21" s="27">
        <f t="shared" si="1"/>
        <v>43.12169312169312</v>
      </c>
      <c r="I21" s="28">
        <v>5</v>
      </c>
      <c r="J21" s="27">
        <f t="shared" si="2"/>
        <v>1.3227513227513228</v>
      </c>
      <c r="K21" s="28">
        <v>4</v>
      </c>
      <c r="L21" s="27">
        <f t="shared" si="3"/>
        <v>1.0582010582010581</v>
      </c>
      <c r="M21" s="28">
        <v>1</v>
      </c>
      <c r="N21" s="27">
        <f t="shared" si="4"/>
        <v>0.26455026455026454</v>
      </c>
      <c r="O21" s="28">
        <v>134</v>
      </c>
      <c r="P21" s="27">
        <f t="shared" si="5"/>
        <v>35.44973544973545</v>
      </c>
      <c r="Q21" s="28">
        <v>0</v>
      </c>
      <c r="R21" s="27">
        <f t="shared" si="12"/>
        <v>0</v>
      </c>
      <c r="S21" s="28">
        <v>0</v>
      </c>
      <c r="T21" s="27">
        <f t="shared" si="13"/>
        <v>0</v>
      </c>
      <c r="U21" s="28">
        <v>0</v>
      </c>
      <c r="V21" s="27">
        <f t="shared" si="14"/>
        <v>0</v>
      </c>
      <c r="W21" s="28">
        <v>0</v>
      </c>
      <c r="X21" s="27">
        <f t="shared" si="6"/>
        <v>0</v>
      </c>
      <c r="Y21" s="76">
        <f t="shared" si="15"/>
        <v>373</v>
      </c>
      <c r="Z21" s="73">
        <f t="shared" si="7"/>
        <v>98.67724867724867</v>
      </c>
      <c r="AA21" s="28">
        <v>5</v>
      </c>
      <c r="AB21" s="80">
        <f t="shared" si="8"/>
        <v>1.3227513227513228</v>
      </c>
      <c r="AC21" s="76">
        <f t="shared" si="9"/>
        <v>378</v>
      </c>
      <c r="AD21" s="80">
        <f t="shared" si="10"/>
        <v>74.26326129666012</v>
      </c>
      <c r="AE21" s="81">
        <f t="shared" si="11"/>
        <v>-25.73673870333988</v>
      </c>
    </row>
    <row r="22" spans="1:31" ht="12.75" customHeight="1">
      <c r="A22" s="296"/>
      <c r="B22" s="38">
        <v>325</v>
      </c>
      <c r="C22" s="39" t="s">
        <v>15</v>
      </c>
      <c r="D22" s="52">
        <v>446</v>
      </c>
      <c r="E22" s="28">
        <v>90</v>
      </c>
      <c r="F22" s="27">
        <f t="shared" si="0"/>
        <v>27.027027027027028</v>
      </c>
      <c r="G22" s="28">
        <v>109</v>
      </c>
      <c r="H22" s="27">
        <f t="shared" si="1"/>
        <v>32.732732732732735</v>
      </c>
      <c r="I22" s="28">
        <v>7</v>
      </c>
      <c r="J22" s="27">
        <f t="shared" si="2"/>
        <v>2.1021021021021022</v>
      </c>
      <c r="K22" s="28">
        <v>4</v>
      </c>
      <c r="L22" s="27">
        <f t="shared" si="3"/>
        <v>1.2012012012012012</v>
      </c>
      <c r="M22" s="28">
        <v>1</v>
      </c>
      <c r="N22" s="27">
        <f t="shared" si="4"/>
        <v>0.3003003003003003</v>
      </c>
      <c r="O22" s="28">
        <v>106</v>
      </c>
      <c r="P22" s="27">
        <f t="shared" si="5"/>
        <v>31.83183183183183</v>
      </c>
      <c r="Q22" s="28">
        <v>0</v>
      </c>
      <c r="R22" s="27">
        <f t="shared" si="12"/>
        <v>0</v>
      </c>
      <c r="S22" s="28">
        <v>0</v>
      </c>
      <c r="T22" s="27">
        <f t="shared" si="13"/>
        <v>0</v>
      </c>
      <c r="U22" s="28">
        <v>0</v>
      </c>
      <c r="V22" s="27">
        <f t="shared" si="14"/>
        <v>0</v>
      </c>
      <c r="W22" s="28">
        <v>0</v>
      </c>
      <c r="X22" s="27">
        <f t="shared" si="6"/>
        <v>0</v>
      </c>
      <c r="Y22" s="76">
        <f t="shared" si="15"/>
        <v>317</v>
      </c>
      <c r="Z22" s="73">
        <f t="shared" si="7"/>
        <v>95.1951951951952</v>
      </c>
      <c r="AA22" s="28">
        <v>16</v>
      </c>
      <c r="AB22" s="80">
        <f t="shared" si="8"/>
        <v>4.804804804804805</v>
      </c>
      <c r="AC22" s="76">
        <f t="shared" si="9"/>
        <v>333</v>
      </c>
      <c r="AD22" s="80">
        <f t="shared" si="10"/>
        <v>74.66367713004485</v>
      </c>
      <c r="AE22" s="81">
        <f t="shared" si="11"/>
        <v>-25.336322869955154</v>
      </c>
    </row>
    <row r="23" spans="1:31" ht="12.75" customHeight="1">
      <c r="A23" s="296"/>
      <c r="B23" s="38">
        <v>325</v>
      </c>
      <c r="C23" s="39" t="s">
        <v>16</v>
      </c>
      <c r="D23" s="52">
        <v>447</v>
      </c>
      <c r="E23" s="28">
        <v>65</v>
      </c>
      <c r="F23" s="27">
        <f t="shared" si="0"/>
        <v>21.73913043478261</v>
      </c>
      <c r="G23" s="28">
        <v>115</v>
      </c>
      <c r="H23" s="27">
        <f t="shared" si="1"/>
        <v>38.46153846153847</v>
      </c>
      <c r="I23" s="28">
        <v>4</v>
      </c>
      <c r="J23" s="27">
        <f t="shared" si="2"/>
        <v>1.3377926421404682</v>
      </c>
      <c r="K23" s="28">
        <v>2</v>
      </c>
      <c r="L23" s="27">
        <f t="shared" si="3"/>
        <v>0.6688963210702341</v>
      </c>
      <c r="M23" s="28">
        <v>2</v>
      </c>
      <c r="N23" s="27">
        <f t="shared" si="4"/>
        <v>0.6688963210702341</v>
      </c>
      <c r="O23" s="28">
        <v>108</v>
      </c>
      <c r="P23" s="27">
        <f t="shared" si="5"/>
        <v>36.12040133779264</v>
      </c>
      <c r="Q23" s="28">
        <v>1</v>
      </c>
      <c r="R23" s="27">
        <f t="shared" si="12"/>
        <v>0.33444816053511706</v>
      </c>
      <c r="S23" s="28">
        <v>0</v>
      </c>
      <c r="T23" s="27">
        <f t="shared" si="13"/>
        <v>0</v>
      </c>
      <c r="U23" s="28">
        <v>0</v>
      </c>
      <c r="V23" s="27">
        <f t="shared" si="14"/>
        <v>0</v>
      </c>
      <c r="W23" s="28">
        <v>2</v>
      </c>
      <c r="X23" s="27">
        <f t="shared" si="6"/>
        <v>0.6688963210702341</v>
      </c>
      <c r="Y23" s="76">
        <f t="shared" si="15"/>
        <v>299</v>
      </c>
      <c r="Z23" s="73">
        <f t="shared" si="7"/>
        <v>100</v>
      </c>
      <c r="AA23" s="28">
        <v>0</v>
      </c>
      <c r="AB23" s="80">
        <f t="shared" si="8"/>
        <v>0</v>
      </c>
      <c r="AC23" s="76">
        <f t="shared" si="9"/>
        <v>299</v>
      </c>
      <c r="AD23" s="80">
        <f t="shared" si="10"/>
        <v>66.8903803131991</v>
      </c>
      <c r="AE23" s="81">
        <f t="shared" si="11"/>
        <v>-33.1096196868009</v>
      </c>
    </row>
    <row r="24" spans="1:31" ht="12.75" customHeight="1">
      <c r="A24" s="296"/>
      <c r="B24" s="38">
        <v>326</v>
      </c>
      <c r="C24" s="39" t="s">
        <v>15</v>
      </c>
      <c r="D24" s="52">
        <v>540</v>
      </c>
      <c r="E24" s="28">
        <v>50</v>
      </c>
      <c r="F24" s="27">
        <f t="shared" si="0"/>
        <v>12.755102040816327</v>
      </c>
      <c r="G24" s="28">
        <v>157</v>
      </c>
      <c r="H24" s="27">
        <f t="shared" si="1"/>
        <v>40.05102040816326</v>
      </c>
      <c r="I24" s="28">
        <v>3</v>
      </c>
      <c r="J24" s="27">
        <f t="shared" si="2"/>
        <v>0.7653061224489796</v>
      </c>
      <c r="K24" s="28">
        <v>6</v>
      </c>
      <c r="L24" s="27">
        <f t="shared" si="3"/>
        <v>1.530612244897959</v>
      </c>
      <c r="M24" s="28">
        <v>0</v>
      </c>
      <c r="N24" s="27">
        <f t="shared" si="4"/>
        <v>0</v>
      </c>
      <c r="O24" s="28">
        <v>160</v>
      </c>
      <c r="P24" s="27">
        <f t="shared" si="5"/>
        <v>40.816326530612244</v>
      </c>
      <c r="Q24" s="28">
        <v>0</v>
      </c>
      <c r="R24" s="27">
        <f t="shared" si="12"/>
        <v>0</v>
      </c>
      <c r="S24" s="28">
        <v>0</v>
      </c>
      <c r="T24" s="27">
        <f t="shared" si="13"/>
        <v>0</v>
      </c>
      <c r="U24" s="28">
        <v>0</v>
      </c>
      <c r="V24" s="27">
        <f t="shared" si="14"/>
        <v>0</v>
      </c>
      <c r="W24" s="28">
        <v>0</v>
      </c>
      <c r="X24" s="27">
        <f t="shared" si="6"/>
        <v>0</v>
      </c>
      <c r="Y24" s="76">
        <f t="shared" si="15"/>
        <v>376</v>
      </c>
      <c r="Z24" s="73">
        <f t="shared" si="7"/>
        <v>95.91836734693877</v>
      </c>
      <c r="AA24" s="28">
        <v>16</v>
      </c>
      <c r="AB24" s="80">
        <f t="shared" si="8"/>
        <v>4.081632653061225</v>
      </c>
      <c r="AC24" s="76">
        <f t="shared" si="9"/>
        <v>392</v>
      </c>
      <c r="AD24" s="80">
        <f t="shared" si="10"/>
        <v>72.5925925925926</v>
      </c>
      <c r="AE24" s="81">
        <f t="shared" si="11"/>
        <v>-27.407407407407405</v>
      </c>
    </row>
    <row r="25" spans="1:31" ht="12.75" customHeight="1">
      <c r="A25" s="296"/>
      <c r="B25" s="38">
        <v>327</v>
      </c>
      <c r="C25" s="39" t="s">
        <v>15</v>
      </c>
      <c r="D25" s="52">
        <v>544</v>
      </c>
      <c r="E25" s="28">
        <v>142</v>
      </c>
      <c r="F25" s="27">
        <f t="shared" si="0"/>
        <v>33.56973995271868</v>
      </c>
      <c r="G25" s="28">
        <v>236</v>
      </c>
      <c r="H25" s="27">
        <f t="shared" si="1"/>
        <v>55.7919621749409</v>
      </c>
      <c r="I25" s="28">
        <v>3</v>
      </c>
      <c r="J25" s="27">
        <f t="shared" si="2"/>
        <v>0.7092198581560284</v>
      </c>
      <c r="K25" s="28">
        <v>4</v>
      </c>
      <c r="L25" s="27">
        <f t="shared" si="3"/>
        <v>0.9456264775413712</v>
      </c>
      <c r="M25" s="28">
        <v>0</v>
      </c>
      <c r="N25" s="27">
        <f t="shared" si="4"/>
        <v>0</v>
      </c>
      <c r="O25" s="28">
        <v>26</v>
      </c>
      <c r="P25" s="27">
        <f t="shared" si="5"/>
        <v>6.1465721040189125</v>
      </c>
      <c r="Q25" s="28">
        <v>0</v>
      </c>
      <c r="R25" s="27">
        <f t="shared" si="12"/>
        <v>0</v>
      </c>
      <c r="S25" s="28">
        <v>3</v>
      </c>
      <c r="T25" s="27">
        <f t="shared" si="13"/>
        <v>0.7092198581560284</v>
      </c>
      <c r="U25" s="28">
        <v>0</v>
      </c>
      <c r="V25" s="27">
        <f t="shared" si="14"/>
        <v>0</v>
      </c>
      <c r="W25" s="28">
        <v>0</v>
      </c>
      <c r="X25" s="27">
        <f t="shared" si="6"/>
        <v>0</v>
      </c>
      <c r="Y25" s="76">
        <f t="shared" si="15"/>
        <v>414</v>
      </c>
      <c r="Z25" s="73">
        <f t="shared" si="7"/>
        <v>97.87234042553192</v>
      </c>
      <c r="AA25" s="28">
        <v>9</v>
      </c>
      <c r="AB25" s="80">
        <f t="shared" si="8"/>
        <v>2.127659574468085</v>
      </c>
      <c r="AC25" s="76">
        <f t="shared" si="9"/>
        <v>423</v>
      </c>
      <c r="AD25" s="80">
        <f t="shared" si="10"/>
        <v>77.75735294117648</v>
      </c>
      <c r="AE25" s="81">
        <f t="shared" si="11"/>
        <v>-22.242647058823522</v>
      </c>
    </row>
    <row r="26" spans="1:31" ht="12.75" customHeight="1">
      <c r="A26" s="296"/>
      <c r="B26" s="38">
        <v>327</v>
      </c>
      <c r="C26" s="39" t="s">
        <v>16</v>
      </c>
      <c r="D26" s="52">
        <v>544</v>
      </c>
      <c r="E26" s="28">
        <v>153</v>
      </c>
      <c r="F26" s="27">
        <f t="shared" si="0"/>
        <v>36.77884615384615</v>
      </c>
      <c r="G26" s="28">
        <v>228</v>
      </c>
      <c r="H26" s="27">
        <f t="shared" si="1"/>
        <v>54.807692307692314</v>
      </c>
      <c r="I26" s="28">
        <v>3</v>
      </c>
      <c r="J26" s="27">
        <f t="shared" si="2"/>
        <v>0.7211538461538461</v>
      </c>
      <c r="K26" s="28">
        <v>1</v>
      </c>
      <c r="L26" s="27">
        <f t="shared" si="3"/>
        <v>0.2403846153846154</v>
      </c>
      <c r="M26" s="28">
        <v>2</v>
      </c>
      <c r="N26" s="27">
        <f t="shared" si="4"/>
        <v>0.4807692307692308</v>
      </c>
      <c r="O26" s="28">
        <v>21</v>
      </c>
      <c r="P26" s="27">
        <f t="shared" si="5"/>
        <v>5.048076923076923</v>
      </c>
      <c r="Q26" s="28">
        <v>0</v>
      </c>
      <c r="R26" s="27">
        <f t="shared" si="12"/>
        <v>0</v>
      </c>
      <c r="S26" s="28">
        <v>0</v>
      </c>
      <c r="T26" s="27">
        <f t="shared" si="13"/>
        <v>0</v>
      </c>
      <c r="U26" s="28">
        <v>0</v>
      </c>
      <c r="V26" s="27">
        <f t="shared" si="14"/>
        <v>0</v>
      </c>
      <c r="W26" s="28">
        <v>0</v>
      </c>
      <c r="X26" s="27">
        <f t="shared" si="6"/>
        <v>0</v>
      </c>
      <c r="Y26" s="76">
        <f t="shared" si="15"/>
        <v>408</v>
      </c>
      <c r="Z26" s="73">
        <f t="shared" si="7"/>
        <v>98.07692307692307</v>
      </c>
      <c r="AA26" s="28">
        <v>8</v>
      </c>
      <c r="AB26" s="80">
        <f t="shared" si="8"/>
        <v>1.9230769230769231</v>
      </c>
      <c r="AC26" s="76">
        <f t="shared" si="9"/>
        <v>416</v>
      </c>
      <c r="AD26" s="80">
        <f t="shared" si="10"/>
        <v>76.47058823529412</v>
      </c>
      <c r="AE26" s="81">
        <f t="shared" si="11"/>
        <v>-23.529411764705884</v>
      </c>
    </row>
    <row r="27" spans="1:31" ht="12.75" customHeight="1">
      <c r="A27" s="296"/>
      <c r="B27" s="38">
        <v>328</v>
      </c>
      <c r="C27" s="39" t="s">
        <v>15</v>
      </c>
      <c r="D27" s="52">
        <v>439</v>
      </c>
      <c r="E27" s="28">
        <v>133</v>
      </c>
      <c r="F27" s="27">
        <f t="shared" si="0"/>
        <v>40.181268882175225</v>
      </c>
      <c r="G27" s="28">
        <v>157</v>
      </c>
      <c r="H27" s="27">
        <f t="shared" si="1"/>
        <v>47.43202416918429</v>
      </c>
      <c r="I27" s="28">
        <v>1</v>
      </c>
      <c r="J27" s="27">
        <f t="shared" si="2"/>
        <v>0.3021148036253776</v>
      </c>
      <c r="K27" s="28">
        <v>0</v>
      </c>
      <c r="L27" s="27">
        <f t="shared" si="3"/>
        <v>0</v>
      </c>
      <c r="M27" s="28">
        <v>2</v>
      </c>
      <c r="N27" s="27">
        <f t="shared" si="4"/>
        <v>0.6042296072507553</v>
      </c>
      <c r="O27" s="28">
        <v>29</v>
      </c>
      <c r="P27" s="27">
        <f t="shared" si="5"/>
        <v>8.761329305135952</v>
      </c>
      <c r="Q27" s="28">
        <v>0</v>
      </c>
      <c r="R27" s="27">
        <f t="shared" si="12"/>
        <v>0</v>
      </c>
      <c r="S27" s="28">
        <v>2</v>
      </c>
      <c r="T27" s="27">
        <f t="shared" si="13"/>
        <v>0.6042296072507553</v>
      </c>
      <c r="U27" s="28">
        <v>0</v>
      </c>
      <c r="V27" s="27">
        <f t="shared" si="14"/>
        <v>0</v>
      </c>
      <c r="W27" s="28">
        <v>0</v>
      </c>
      <c r="X27" s="27">
        <f t="shared" si="6"/>
        <v>0</v>
      </c>
      <c r="Y27" s="76">
        <f t="shared" si="15"/>
        <v>324</v>
      </c>
      <c r="Z27" s="73">
        <f t="shared" si="7"/>
        <v>97.88519637462235</v>
      </c>
      <c r="AA27" s="28">
        <v>7</v>
      </c>
      <c r="AB27" s="80">
        <f t="shared" si="8"/>
        <v>2.1148036253776437</v>
      </c>
      <c r="AC27" s="76">
        <f t="shared" si="9"/>
        <v>331</v>
      </c>
      <c r="AD27" s="80">
        <f t="shared" si="10"/>
        <v>75.39863325740319</v>
      </c>
      <c r="AE27" s="81">
        <f t="shared" si="11"/>
        <v>-24.60136674259681</v>
      </c>
    </row>
    <row r="28" spans="1:31" ht="12.75" customHeight="1">
      <c r="A28" s="296"/>
      <c r="B28" s="38">
        <v>328</v>
      </c>
      <c r="C28" s="39" t="s">
        <v>16</v>
      </c>
      <c r="D28" s="52">
        <v>440</v>
      </c>
      <c r="E28" s="28">
        <v>125</v>
      </c>
      <c r="F28" s="27">
        <f t="shared" si="0"/>
        <v>41.390728476821195</v>
      </c>
      <c r="G28" s="28">
        <v>127</v>
      </c>
      <c r="H28" s="27">
        <f t="shared" si="1"/>
        <v>42.05298013245033</v>
      </c>
      <c r="I28" s="28">
        <v>2</v>
      </c>
      <c r="J28" s="27">
        <f t="shared" si="2"/>
        <v>0.6622516556291391</v>
      </c>
      <c r="K28" s="28">
        <v>1</v>
      </c>
      <c r="L28" s="27">
        <f t="shared" si="3"/>
        <v>0.33112582781456956</v>
      </c>
      <c r="M28" s="28">
        <v>1</v>
      </c>
      <c r="N28" s="27">
        <f t="shared" si="4"/>
        <v>0.33112582781456956</v>
      </c>
      <c r="O28" s="28">
        <v>40</v>
      </c>
      <c r="P28" s="27">
        <f t="shared" si="5"/>
        <v>13.245033112582782</v>
      </c>
      <c r="Q28" s="28">
        <v>0</v>
      </c>
      <c r="R28" s="27">
        <f t="shared" si="12"/>
        <v>0</v>
      </c>
      <c r="S28" s="28">
        <v>1</v>
      </c>
      <c r="T28" s="27">
        <f t="shared" si="13"/>
        <v>0.33112582781456956</v>
      </c>
      <c r="U28" s="28">
        <v>0</v>
      </c>
      <c r="V28" s="27">
        <f t="shared" si="14"/>
        <v>0</v>
      </c>
      <c r="W28" s="28">
        <v>0</v>
      </c>
      <c r="X28" s="27">
        <f t="shared" si="6"/>
        <v>0</v>
      </c>
      <c r="Y28" s="76">
        <f t="shared" si="15"/>
        <v>297</v>
      </c>
      <c r="Z28" s="73">
        <f t="shared" si="7"/>
        <v>98.34437086092716</v>
      </c>
      <c r="AA28" s="28">
        <v>5</v>
      </c>
      <c r="AB28" s="80">
        <f t="shared" si="8"/>
        <v>1.6556291390728477</v>
      </c>
      <c r="AC28" s="76">
        <f t="shared" si="9"/>
        <v>302</v>
      </c>
      <c r="AD28" s="80">
        <f t="shared" si="10"/>
        <v>68.63636363636364</v>
      </c>
      <c r="AE28" s="81">
        <f t="shared" si="11"/>
        <v>-31.36363636363636</v>
      </c>
    </row>
    <row r="29" spans="1:31" ht="12.75" customHeight="1">
      <c r="A29" s="296"/>
      <c r="B29" s="38">
        <v>329</v>
      </c>
      <c r="C29" s="39" t="s">
        <v>15</v>
      </c>
      <c r="D29" s="52">
        <v>706</v>
      </c>
      <c r="E29" s="28">
        <v>186</v>
      </c>
      <c r="F29" s="27">
        <f t="shared" si="0"/>
        <v>36.61417322834646</v>
      </c>
      <c r="G29" s="28">
        <v>253</v>
      </c>
      <c r="H29" s="27">
        <f t="shared" si="1"/>
        <v>49.803149606299215</v>
      </c>
      <c r="I29" s="28">
        <v>6</v>
      </c>
      <c r="J29" s="27">
        <f t="shared" si="2"/>
        <v>1.1811023622047243</v>
      </c>
      <c r="K29" s="28">
        <v>0</v>
      </c>
      <c r="L29" s="27">
        <f t="shared" si="3"/>
        <v>0</v>
      </c>
      <c r="M29" s="28">
        <v>0</v>
      </c>
      <c r="N29" s="27">
        <f t="shared" si="4"/>
        <v>0</v>
      </c>
      <c r="O29" s="28">
        <v>23</v>
      </c>
      <c r="P29" s="27">
        <f t="shared" si="5"/>
        <v>4.52755905511811</v>
      </c>
      <c r="Q29" s="28">
        <v>0</v>
      </c>
      <c r="R29" s="27">
        <f t="shared" si="12"/>
        <v>0</v>
      </c>
      <c r="S29" s="28">
        <v>7</v>
      </c>
      <c r="T29" s="27">
        <f t="shared" si="13"/>
        <v>1.3779527559055118</v>
      </c>
      <c r="U29" s="28">
        <v>0</v>
      </c>
      <c r="V29" s="27">
        <f t="shared" si="14"/>
        <v>0</v>
      </c>
      <c r="W29" s="28">
        <v>2</v>
      </c>
      <c r="X29" s="27">
        <f t="shared" si="6"/>
        <v>0.39370078740157477</v>
      </c>
      <c r="Y29" s="76">
        <f t="shared" si="15"/>
        <v>477</v>
      </c>
      <c r="Z29" s="73">
        <f t="shared" si="7"/>
        <v>93.89763779527559</v>
      </c>
      <c r="AA29" s="28">
        <v>31</v>
      </c>
      <c r="AB29" s="80">
        <f t="shared" si="8"/>
        <v>6.102362204724409</v>
      </c>
      <c r="AC29" s="76">
        <f t="shared" si="9"/>
        <v>508</v>
      </c>
      <c r="AD29" s="80">
        <f t="shared" si="10"/>
        <v>71.95467422096317</v>
      </c>
      <c r="AE29" s="81">
        <f t="shared" si="11"/>
        <v>-28.04532577903683</v>
      </c>
    </row>
    <row r="30" spans="1:31" ht="12.75" customHeight="1">
      <c r="A30" s="296"/>
      <c r="B30" s="38">
        <v>330</v>
      </c>
      <c r="C30" s="39" t="s">
        <v>15</v>
      </c>
      <c r="D30" s="52">
        <v>419</v>
      </c>
      <c r="E30" s="28">
        <v>90</v>
      </c>
      <c r="F30" s="27">
        <f t="shared" si="0"/>
        <v>30.716723549488055</v>
      </c>
      <c r="G30" s="28">
        <v>155</v>
      </c>
      <c r="H30" s="27">
        <f t="shared" si="1"/>
        <v>52.901023890784984</v>
      </c>
      <c r="I30" s="28">
        <v>3</v>
      </c>
      <c r="J30" s="27">
        <f t="shared" si="2"/>
        <v>1.023890784982935</v>
      </c>
      <c r="K30" s="28">
        <v>4</v>
      </c>
      <c r="L30" s="27">
        <f t="shared" si="3"/>
        <v>1.3651877133105803</v>
      </c>
      <c r="M30" s="28">
        <v>0</v>
      </c>
      <c r="N30" s="27">
        <f t="shared" si="4"/>
        <v>0</v>
      </c>
      <c r="O30" s="28">
        <v>34</v>
      </c>
      <c r="P30" s="27">
        <f t="shared" si="5"/>
        <v>11.604095563139932</v>
      </c>
      <c r="Q30" s="28">
        <v>0</v>
      </c>
      <c r="R30" s="27">
        <f t="shared" si="12"/>
        <v>0</v>
      </c>
      <c r="S30" s="28">
        <v>0</v>
      </c>
      <c r="T30" s="27">
        <f t="shared" si="13"/>
        <v>0</v>
      </c>
      <c r="U30" s="28">
        <v>0</v>
      </c>
      <c r="V30" s="27">
        <f t="shared" si="14"/>
        <v>0</v>
      </c>
      <c r="W30" s="28">
        <v>0</v>
      </c>
      <c r="X30" s="27">
        <f t="shared" si="6"/>
        <v>0</v>
      </c>
      <c r="Y30" s="76">
        <f t="shared" si="15"/>
        <v>286</v>
      </c>
      <c r="Z30" s="73">
        <f t="shared" si="7"/>
        <v>97.61092150170649</v>
      </c>
      <c r="AA30" s="28">
        <v>7</v>
      </c>
      <c r="AB30" s="80">
        <f t="shared" si="8"/>
        <v>2.3890784982935154</v>
      </c>
      <c r="AC30" s="76">
        <f t="shared" si="9"/>
        <v>293</v>
      </c>
      <c r="AD30" s="80">
        <f t="shared" si="10"/>
        <v>69.92840095465394</v>
      </c>
      <c r="AE30" s="81">
        <f t="shared" si="11"/>
        <v>-30.071599045346062</v>
      </c>
    </row>
    <row r="31" spans="1:31" ht="12.75" customHeight="1">
      <c r="A31" s="296"/>
      <c r="B31" s="38">
        <v>330</v>
      </c>
      <c r="C31" s="39" t="s">
        <v>16</v>
      </c>
      <c r="D31" s="52">
        <v>420</v>
      </c>
      <c r="E31" s="28">
        <v>77</v>
      </c>
      <c r="F31" s="27">
        <f t="shared" si="0"/>
        <v>27.017543859649123</v>
      </c>
      <c r="G31" s="28">
        <v>162</v>
      </c>
      <c r="H31" s="27">
        <f t="shared" si="1"/>
        <v>56.84210526315789</v>
      </c>
      <c r="I31" s="28">
        <v>2</v>
      </c>
      <c r="J31" s="27">
        <f t="shared" si="2"/>
        <v>0.7017543859649122</v>
      </c>
      <c r="K31" s="28">
        <v>3</v>
      </c>
      <c r="L31" s="27">
        <f t="shared" si="3"/>
        <v>1.0526315789473684</v>
      </c>
      <c r="M31" s="28">
        <v>0</v>
      </c>
      <c r="N31" s="27">
        <f t="shared" si="4"/>
        <v>0</v>
      </c>
      <c r="O31" s="28">
        <v>31</v>
      </c>
      <c r="P31" s="27">
        <f t="shared" si="5"/>
        <v>10.87719298245614</v>
      </c>
      <c r="Q31" s="28">
        <v>1</v>
      </c>
      <c r="R31" s="27">
        <f t="shared" si="12"/>
        <v>0.3508771929824561</v>
      </c>
      <c r="S31" s="28">
        <v>1</v>
      </c>
      <c r="T31" s="27">
        <f t="shared" si="13"/>
        <v>0.3508771929824561</v>
      </c>
      <c r="U31" s="28">
        <v>0</v>
      </c>
      <c r="V31" s="27">
        <f t="shared" si="14"/>
        <v>0</v>
      </c>
      <c r="W31" s="28">
        <v>0</v>
      </c>
      <c r="X31" s="27">
        <f t="shared" si="6"/>
        <v>0</v>
      </c>
      <c r="Y31" s="76">
        <f t="shared" si="15"/>
        <v>277</v>
      </c>
      <c r="Z31" s="73">
        <f t="shared" si="7"/>
        <v>97.19298245614036</v>
      </c>
      <c r="AA31" s="28">
        <v>8</v>
      </c>
      <c r="AB31" s="80">
        <f t="shared" si="8"/>
        <v>2.807017543859649</v>
      </c>
      <c r="AC31" s="76">
        <f t="shared" si="9"/>
        <v>285</v>
      </c>
      <c r="AD31" s="80">
        <f t="shared" si="10"/>
        <v>67.85714285714286</v>
      </c>
      <c r="AE31" s="81">
        <f t="shared" si="11"/>
        <v>-32.14285714285714</v>
      </c>
    </row>
    <row r="32" spans="1:31" ht="12.75" customHeight="1">
      <c r="A32" s="296"/>
      <c r="B32" s="38">
        <v>331</v>
      </c>
      <c r="C32" s="39" t="s">
        <v>15</v>
      </c>
      <c r="D32" s="52">
        <v>578</v>
      </c>
      <c r="E32" s="28">
        <v>143</v>
      </c>
      <c r="F32" s="27">
        <f t="shared" si="0"/>
        <v>37.43455497382199</v>
      </c>
      <c r="G32" s="28">
        <v>135</v>
      </c>
      <c r="H32" s="27">
        <f t="shared" si="1"/>
        <v>35.340314136125656</v>
      </c>
      <c r="I32" s="28">
        <v>4</v>
      </c>
      <c r="J32" s="27">
        <f t="shared" si="2"/>
        <v>1.0471204188481675</v>
      </c>
      <c r="K32" s="28">
        <v>6</v>
      </c>
      <c r="L32" s="27">
        <f t="shared" si="3"/>
        <v>1.5706806282722512</v>
      </c>
      <c r="M32" s="28">
        <v>4</v>
      </c>
      <c r="N32" s="27">
        <f t="shared" si="4"/>
        <v>1.0471204188481675</v>
      </c>
      <c r="O32" s="28">
        <v>53</v>
      </c>
      <c r="P32" s="27">
        <f t="shared" si="5"/>
        <v>13.874345549738221</v>
      </c>
      <c r="Q32" s="28">
        <v>0</v>
      </c>
      <c r="R32" s="27">
        <f t="shared" si="12"/>
        <v>0</v>
      </c>
      <c r="S32" s="28">
        <v>6</v>
      </c>
      <c r="T32" s="27">
        <f t="shared" si="13"/>
        <v>1.5706806282722512</v>
      </c>
      <c r="U32" s="28">
        <v>1</v>
      </c>
      <c r="V32" s="27">
        <f t="shared" si="14"/>
        <v>0.2617801047120419</v>
      </c>
      <c r="W32" s="28">
        <v>0</v>
      </c>
      <c r="X32" s="27">
        <f t="shared" si="6"/>
        <v>0</v>
      </c>
      <c r="Y32" s="76">
        <f t="shared" si="15"/>
        <v>352</v>
      </c>
      <c r="Z32" s="73">
        <f t="shared" si="7"/>
        <v>92.14659685863874</v>
      </c>
      <c r="AA32" s="28">
        <v>30</v>
      </c>
      <c r="AB32" s="80">
        <f t="shared" si="8"/>
        <v>7.853403141361256</v>
      </c>
      <c r="AC32" s="76">
        <f t="shared" si="9"/>
        <v>382</v>
      </c>
      <c r="AD32" s="80">
        <f t="shared" si="10"/>
        <v>66.08996539792388</v>
      </c>
      <c r="AE32" s="81">
        <f t="shared" si="11"/>
        <v>-33.910034602076124</v>
      </c>
    </row>
    <row r="33" spans="1:31" ht="12.75" customHeight="1">
      <c r="A33" s="296"/>
      <c r="B33" s="38">
        <v>331</v>
      </c>
      <c r="C33" s="39" t="s">
        <v>16</v>
      </c>
      <c r="D33" s="52">
        <v>578</v>
      </c>
      <c r="E33" s="28">
        <v>126</v>
      </c>
      <c r="F33" s="27">
        <f t="shared" si="0"/>
        <v>36.52173913043478</v>
      </c>
      <c r="G33" s="28">
        <v>107</v>
      </c>
      <c r="H33" s="27">
        <f t="shared" si="1"/>
        <v>31.01449275362319</v>
      </c>
      <c r="I33" s="28">
        <v>4</v>
      </c>
      <c r="J33" s="27">
        <f t="shared" si="2"/>
        <v>1.1594202898550725</v>
      </c>
      <c r="K33" s="28">
        <v>7</v>
      </c>
      <c r="L33" s="27">
        <f t="shared" si="3"/>
        <v>2.0289855072463765</v>
      </c>
      <c r="M33" s="28">
        <v>0</v>
      </c>
      <c r="N33" s="27">
        <f t="shared" si="4"/>
        <v>0</v>
      </c>
      <c r="O33" s="28">
        <v>60</v>
      </c>
      <c r="P33" s="27">
        <f t="shared" si="5"/>
        <v>17.391304347826086</v>
      </c>
      <c r="Q33" s="28">
        <v>0</v>
      </c>
      <c r="R33" s="27">
        <f t="shared" si="12"/>
        <v>0</v>
      </c>
      <c r="S33" s="28">
        <v>3</v>
      </c>
      <c r="T33" s="27">
        <f t="shared" si="13"/>
        <v>0.8695652173913043</v>
      </c>
      <c r="U33" s="28">
        <v>0</v>
      </c>
      <c r="V33" s="27">
        <f t="shared" si="14"/>
        <v>0</v>
      </c>
      <c r="W33" s="28">
        <v>0</v>
      </c>
      <c r="X33" s="27">
        <f t="shared" si="6"/>
        <v>0</v>
      </c>
      <c r="Y33" s="76">
        <f t="shared" si="15"/>
        <v>307</v>
      </c>
      <c r="Z33" s="73">
        <f t="shared" si="7"/>
        <v>88.98550724637681</v>
      </c>
      <c r="AA33" s="28">
        <v>38</v>
      </c>
      <c r="AB33" s="80">
        <f t="shared" si="8"/>
        <v>11.014492753623188</v>
      </c>
      <c r="AC33" s="76">
        <f t="shared" si="9"/>
        <v>345</v>
      </c>
      <c r="AD33" s="80">
        <f t="shared" si="10"/>
        <v>59.688581314878896</v>
      </c>
      <c r="AE33" s="81">
        <f t="shared" si="11"/>
        <v>-40.311418685121104</v>
      </c>
    </row>
    <row r="34" spans="1:31" ht="12.75" customHeight="1">
      <c r="A34" s="296"/>
      <c r="B34" s="38">
        <v>331</v>
      </c>
      <c r="C34" s="39" t="s">
        <v>19</v>
      </c>
      <c r="D34" s="52">
        <v>578</v>
      </c>
      <c r="E34" s="28">
        <v>124</v>
      </c>
      <c r="F34" s="27">
        <f t="shared" si="0"/>
        <v>37.12574850299401</v>
      </c>
      <c r="G34" s="28">
        <v>86</v>
      </c>
      <c r="H34" s="27">
        <f t="shared" si="1"/>
        <v>25.748502994011975</v>
      </c>
      <c r="I34" s="28">
        <v>5</v>
      </c>
      <c r="J34" s="27">
        <f t="shared" si="2"/>
        <v>1.4970059880239521</v>
      </c>
      <c r="K34" s="28">
        <v>3</v>
      </c>
      <c r="L34" s="27">
        <f t="shared" si="3"/>
        <v>0.8982035928143712</v>
      </c>
      <c r="M34" s="28">
        <v>8</v>
      </c>
      <c r="N34" s="27">
        <f t="shared" si="4"/>
        <v>2.3952095808383236</v>
      </c>
      <c r="O34" s="28">
        <v>77</v>
      </c>
      <c r="P34" s="27">
        <f t="shared" si="5"/>
        <v>23.053892215568865</v>
      </c>
      <c r="Q34" s="28">
        <v>1</v>
      </c>
      <c r="R34" s="27">
        <f t="shared" si="12"/>
        <v>0.29940119760479045</v>
      </c>
      <c r="S34" s="28">
        <v>10</v>
      </c>
      <c r="T34" s="27">
        <f t="shared" si="13"/>
        <v>2.9940119760479043</v>
      </c>
      <c r="U34" s="28">
        <v>0</v>
      </c>
      <c r="V34" s="27">
        <f t="shared" si="14"/>
        <v>0</v>
      </c>
      <c r="W34" s="28">
        <v>0</v>
      </c>
      <c r="X34" s="27">
        <f t="shared" si="6"/>
        <v>0</v>
      </c>
      <c r="Y34" s="76">
        <f t="shared" si="15"/>
        <v>314</v>
      </c>
      <c r="Z34" s="73">
        <f t="shared" si="7"/>
        <v>94.01197604790418</v>
      </c>
      <c r="AA34" s="28">
        <v>20</v>
      </c>
      <c r="AB34" s="80">
        <f t="shared" si="8"/>
        <v>5.9880239520958085</v>
      </c>
      <c r="AC34" s="76">
        <f t="shared" si="9"/>
        <v>334</v>
      </c>
      <c r="AD34" s="80">
        <f t="shared" si="10"/>
        <v>57.785467128027676</v>
      </c>
      <c r="AE34" s="81">
        <f t="shared" si="11"/>
        <v>-42.214532871972324</v>
      </c>
    </row>
    <row r="35" spans="1:31" ht="12.75" customHeight="1">
      <c r="A35" s="296"/>
      <c r="B35" s="38">
        <v>331</v>
      </c>
      <c r="C35" s="39" t="s">
        <v>20</v>
      </c>
      <c r="D35" s="52">
        <v>579</v>
      </c>
      <c r="E35" s="28">
        <v>143</v>
      </c>
      <c r="F35" s="27">
        <f t="shared" si="0"/>
        <v>41.09195402298851</v>
      </c>
      <c r="G35" s="28">
        <v>117</v>
      </c>
      <c r="H35" s="27">
        <f t="shared" si="1"/>
        <v>33.62068965517241</v>
      </c>
      <c r="I35" s="28">
        <v>5</v>
      </c>
      <c r="J35" s="27">
        <f t="shared" si="2"/>
        <v>1.4367816091954022</v>
      </c>
      <c r="K35" s="28">
        <v>3</v>
      </c>
      <c r="L35" s="27">
        <f t="shared" si="3"/>
        <v>0.8620689655172413</v>
      </c>
      <c r="M35" s="28">
        <v>2</v>
      </c>
      <c r="N35" s="27">
        <f t="shared" si="4"/>
        <v>0.5747126436781609</v>
      </c>
      <c r="O35" s="28">
        <v>59</v>
      </c>
      <c r="P35" s="27">
        <f t="shared" si="5"/>
        <v>16.954022988505745</v>
      </c>
      <c r="Q35" s="28">
        <v>0</v>
      </c>
      <c r="R35" s="27">
        <f t="shared" si="12"/>
        <v>0</v>
      </c>
      <c r="S35" s="28">
        <v>2</v>
      </c>
      <c r="T35" s="27">
        <f t="shared" si="13"/>
        <v>0.5747126436781609</v>
      </c>
      <c r="U35" s="28">
        <v>0</v>
      </c>
      <c r="V35" s="27">
        <f t="shared" si="14"/>
        <v>0</v>
      </c>
      <c r="W35" s="28">
        <v>0</v>
      </c>
      <c r="X35" s="27">
        <f t="shared" si="6"/>
        <v>0</v>
      </c>
      <c r="Y35" s="76">
        <f t="shared" si="15"/>
        <v>331</v>
      </c>
      <c r="Z35" s="73">
        <f t="shared" si="7"/>
        <v>95.11494252873564</v>
      </c>
      <c r="AA35" s="28">
        <v>17</v>
      </c>
      <c r="AB35" s="80">
        <f t="shared" si="8"/>
        <v>4.885057471264368</v>
      </c>
      <c r="AC35" s="76">
        <f t="shared" si="9"/>
        <v>348</v>
      </c>
      <c r="AD35" s="80">
        <f t="shared" si="10"/>
        <v>60.10362694300518</v>
      </c>
      <c r="AE35" s="81">
        <f t="shared" si="11"/>
        <v>-39.89637305699482</v>
      </c>
    </row>
    <row r="36" spans="1:31" ht="12.75" customHeight="1">
      <c r="A36" s="296"/>
      <c r="B36" s="38">
        <v>332</v>
      </c>
      <c r="C36" s="39" t="s">
        <v>15</v>
      </c>
      <c r="D36" s="52">
        <v>435</v>
      </c>
      <c r="E36" s="28">
        <v>103</v>
      </c>
      <c r="F36" s="27">
        <f t="shared" si="0"/>
        <v>41.03585657370518</v>
      </c>
      <c r="G36" s="28">
        <v>109</v>
      </c>
      <c r="H36" s="27">
        <f t="shared" si="1"/>
        <v>43.42629482071713</v>
      </c>
      <c r="I36" s="28">
        <v>5</v>
      </c>
      <c r="J36" s="27">
        <f t="shared" si="2"/>
        <v>1.9920318725099602</v>
      </c>
      <c r="K36" s="28">
        <v>1</v>
      </c>
      <c r="L36" s="27">
        <f t="shared" si="3"/>
        <v>0.398406374501992</v>
      </c>
      <c r="M36" s="28">
        <v>0</v>
      </c>
      <c r="N36" s="27">
        <f t="shared" si="4"/>
        <v>0</v>
      </c>
      <c r="O36" s="28">
        <v>29</v>
      </c>
      <c r="P36" s="27">
        <f t="shared" si="5"/>
        <v>11.553784860557768</v>
      </c>
      <c r="Q36" s="28">
        <v>0</v>
      </c>
      <c r="R36" s="27">
        <f t="shared" si="12"/>
        <v>0</v>
      </c>
      <c r="S36" s="28">
        <v>0</v>
      </c>
      <c r="T36" s="27">
        <f t="shared" si="13"/>
        <v>0</v>
      </c>
      <c r="U36" s="28">
        <v>1</v>
      </c>
      <c r="V36" s="27">
        <f t="shared" si="14"/>
        <v>0.398406374501992</v>
      </c>
      <c r="W36" s="28">
        <v>0</v>
      </c>
      <c r="X36" s="27">
        <f t="shared" si="6"/>
        <v>0</v>
      </c>
      <c r="Y36" s="76">
        <f t="shared" si="15"/>
        <v>248</v>
      </c>
      <c r="Z36" s="73">
        <f t="shared" si="7"/>
        <v>98.80478087649402</v>
      </c>
      <c r="AA36" s="28">
        <v>3</v>
      </c>
      <c r="AB36" s="80">
        <f t="shared" si="8"/>
        <v>1.1952191235059761</v>
      </c>
      <c r="AC36" s="76">
        <f t="shared" si="9"/>
        <v>251</v>
      </c>
      <c r="AD36" s="80">
        <f t="shared" si="10"/>
        <v>57.701149425287355</v>
      </c>
      <c r="AE36" s="81">
        <f t="shared" si="11"/>
        <v>-42.298850574712645</v>
      </c>
    </row>
    <row r="37" spans="1:31" ht="12.75" customHeight="1">
      <c r="A37" s="296"/>
      <c r="B37" s="38">
        <v>333</v>
      </c>
      <c r="C37" s="39" t="s">
        <v>15</v>
      </c>
      <c r="D37" s="52">
        <v>468</v>
      </c>
      <c r="E37" s="28">
        <v>133</v>
      </c>
      <c r="F37" s="27">
        <f t="shared" si="0"/>
        <v>44.333333333333336</v>
      </c>
      <c r="G37" s="28">
        <v>125</v>
      </c>
      <c r="H37" s="27">
        <f t="shared" si="1"/>
        <v>41.66666666666667</v>
      </c>
      <c r="I37" s="28">
        <v>1</v>
      </c>
      <c r="J37" s="27">
        <f t="shared" si="2"/>
        <v>0.33333333333333337</v>
      </c>
      <c r="K37" s="28">
        <v>1</v>
      </c>
      <c r="L37" s="27">
        <f t="shared" si="3"/>
        <v>0.33333333333333337</v>
      </c>
      <c r="M37" s="28">
        <v>3</v>
      </c>
      <c r="N37" s="27">
        <f t="shared" si="4"/>
        <v>1</v>
      </c>
      <c r="O37" s="28">
        <v>28</v>
      </c>
      <c r="P37" s="27">
        <f t="shared" si="5"/>
        <v>9.333333333333334</v>
      </c>
      <c r="Q37" s="28">
        <v>0</v>
      </c>
      <c r="R37" s="27">
        <f t="shared" si="12"/>
        <v>0</v>
      </c>
      <c r="S37" s="28">
        <v>0</v>
      </c>
      <c r="T37" s="27">
        <f t="shared" si="13"/>
        <v>0</v>
      </c>
      <c r="U37" s="28">
        <v>0</v>
      </c>
      <c r="V37" s="27">
        <f t="shared" si="14"/>
        <v>0</v>
      </c>
      <c r="W37" s="28">
        <v>1</v>
      </c>
      <c r="X37" s="27">
        <f t="shared" si="6"/>
        <v>0.33333333333333337</v>
      </c>
      <c r="Y37" s="76">
        <f t="shared" si="15"/>
        <v>292</v>
      </c>
      <c r="Z37" s="73">
        <f t="shared" si="7"/>
        <v>97.33333333333334</v>
      </c>
      <c r="AA37" s="28">
        <v>8</v>
      </c>
      <c r="AB37" s="80">
        <f t="shared" si="8"/>
        <v>2.666666666666667</v>
      </c>
      <c r="AC37" s="76">
        <f t="shared" si="9"/>
        <v>300</v>
      </c>
      <c r="AD37" s="80">
        <f t="shared" si="10"/>
        <v>64.1025641025641</v>
      </c>
      <c r="AE37" s="81">
        <f t="shared" si="11"/>
        <v>-35.8974358974359</v>
      </c>
    </row>
    <row r="38" spans="1:31" ht="12.75" customHeight="1">
      <c r="A38" s="296"/>
      <c r="B38" s="38">
        <v>333</v>
      </c>
      <c r="C38" s="39" t="s">
        <v>16</v>
      </c>
      <c r="D38" s="52">
        <v>468</v>
      </c>
      <c r="E38" s="28">
        <v>115</v>
      </c>
      <c r="F38" s="27">
        <f t="shared" si="0"/>
        <v>39.51890034364261</v>
      </c>
      <c r="G38" s="28">
        <v>133</v>
      </c>
      <c r="H38" s="27">
        <f t="shared" si="1"/>
        <v>45.70446735395189</v>
      </c>
      <c r="I38" s="28">
        <v>1</v>
      </c>
      <c r="J38" s="27">
        <f t="shared" si="2"/>
        <v>0.3436426116838488</v>
      </c>
      <c r="K38" s="28">
        <v>2</v>
      </c>
      <c r="L38" s="27">
        <f t="shared" si="3"/>
        <v>0.6872852233676976</v>
      </c>
      <c r="M38" s="28">
        <v>1</v>
      </c>
      <c r="N38" s="27">
        <f t="shared" si="4"/>
        <v>0.3436426116838488</v>
      </c>
      <c r="O38" s="28">
        <v>30</v>
      </c>
      <c r="P38" s="27">
        <f t="shared" si="5"/>
        <v>10.309278350515463</v>
      </c>
      <c r="Q38" s="28">
        <v>0</v>
      </c>
      <c r="R38" s="27">
        <f t="shared" si="12"/>
        <v>0</v>
      </c>
      <c r="S38" s="28">
        <v>0</v>
      </c>
      <c r="T38" s="27">
        <f t="shared" si="13"/>
        <v>0</v>
      </c>
      <c r="U38" s="28">
        <v>1</v>
      </c>
      <c r="V38" s="27">
        <f t="shared" si="14"/>
        <v>0.3436426116838488</v>
      </c>
      <c r="W38" s="28">
        <v>1</v>
      </c>
      <c r="X38" s="27">
        <f t="shared" si="6"/>
        <v>0.3436426116838488</v>
      </c>
      <c r="Y38" s="76">
        <f t="shared" si="15"/>
        <v>284</v>
      </c>
      <c r="Z38" s="73">
        <f t="shared" si="7"/>
        <v>97.59450171821305</v>
      </c>
      <c r="AA38" s="28">
        <v>7</v>
      </c>
      <c r="AB38" s="80">
        <f t="shared" si="8"/>
        <v>2.405498281786942</v>
      </c>
      <c r="AC38" s="76">
        <f t="shared" si="9"/>
        <v>291</v>
      </c>
      <c r="AD38" s="80">
        <f t="shared" si="10"/>
        <v>62.17948717948718</v>
      </c>
      <c r="AE38" s="81">
        <f t="shared" si="11"/>
        <v>-37.82051282051282</v>
      </c>
    </row>
    <row r="39" spans="1:31" ht="12.75" customHeight="1">
      <c r="A39" s="296"/>
      <c r="B39" s="38">
        <v>334</v>
      </c>
      <c r="C39" s="39" t="s">
        <v>15</v>
      </c>
      <c r="D39" s="52">
        <v>683</v>
      </c>
      <c r="E39" s="28">
        <v>219</v>
      </c>
      <c r="F39" s="27">
        <f t="shared" si="0"/>
        <v>51.77304964539007</v>
      </c>
      <c r="G39" s="28">
        <v>138</v>
      </c>
      <c r="H39" s="27">
        <f t="shared" si="1"/>
        <v>32.62411347517731</v>
      </c>
      <c r="I39" s="28">
        <v>2</v>
      </c>
      <c r="J39" s="27">
        <f t="shared" si="2"/>
        <v>0.4728132387706856</v>
      </c>
      <c r="K39" s="28">
        <v>7</v>
      </c>
      <c r="L39" s="27">
        <f t="shared" si="3"/>
        <v>1.6548463356973995</v>
      </c>
      <c r="M39" s="28">
        <v>1</v>
      </c>
      <c r="N39" s="27">
        <f t="shared" si="4"/>
        <v>0.2364066193853428</v>
      </c>
      <c r="O39" s="28">
        <v>31</v>
      </c>
      <c r="P39" s="27">
        <f t="shared" si="5"/>
        <v>7.328605200945626</v>
      </c>
      <c r="Q39" s="28">
        <v>0</v>
      </c>
      <c r="R39" s="27">
        <f t="shared" si="12"/>
        <v>0</v>
      </c>
      <c r="S39" s="28">
        <v>0</v>
      </c>
      <c r="T39" s="27">
        <f t="shared" si="13"/>
        <v>0</v>
      </c>
      <c r="U39" s="28">
        <v>0</v>
      </c>
      <c r="V39" s="27">
        <f t="shared" si="14"/>
        <v>0</v>
      </c>
      <c r="W39" s="28">
        <v>0</v>
      </c>
      <c r="X39" s="27">
        <f t="shared" si="6"/>
        <v>0</v>
      </c>
      <c r="Y39" s="76">
        <f t="shared" si="15"/>
        <v>398</v>
      </c>
      <c r="Z39" s="73">
        <f t="shared" si="7"/>
        <v>94.08983451536643</v>
      </c>
      <c r="AA39" s="28">
        <v>25</v>
      </c>
      <c r="AB39" s="80">
        <f t="shared" si="8"/>
        <v>5.91016548463357</v>
      </c>
      <c r="AC39" s="76">
        <f t="shared" si="9"/>
        <v>423</v>
      </c>
      <c r="AD39" s="80">
        <f t="shared" si="10"/>
        <v>61.93265007320644</v>
      </c>
      <c r="AE39" s="81">
        <f t="shared" si="11"/>
        <v>-38.06734992679356</v>
      </c>
    </row>
    <row r="40" spans="1:31" ht="12.75" customHeight="1">
      <c r="A40" s="296"/>
      <c r="B40" s="38">
        <v>334</v>
      </c>
      <c r="C40" s="39" t="s">
        <v>32</v>
      </c>
      <c r="D40" s="52">
        <v>106</v>
      </c>
      <c r="E40" s="28">
        <v>36</v>
      </c>
      <c r="F40" s="27">
        <f t="shared" si="0"/>
        <v>45</v>
      </c>
      <c r="G40" s="28">
        <v>31</v>
      </c>
      <c r="H40" s="27">
        <f t="shared" si="1"/>
        <v>38.75</v>
      </c>
      <c r="I40" s="28">
        <v>1</v>
      </c>
      <c r="J40" s="27">
        <f t="shared" si="2"/>
        <v>1.25</v>
      </c>
      <c r="K40" s="28">
        <v>0</v>
      </c>
      <c r="L40" s="27">
        <f t="shared" si="3"/>
        <v>0</v>
      </c>
      <c r="M40" s="28">
        <v>1</v>
      </c>
      <c r="N40" s="27">
        <f t="shared" si="4"/>
        <v>1.25</v>
      </c>
      <c r="O40" s="28">
        <v>6</v>
      </c>
      <c r="P40" s="27">
        <f t="shared" si="5"/>
        <v>7.5</v>
      </c>
      <c r="Q40" s="28">
        <v>0</v>
      </c>
      <c r="R40" s="27">
        <f t="shared" si="12"/>
        <v>0</v>
      </c>
      <c r="S40" s="28">
        <v>1</v>
      </c>
      <c r="T40" s="27">
        <f t="shared" si="13"/>
        <v>1.25</v>
      </c>
      <c r="U40" s="28">
        <v>0</v>
      </c>
      <c r="V40" s="27">
        <f t="shared" si="14"/>
        <v>0</v>
      </c>
      <c r="W40" s="28">
        <v>0</v>
      </c>
      <c r="X40" s="27">
        <f t="shared" si="6"/>
        <v>0</v>
      </c>
      <c r="Y40" s="76">
        <f t="shared" si="15"/>
        <v>76</v>
      </c>
      <c r="Z40" s="73">
        <f t="shared" si="7"/>
        <v>95</v>
      </c>
      <c r="AA40" s="28">
        <v>4</v>
      </c>
      <c r="AB40" s="80">
        <f t="shared" si="8"/>
        <v>5</v>
      </c>
      <c r="AC40" s="76">
        <f t="shared" si="9"/>
        <v>80</v>
      </c>
      <c r="AD40" s="80">
        <f t="shared" si="10"/>
        <v>75.47169811320755</v>
      </c>
      <c r="AE40" s="81">
        <f t="shared" si="11"/>
        <v>-24.52830188679245</v>
      </c>
    </row>
    <row r="41" spans="1:31" ht="12.75" customHeight="1">
      <c r="A41" s="296"/>
      <c r="B41" s="38">
        <v>335</v>
      </c>
      <c r="C41" s="39" t="s">
        <v>15</v>
      </c>
      <c r="D41" s="52">
        <v>646</v>
      </c>
      <c r="E41" s="28">
        <v>308</v>
      </c>
      <c r="F41" s="27">
        <f t="shared" si="0"/>
        <v>85.55555555555556</v>
      </c>
      <c r="G41" s="28">
        <v>5</v>
      </c>
      <c r="H41" s="27">
        <f t="shared" si="1"/>
        <v>1.3888888888888888</v>
      </c>
      <c r="I41" s="28">
        <v>15</v>
      </c>
      <c r="J41" s="27">
        <f t="shared" si="2"/>
        <v>4.166666666666666</v>
      </c>
      <c r="K41" s="28">
        <v>2</v>
      </c>
      <c r="L41" s="27">
        <f t="shared" si="3"/>
        <v>0.5555555555555556</v>
      </c>
      <c r="M41" s="28">
        <v>2</v>
      </c>
      <c r="N41" s="27">
        <f t="shared" si="4"/>
        <v>0.5555555555555556</v>
      </c>
      <c r="O41" s="28">
        <v>19</v>
      </c>
      <c r="P41" s="27">
        <f t="shared" si="5"/>
        <v>5.277777777777778</v>
      </c>
      <c r="Q41" s="28">
        <v>0</v>
      </c>
      <c r="R41" s="27">
        <f t="shared" si="12"/>
        <v>0</v>
      </c>
      <c r="S41" s="28">
        <v>1</v>
      </c>
      <c r="T41" s="27">
        <f t="shared" si="13"/>
        <v>0.2777777777777778</v>
      </c>
      <c r="U41" s="28">
        <v>0</v>
      </c>
      <c r="V41" s="27">
        <f t="shared" si="14"/>
        <v>0</v>
      </c>
      <c r="W41" s="28">
        <v>0</v>
      </c>
      <c r="X41" s="27">
        <f t="shared" si="6"/>
        <v>0</v>
      </c>
      <c r="Y41" s="76">
        <f t="shared" si="15"/>
        <v>352</v>
      </c>
      <c r="Z41" s="73">
        <f t="shared" si="7"/>
        <v>97.77777777777777</v>
      </c>
      <c r="AA41" s="28">
        <v>8</v>
      </c>
      <c r="AB41" s="80">
        <f t="shared" si="8"/>
        <v>2.2222222222222223</v>
      </c>
      <c r="AC41" s="76">
        <f t="shared" si="9"/>
        <v>360</v>
      </c>
      <c r="AD41" s="80">
        <f t="shared" si="10"/>
        <v>55.72755417956656</v>
      </c>
      <c r="AE41" s="81">
        <f t="shared" si="11"/>
        <v>-44.27244582043344</v>
      </c>
    </row>
    <row r="42" spans="1:31" ht="12.75" customHeight="1">
      <c r="A42" s="299"/>
      <c r="B42" s="145">
        <v>336</v>
      </c>
      <c r="C42" s="146" t="s">
        <v>15</v>
      </c>
      <c r="D42" s="147">
        <v>701</v>
      </c>
      <c r="E42" s="150">
        <v>228</v>
      </c>
      <c r="F42" s="149">
        <f>E42/AC42*100</f>
        <v>48.927038626609445</v>
      </c>
      <c r="G42" s="150">
        <v>142</v>
      </c>
      <c r="H42" s="149">
        <f>G42/AC42*100</f>
        <v>30.472103004291846</v>
      </c>
      <c r="I42" s="150">
        <v>4</v>
      </c>
      <c r="J42" s="149">
        <f>I42/AC42*100</f>
        <v>0.8583690987124464</v>
      </c>
      <c r="K42" s="150">
        <v>0</v>
      </c>
      <c r="L42" s="149">
        <f>K42/AC42*100</f>
        <v>0</v>
      </c>
      <c r="M42" s="150">
        <v>0</v>
      </c>
      <c r="N42" s="149">
        <f>M42/AC42*100</f>
        <v>0</v>
      </c>
      <c r="O42" s="150">
        <v>29</v>
      </c>
      <c r="P42" s="149">
        <f aca="true" t="shared" si="16" ref="P42:P48">O42/AC42*100</f>
        <v>6.223175965665236</v>
      </c>
      <c r="Q42" s="150">
        <v>0</v>
      </c>
      <c r="R42" s="149">
        <f>Q42/AC42*100</f>
        <v>0</v>
      </c>
      <c r="S42" s="150">
        <v>33</v>
      </c>
      <c r="T42" s="149">
        <f>S42/AC42*100</f>
        <v>7.081545064377683</v>
      </c>
      <c r="U42" s="150">
        <v>0</v>
      </c>
      <c r="V42" s="149">
        <f>U42/AC42*100</f>
        <v>0</v>
      </c>
      <c r="W42" s="150">
        <v>0</v>
      </c>
      <c r="X42" s="149">
        <f>W42/AC42*100</f>
        <v>0</v>
      </c>
      <c r="Y42" s="152">
        <f>SUM(E42+G42+I42+K42+M42+O42+Q42+S42+U42+W42)</f>
        <v>436</v>
      </c>
      <c r="Z42" s="153">
        <f>Y42/AC42*100</f>
        <v>93.56223175965665</v>
      </c>
      <c r="AA42" s="150">
        <v>30</v>
      </c>
      <c r="AB42" s="166">
        <f>AA42/AC42*100</f>
        <v>6.437768240343347</v>
      </c>
      <c r="AC42" s="152">
        <f>Y42+AA42</f>
        <v>466</v>
      </c>
      <c r="AD42" s="166">
        <f>AC42/D42*100</f>
        <v>66.47646219686163</v>
      </c>
      <c r="AE42" s="167">
        <f t="shared" si="11"/>
        <v>-33.52353780313837</v>
      </c>
    </row>
    <row r="43" spans="1:39" s="78" customFormat="1" ht="12.75" customHeight="1">
      <c r="A43" s="295" t="s">
        <v>5</v>
      </c>
      <c r="B43" s="38">
        <v>339</v>
      </c>
      <c r="C43" s="39" t="s">
        <v>15</v>
      </c>
      <c r="D43" s="52">
        <v>731</v>
      </c>
      <c r="E43" s="28">
        <v>356</v>
      </c>
      <c r="F43" s="27">
        <f t="shared" si="0"/>
        <v>75.90618336886993</v>
      </c>
      <c r="G43" s="28">
        <v>66</v>
      </c>
      <c r="H43" s="27">
        <f t="shared" si="1"/>
        <v>14.072494669509595</v>
      </c>
      <c r="I43" s="28">
        <v>8</v>
      </c>
      <c r="J43" s="27">
        <f t="shared" si="2"/>
        <v>1.7057569296375266</v>
      </c>
      <c r="K43" s="28">
        <v>1</v>
      </c>
      <c r="L43" s="27">
        <f t="shared" si="3"/>
        <v>0.21321961620469082</v>
      </c>
      <c r="M43" s="28">
        <v>0</v>
      </c>
      <c r="N43" s="27">
        <f t="shared" si="4"/>
        <v>0</v>
      </c>
      <c r="O43" s="28">
        <v>10</v>
      </c>
      <c r="P43" s="27">
        <f t="shared" si="16"/>
        <v>2.1321961620469083</v>
      </c>
      <c r="Q43" s="28">
        <v>0</v>
      </c>
      <c r="R43" s="27">
        <f t="shared" si="12"/>
        <v>0</v>
      </c>
      <c r="S43" s="28">
        <v>9</v>
      </c>
      <c r="T43" s="27">
        <f t="shared" si="13"/>
        <v>1.9189765458422177</v>
      </c>
      <c r="U43" s="28">
        <v>0</v>
      </c>
      <c r="V43" s="27">
        <f t="shared" si="14"/>
        <v>0</v>
      </c>
      <c r="W43" s="28">
        <v>0</v>
      </c>
      <c r="X43" s="27">
        <f t="shared" si="6"/>
        <v>0</v>
      </c>
      <c r="Y43" s="76">
        <f t="shared" si="15"/>
        <v>450</v>
      </c>
      <c r="Z43" s="73">
        <f t="shared" si="7"/>
        <v>95.94882729211088</v>
      </c>
      <c r="AA43" s="28">
        <v>19</v>
      </c>
      <c r="AB43" s="80">
        <f t="shared" si="8"/>
        <v>4.051172707889126</v>
      </c>
      <c r="AC43" s="76">
        <f t="shared" si="9"/>
        <v>469</v>
      </c>
      <c r="AD43" s="80">
        <f t="shared" si="10"/>
        <v>64.15868673050615</v>
      </c>
      <c r="AE43" s="81">
        <f t="shared" si="11"/>
        <v>-35.84131326949385</v>
      </c>
      <c r="AF43" s="82"/>
      <c r="AG43" s="83"/>
      <c r="AH43" s="83"/>
      <c r="AI43" s="83"/>
      <c r="AJ43" s="83"/>
      <c r="AK43" s="83"/>
      <c r="AL43" s="83"/>
      <c r="AM43" s="83"/>
    </row>
    <row r="44" spans="1:31" ht="12.75" customHeight="1">
      <c r="A44" s="296"/>
      <c r="B44" s="38">
        <v>340</v>
      </c>
      <c r="C44" s="39" t="s">
        <v>15</v>
      </c>
      <c r="D44" s="52">
        <v>617</v>
      </c>
      <c r="E44" s="28">
        <v>272</v>
      </c>
      <c r="F44" s="27">
        <f t="shared" si="0"/>
        <v>63.10904872389791</v>
      </c>
      <c r="G44" s="28">
        <v>109</v>
      </c>
      <c r="H44" s="27">
        <f t="shared" si="1"/>
        <v>25.290023201856147</v>
      </c>
      <c r="I44" s="28">
        <v>3</v>
      </c>
      <c r="J44" s="27">
        <f t="shared" si="2"/>
        <v>0.6960556844547563</v>
      </c>
      <c r="K44" s="28">
        <v>3</v>
      </c>
      <c r="L44" s="27">
        <f t="shared" si="3"/>
        <v>0.6960556844547563</v>
      </c>
      <c r="M44" s="28">
        <v>2</v>
      </c>
      <c r="N44" s="27">
        <f t="shared" si="4"/>
        <v>0.46403712296983757</v>
      </c>
      <c r="O44" s="28">
        <v>13</v>
      </c>
      <c r="P44" s="27">
        <f t="shared" si="16"/>
        <v>3.0162412993039442</v>
      </c>
      <c r="Q44" s="28">
        <v>0</v>
      </c>
      <c r="R44" s="27">
        <f t="shared" si="12"/>
        <v>0</v>
      </c>
      <c r="S44" s="28">
        <v>2</v>
      </c>
      <c r="T44" s="27">
        <f t="shared" si="13"/>
        <v>0.46403712296983757</v>
      </c>
      <c r="U44" s="28">
        <v>0</v>
      </c>
      <c r="V44" s="27">
        <f t="shared" si="14"/>
        <v>0</v>
      </c>
      <c r="W44" s="28">
        <v>1</v>
      </c>
      <c r="X44" s="27">
        <f t="shared" si="6"/>
        <v>0.23201856148491878</v>
      </c>
      <c r="Y44" s="76">
        <f t="shared" si="15"/>
        <v>405</v>
      </c>
      <c r="Z44" s="73">
        <f t="shared" si="7"/>
        <v>93.96751740139212</v>
      </c>
      <c r="AA44" s="28">
        <v>26</v>
      </c>
      <c r="AB44" s="80">
        <f t="shared" si="8"/>
        <v>6.0324825986078885</v>
      </c>
      <c r="AC44" s="76">
        <f t="shared" si="9"/>
        <v>431</v>
      </c>
      <c r="AD44" s="80">
        <f t="shared" si="10"/>
        <v>69.85413290113452</v>
      </c>
      <c r="AE44" s="81">
        <f t="shared" si="11"/>
        <v>-30.14586709886548</v>
      </c>
    </row>
    <row r="45" spans="1:31" ht="12.75" customHeight="1">
      <c r="A45" s="296"/>
      <c r="B45" s="145">
        <v>340</v>
      </c>
      <c r="C45" s="146" t="s">
        <v>16</v>
      </c>
      <c r="D45" s="147">
        <v>617</v>
      </c>
      <c r="E45" s="150">
        <v>320</v>
      </c>
      <c r="F45" s="149">
        <f>E45/AC45*100</f>
        <v>64.38631790744466</v>
      </c>
      <c r="G45" s="150">
        <v>135</v>
      </c>
      <c r="H45" s="149">
        <f>G45/AC45*100</f>
        <v>27.16297786720322</v>
      </c>
      <c r="I45" s="150">
        <v>4</v>
      </c>
      <c r="J45" s="149">
        <f>I45/AC45*100</f>
        <v>0.8048289738430584</v>
      </c>
      <c r="K45" s="150">
        <v>0</v>
      </c>
      <c r="L45" s="149">
        <f>K45/AC45*100</f>
        <v>0</v>
      </c>
      <c r="M45" s="150">
        <v>4</v>
      </c>
      <c r="N45" s="149">
        <f>M45/AC45*100</f>
        <v>0.8048289738430584</v>
      </c>
      <c r="O45" s="150">
        <v>15</v>
      </c>
      <c r="P45" s="149">
        <f t="shared" si="16"/>
        <v>3.0181086519114686</v>
      </c>
      <c r="Q45" s="150">
        <v>2</v>
      </c>
      <c r="R45" s="149">
        <f>Q45/AC45*100</f>
        <v>0.4024144869215292</v>
      </c>
      <c r="S45" s="150">
        <v>4</v>
      </c>
      <c r="T45" s="149">
        <f>S45/AC45*100</f>
        <v>0.8048289738430584</v>
      </c>
      <c r="U45" s="150">
        <v>0</v>
      </c>
      <c r="V45" s="149">
        <f>U45/AC45*100</f>
        <v>0</v>
      </c>
      <c r="W45" s="150">
        <v>0</v>
      </c>
      <c r="X45" s="149">
        <f>W45/AC45*100</f>
        <v>0</v>
      </c>
      <c r="Y45" s="152">
        <f>SUM(E45+G45+I45+K45+M45+O45+Q45+S45+U45+W45)</f>
        <v>484</v>
      </c>
      <c r="Z45" s="153">
        <f>Y45/AC45*100</f>
        <v>97.38430583501007</v>
      </c>
      <c r="AA45" s="150">
        <v>13</v>
      </c>
      <c r="AB45" s="166">
        <f>AA45/AC45*100</f>
        <v>2.61569416498994</v>
      </c>
      <c r="AC45" s="152">
        <f>Y45+AA45</f>
        <v>497</v>
      </c>
      <c r="AD45" s="166">
        <f>AC45/D45*100</f>
        <v>80.55105348460292</v>
      </c>
      <c r="AE45" s="167">
        <f t="shared" si="11"/>
        <v>-19.448946515397083</v>
      </c>
    </row>
    <row r="46" spans="1:31" ht="12.75" customHeight="1">
      <c r="A46" s="296"/>
      <c r="B46" s="38">
        <v>340</v>
      </c>
      <c r="C46" s="39" t="s">
        <v>19</v>
      </c>
      <c r="D46" s="52">
        <v>618</v>
      </c>
      <c r="E46" s="28">
        <v>272</v>
      </c>
      <c r="F46" s="27">
        <f t="shared" si="0"/>
        <v>63.10904872389791</v>
      </c>
      <c r="G46" s="28">
        <v>109</v>
      </c>
      <c r="H46" s="27">
        <f t="shared" si="1"/>
        <v>25.290023201856147</v>
      </c>
      <c r="I46" s="28">
        <v>3</v>
      </c>
      <c r="J46" s="27">
        <f t="shared" si="2"/>
        <v>0.6960556844547563</v>
      </c>
      <c r="K46" s="28">
        <v>3</v>
      </c>
      <c r="L46" s="27">
        <f t="shared" si="3"/>
        <v>0.6960556844547563</v>
      </c>
      <c r="M46" s="28">
        <v>2</v>
      </c>
      <c r="N46" s="27">
        <f t="shared" si="4"/>
        <v>0.46403712296983757</v>
      </c>
      <c r="O46" s="28">
        <v>13</v>
      </c>
      <c r="P46" s="27">
        <f t="shared" si="16"/>
        <v>3.0162412993039442</v>
      </c>
      <c r="Q46" s="28">
        <v>0</v>
      </c>
      <c r="R46" s="27">
        <f t="shared" si="12"/>
        <v>0</v>
      </c>
      <c r="S46" s="28">
        <v>2</v>
      </c>
      <c r="T46" s="27">
        <f t="shared" si="13"/>
        <v>0.46403712296983757</v>
      </c>
      <c r="U46" s="28">
        <v>0</v>
      </c>
      <c r="V46" s="27">
        <f t="shared" si="14"/>
        <v>0</v>
      </c>
      <c r="W46" s="28">
        <v>1</v>
      </c>
      <c r="X46" s="27">
        <f t="shared" si="6"/>
        <v>0.23201856148491878</v>
      </c>
      <c r="Y46" s="76">
        <f t="shared" si="15"/>
        <v>405</v>
      </c>
      <c r="Z46" s="73">
        <f t="shared" si="7"/>
        <v>93.96751740139212</v>
      </c>
      <c r="AA46" s="28">
        <v>26</v>
      </c>
      <c r="AB46" s="80">
        <f t="shared" si="8"/>
        <v>6.0324825986078885</v>
      </c>
      <c r="AC46" s="76">
        <f t="shared" si="9"/>
        <v>431</v>
      </c>
      <c r="AD46" s="80">
        <f t="shared" si="10"/>
        <v>69.7411003236246</v>
      </c>
      <c r="AE46" s="81">
        <f t="shared" si="11"/>
        <v>-30.258899676375407</v>
      </c>
    </row>
    <row r="47" spans="1:31" ht="12.75" customHeight="1">
      <c r="A47" s="296"/>
      <c r="B47" s="38">
        <v>347</v>
      </c>
      <c r="C47" s="39" t="s">
        <v>15</v>
      </c>
      <c r="D47" s="52">
        <v>443</v>
      </c>
      <c r="E47" s="28">
        <v>115</v>
      </c>
      <c r="F47" s="27">
        <f t="shared" si="0"/>
        <v>40.20979020979021</v>
      </c>
      <c r="G47" s="28">
        <v>123</v>
      </c>
      <c r="H47" s="27">
        <f t="shared" si="1"/>
        <v>43.00699300699301</v>
      </c>
      <c r="I47" s="28">
        <v>4</v>
      </c>
      <c r="J47" s="27">
        <f t="shared" si="2"/>
        <v>1.3986013986013985</v>
      </c>
      <c r="K47" s="28">
        <v>1</v>
      </c>
      <c r="L47" s="27">
        <f t="shared" si="3"/>
        <v>0.34965034965034963</v>
      </c>
      <c r="M47" s="28">
        <v>2</v>
      </c>
      <c r="N47" s="27">
        <f t="shared" si="4"/>
        <v>0.6993006993006993</v>
      </c>
      <c r="O47" s="28">
        <v>23</v>
      </c>
      <c r="P47" s="27">
        <f t="shared" si="16"/>
        <v>8.041958041958042</v>
      </c>
      <c r="Q47" s="28">
        <v>0</v>
      </c>
      <c r="R47" s="27">
        <f t="shared" si="12"/>
        <v>0</v>
      </c>
      <c r="S47" s="28">
        <v>3</v>
      </c>
      <c r="T47" s="27">
        <f t="shared" si="13"/>
        <v>1.048951048951049</v>
      </c>
      <c r="U47" s="28">
        <v>0</v>
      </c>
      <c r="V47" s="27">
        <f t="shared" si="14"/>
        <v>0</v>
      </c>
      <c r="W47" s="28">
        <v>0</v>
      </c>
      <c r="X47" s="27">
        <f t="shared" si="6"/>
        <v>0</v>
      </c>
      <c r="Y47" s="76">
        <f t="shared" si="15"/>
        <v>271</v>
      </c>
      <c r="Z47" s="73">
        <f t="shared" si="7"/>
        <v>94.75524475524476</v>
      </c>
      <c r="AA47" s="28">
        <v>15</v>
      </c>
      <c r="AB47" s="80">
        <f t="shared" si="8"/>
        <v>5.244755244755245</v>
      </c>
      <c r="AC47" s="76">
        <f t="shared" si="9"/>
        <v>286</v>
      </c>
      <c r="AD47" s="80">
        <f t="shared" si="10"/>
        <v>64.55981941309255</v>
      </c>
      <c r="AE47" s="81">
        <f t="shared" si="11"/>
        <v>-35.440180586907445</v>
      </c>
    </row>
    <row r="48" spans="1:31" ht="13.5" customHeight="1" thickBot="1">
      <c r="A48" s="297"/>
      <c r="B48" s="40">
        <v>347</v>
      </c>
      <c r="C48" s="41" t="s">
        <v>16</v>
      </c>
      <c r="D48" s="53">
        <v>444</v>
      </c>
      <c r="E48" s="33">
        <v>98</v>
      </c>
      <c r="F48" s="32">
        <f t="shared" si="0"/>
        <v>39.04382470119522</v>
      </c>
      <c r="G48" s="33">
        <v>76</v>
      </c>
      <c r="H48" s="32">
        <f t="shared" si="1"/>
        <v>30.278884462151396</v>
      </c>
      <c r="I48" s="33">
        <v>0</v>
      </c>
      <c r="J48" s="32">
        <f t="shared" si="2"/>
        <v>0</v>
      </c>
      <c r="K48" s="33">
        <v>0</v>
      </c>
      <c r="L48" s="32">
        <f t="shared" si="3"/>
        <v>0</v>
      </c>
      <c r="M48" s="33">
        <v>0</v>
      </c>
      <c r="N48" s="32">
        <f t="shared" si="4"/>
        <v>0</v>
      </c>
      <c r="O48" s="33">
        <v>11</v>
      </c>
      <c r="P48" s="32">
        <f t="shared" si="16"/>
        <v>4.382470119521913</v>
      </c>
      <c r="Q48" s="33">
        <v>0</v>
      </c>
      <c r="R48" s="32">
        <f t="shared" si="12"/>
        <v>0</v>
      </c>
      <c r="S48" s="33">
        <v>3</v>
      </c>
      <c r="T48" s="32">
        <f t="shared" si="13"/>
        <v>1.1952191235059761</v>
      </c>
      <c r="U48" s="33">
        <v>0</v>
      </c>
      <c r="V48" s="32">
        <f t="shared" si="14"/>
        <v>0</v>
      </c>
      <c r="W48" s="33">
        <v>0</v>
      </c>
      <c r="X48" s="32">
        <f t="shared" si="6"/>
        <v>0</v>
      </c>
      <c r="Y48" s="77">
        <f t="shared" si="15"/>
        <v>188</v>
      </c>
      <c r="Z48" s="74">
        <f t="shared" si="7"/>
        <v>74.9003984063745</v>
      </c>
      <c r="AA48" s="33">
        <v>63</v>
      </c>
      <c r="AB48" s="125">
        <f t="shared" si="8"/>
        <v>25.099601593625497</v>
      </c>
      <c r="AC48" s="77">
        <f t="shared" si="9"/>
        <v>251</v>
      </c>
      <c r="AD48" s="125">
        <f t="shared" si="10"/>
        <v>56.531531531531535</v>
      </c>
      <c r="AE48" s="134">
        <f t="shared" si="11"/>
        <v>-43.468468468468465</v>
      </c>
    </row>
    <row r="49" ht="7.5" customHeight="1" thickBot="1" thickTop="1"/>
    <row r="50" spans="1:39" s="4" customFormat="1" ht="18" customHeight="1" thickBot="1" thickTop="1">
      <c r="A50" s="303" t="s">
        <v>44</v>
      </c>
      <c r="B50" s="304"/>
      <c r="C50" s="193">
        <f>COUNTA(C13:C48)</f>
        <v>36</v>
      </c>
      <c r="D50" s="194">
        <f>SUM(D13:D49)</f>
        <v>18776</v>
      </c>
      <c r="E50" s="194">
        <f>SUM(E13:E48)</f>
        <v>4803</v>
      </c>
      <c r="F50" s="217">
        <f t="shared" si="0"/>
        <v>37.80103887926964</v>
      </c>
      <c r="G50" s="194">
        <f>SUM(G13:G48)</f>
        <v>4788</v>
      </c>
      <c r="H50" s="217">
        <f t="shared" si="1"/>
        <v>37.68298441681095</v>
      </c>
      <c r="I50" s="194">
        <f>SUM(I13:I48)</f>
        <v>134</v>
      </c>
      <c r="J50" s="217">
        <f t="shared" si="2"/>
        <v>1.054619864630883</v>
      </c>
      <c r="K50" s="194">
        <f>SUM(K13:K48)</f>
        <v>79</v>
      </c>
      <c r="L50" s="217">
        <f t="shared" si="3"/>
        <v>0.6217535022823862</v>
      </c>
      <c r="M50" s="194">
        <f>SUM(M13:M48)</f>
        <v>45</v>
      </c>
      <c r="N50" s="217">
        <f t="shared" si="4"/>
        <v>0.35416338737604286</v>
      </c>
      <c r="O50" s="194">
        <f>SUM(O13:O48)</f>
        <v>2143</v>
      </c>
      <c r="P50" s="217">
        <f>O50/AC50*100</f>
        <v>16.866047536596884</v>
      </c>
      <c r="Q50" s="194">
        <f>SUM(Q13:Q48)</f>
        <v>5</v>
      </c>
      <c r="R50" s="217">
        <f t="shared" si="12"/>
        <v>0.03935148748622698</v>
      </c>
      <c r="S50" s="194">
        <f>SUM(S13:S48)</f>
        <v>95</v>
      </c>
      <c r="T50" s="217">
        <f t="shared" si="13"/>
        <v>0.7476782622383127</v>
      </c>
      <c r="U50" s="194">
        <f>SUM(U13:U48)</f>
        <v>3</v>
      </c>
      <c r="V50" s="217">
        <f t="shared" si="14"/>
        <v>0.023610892491736188</v>
      </c>
      <c r="W50" s="194">
        <f>SUM(W13:W48)</f>
        <v>9</v>
      </c>
      <c r="X50" s="217">
        <f t="shared" si="6"/>
        <v>0.07083267747520856</v>
      </c>
      <c r="Y50" s="221">
        <f>SUM(Y13:Y48)</f>
        <v>12104</v>
      </c>
      <c r="Z50" s="218">
        <f>Y50/AC50*100</f>
        <v>95.26208090665827</v>
      </c>
      <c r="AA50" s="221">
        <f>SUM(AA13:AA48)</f>
        <v>602</v>
      </c>
      <c r="AB50" s="219">
        <f>AA50/AC50*100</f>
        <v>4.737919093341728</v>
      </c>
      <c r="AC50" s="221">
        <f>SUM(AC13:AC48)</f>
        <v>12706</v>
      </c>
      <c r="AD50" s="219">
        <f>AC50/D50*100</f>
        <v>67.67149552620366</v>
      </c>
      <c r="AE50" s="220">
        <f>AD50-100</f>
        <v>-32.32850447379634</v>
      </c>
      <c r="AG50" s="13"/>
      <c r="AH50" s="13"/>
      <c r="AI50" s="13"/>
      <c r="AJ50" s="13"/>
      <c r="AK50" s="13"/>
      <c r="AL50" s="13"/>
      <c r="AM50" s="13"/>
    </row>
    <row r="51" spans="1:31" s="13" customFormat="1" ht="11.25" customHeight="1" thickTop="1">
      <c r="A51" s="187"/>
      <c r="B51" s="187"/>
      <c r="C51" s="187"/>
      <c r="D51" s="188"/>
      <c r="E51" s="188"/>
      <c r="F51" s="213"/>
      <c r="G51" s="188"/>
      <c r="H51" s="213"/>
      <c r="I51" s="188"/>
      <c r="J51" s="213"/>
      <c r="K51" s="188"/>
      <c r="L51" s="213"/>
      <c r="M51" s="188"/>
      <c r="N51" s="213"/>
      <c r="O51" s="188"/>
      <c r="P51" s="213"/>
      <c r="Q51" s="188"/>
      <c r="R51" s="213"/>
      <c r="S51" s="188"/>
      <c r="T51" s="213"/>
      <c r="U51" s="188"/>
      <c r="V51" s="213"/>
      <c r="W51" s="188"/>
      <c r="X51" s="213"/>
      <c r="Y51" s="214"/>
      <c r="Z51" s="140"/>
      <c r="AA51" s="214"/>
      <c r="AB51" s="141"/>
      <c r="AC51" s="214"/>
      <c r="AD51" s="141"/>
      <c r="AE51" s="142"/>
    </row>
    <row r="52" spans="1:31" s="13" customFormat="1" ht="18" customHeight="1">
      <c r="A52" s="289" t="s">
        <v>73</v>
      </c>
      <c r="B52" s="289"/>
      <c r="C52" s="198">
        <f>COUNTA(C45,C42)</f>
        <v>2</v>
      </c>
      <c r="D52" s="199">
        <f>SUM(D45,D42)</f>
        <v>1318</v>
      </c>
      <c r="E52" s="199">
        <f>SUM(E45,E42)</f>
        <v>548</v>
      </c>
      <c r="F52" s="149">
        <f>E52/AC50*100</f>
        <v>4.312923028490477</v>
      </c>
      <c r="G52" s="199">
        <f>SUM(G45,G42)</f>
        <v>277</v>
      </c>
      <c r="H52" s="149">
        <f>G52/AC50*100</f>
        <v>2.1800724067369748</v>
      </c>
      <c r="I52" s="199">
        <f>SUM(I45,I42)</f>
        <v>8</v>
      </c>
      <c r="J52" s="149">
        <f>I52/AC50*100</f>
        <v>0.06296237997796317</v>
      </c>
      <c r="K52" s="199">
        <f>SUM(K45,K42)</f>
        <v>0</v>
      </c>
      <c r="L52" s="149">
        <f>K52/AC50*100</f>
        <v>0</v>
      </c>
      <c r="M52" s="199">
        <f>SUM(M45,M42)</f>
        <v>4</v>
      </c>
      <c r="N52" s="149">
        <f>M52/AC50*100</f>
        <v>0.031481189988981584</v>
      </c>
      <c r="O52" s="199">
        <f>SUM(O45,O42)</f>
        <v>44</v>
      </c>
      <c r="P52" s="149">
        <f>O52/AC50*100</f>
        <v>0.3462930898787974</v>
      </c>
      <c r="Q52" s="199">
        <f>SUM(Q45,Q42)</f>
        <v>2</v>
      </c>
      <c r="R52" s="149">
        <f>Q52/AC50*100</f>
        <v>0.015740594994490792</v>
      </c>
      <c r="S52" s="199">
        <f>SUM(S45,S42)</f>
        <v>37</v>
      </c>
      <c r="T52" s="149">
        <f>S52/AC50*100</f>
        <v>0.29120100739807964</v>
      </c>
      <c r="U52" s="199">
        <f>SUM(U45,U42)</f>
        <v>0</v>
      </c>
      <c r="V52" s="149">
        <f>U52/AC50*100</f>
        <v>0</v>
      </c>
      <c r="W52" s="199">
        <f>SUM(W45,W42)</f>
        <v>0</v>
      </c>
      <c r="X52" s="149">
        <f>W52/AC50*100</f>
        <v>0</v>
      </c>
      <c r="Y52" s="199">
        <f>SUM(Y45,Y42)</f>
        <v>920</v>
      </c>
      <c r="Z52" s="149">
        <f>Y52/AC50*100</f>
        <v>7.240673697465764</v>
      </c>
      <c r="AA52" s="199">
        <f>SUM(AA45,AA42)</f>
        <v>43</v>
      </c>
      <c r="AB52" s="149">
        <f>AA52/AC50*100</f>
        <v>0.33842279238155204</v>
      </c>
      <c r="AC52" s="199">
        <f>SUM(AC45,AC42)</f>
        <v>963</v>
      </c>
      <c r="AD52" s="166">
        <f>AC52/D52*100</f>
        <v>73.06525037936267</v>
      </c>
      <c r="AE52" s="142"/>
    </row>
    <row r="53" spans="1:31" s="13" customFormat="1" ht="11.25" customHeight="1" thickBot="1">
      <c r="A53" s="187"/>
      <c r="B53" s="187"/>
      <c r="C53" s="187"/>
      <c r="D53" s="188"/>
      <c r="E53" s="188"/>
      <c r="F53" s="213"/>
      <c r="G53" s="188"/>
      <c r="H53" s="213"/>
      <c r="I53" s="188"/>
      <c r="J53" s="213"/>
      <c r="K53" s="188"/>
      <c r="L53" s="213"/>
      <c r="M53" s="188"/>
      <c r="N53" s="213"/>
      <c r="O53" s="188"/>
      <c r="P53" s="213"/>
      <c r="Q53" s="188"/>
      <c r="R53" s="213"/>
      <c r="S53" s="188"/>
      <c r="T53" s="213"/>
      <c r="U53" s="188"/>
      <c r="V53" s="213"/>
      <c r="W53" s="188"/>
      <c r="X53" s="213"/>
      <c r="Y53" s="214"/>
      <c r="Z53" s="140"/>
      <c r="AA53" s="214"/>
      <c r="AB53" s="141"/>
      <c r="AC53" s="214"/>
      <c r="AD53" s="141"/>
      <c r="AE53" s="142"/>
    </row>
    <row r="54" spans="1:31" s="13" customFormat="1" ht="21" customHeight="1" thickBot="1" thickTop="1">
      <c r="A54" s="255" t="s">
        <v>74</v>
      </c>
      <c r="B54" s="255"/>
      <c r="C54" s="54">
        <f>C50-C52</f>
        <v>34</v>
      </c>
      <c r="D54" s="55">
        <f>D50-D52</f>
        <v>17458</v>
      </c>
      <c r="E54" s="55">
        <f>E50-E52</f>
        <v>4255</v>
      </c>
      <c r="F54" s="56">
        <f>E54/AC54*100</f>
        <v>36.23435238014136</v>
      </c>
      <c r="G54" s="55">
        <f>G50-G52</f>
        <v>4511</v>
      </c>
      <c r="H54" s="56">
        <f>G54/AC54*100</f>
        <v>38.41437452099123</v>
      </c>
      <c r="I54" s="55">
        <f>I50-I52</f>
        <v>126</v>
      </c>
      <c r="J54" s="56">
        <f>I54/AC54*100</f>
        <v>1.0729796474495445</v>
      </c>
      <c r="K54" s="55">
        <f>K50-K52</f>
        <v>79</v>
      </c>
      <c r="L54" s="56">
        <f>K54/AC54*100</f>
        <v>0.6727412075278889</v>
      </c>
      <c r="M54" s="55">
        <f>M50-M52</f>
        <v>41</v>
      </c>
      <c r="N54" s="56">
        <f>M54/AC54*100</f>
        <v>0.34914417099548667</v>
      </c>
      <c r="O54" s="55">
        <f>O50-O52</f>
        <v>2099</v>
      </c>
      <c r="P54" s="56">
        <f>O54/AC54*100</f>
        <v>17.87447841267138</v>
      </c>
      <c r="Q54" s="55">
        <f>Q50-Q52</f>
        <v>3</v>
      </c>
      <c r="R54" s="56">
        <f>Q54/AC54*100</f>
        <v>0.02554713446308439</v>
      </c>
      <c r="S54" s="55">
        <f>S50-S52</f>
        <v>58</v>
      </c>
      <c r="T54" s="56">
        <f>S54/AC54*100</f>
        <v>0.4939112662862982</v>
      </c>
      <c r="U54" s="55">
        <f>U50-U52</f>
        <v>3</v>
      </c>
      <c r="V54" s="56">
        <f>U54/AC54*100</f>
        <v>0.02554713446308439</v>
      </c>
      <c r="W54" s="55">
        <f>W50-W52</f>
        <v>9</v>
      </c>
      <c r="X54" s="56">
        <f>W54/AC54*100</f>
        <v>0.07664140338925317</v>
      </c>
      <c r="Y54" s="55">
        <f>Y50-Y52</f>
        <v>11184</v>
      </c>
      <c r="Z54" s="56">
        <f>Y54/AC54*100</f>
        <v>95.2397172783786</v>
      </c>
      <c r="AA54" s="55">
        <f>AA50-AA52</f>
        <v>559</v>
      </c>
      <c r="AB54" s="56">
        <f>AA54/AC54*100</f>
        <v>4.760282721621391</v>
      </c>
      <c r="AC54" s="89">
        <f>AC50-AC52</f>
        <v>11743</v>
      </c>
      <c r="AD54" s="70">
        <f>AC54/D54*100</f>
        <v>67.26429144231871</v>
      </c>
      <c r="AE54" s="71">
        <f>AD54-100</f>
        <v>-32.73570855768129</v>
      </c>
    </row>
    <row r="55" spans="1:31" s="13" customFormat="1" ht="18" customHeight="1" thickTop="1">
      <c r="A55" s="187"/>
      <c r="B55" s="187"/>
      <c r="C55" s="187"/>
      <c r="D55" s="188"/>
      <c r="E55" s="188"/>
      <c r="F55" s="213"/>
      <c r="G55" s="188"/>
      <c r="H55" s="213"/>
      <c r="I55" s="188"/>
      <c r="J55" s="213"/>
      <c r="K55" s="188"/>
      <c r="L55" s="213"/>
      <c r="M55" s="188"/>
      <c r="N55" s="213"/>
      <c r="O55" s="188"/>
      <c r="P55" s="213"/>
      <c r="Q55" s="188"/>
      <c r="R55" s="213"/>
      <c r="S55" s="188"/>
      <c r="T55" s="213"/>
      <c r="U55" s="188"/>
      <c r="V55" s="213"/>
      <c r="W55" s="188"/>
      <c r="X55" s="213"/>
      <c r="Y55" s="214"/>
      <c r="Z55" s="140"/>
      <c r="AA55" s="214"/>
      <c r="AB55" s="141"/>
      <c r="AC55" s="214"/>
      <c r="AD55" s="141"/>
      <c r="AE55" s="142"/>
    </row>
    <row r="56" spans="1:31" s="13" customFormat="1" ht="18" customHeight="1">
      <c r="A56" s="145"/>
      <c r="B56" s="284" t="s">
        <v>75</v>
      </c>
      <c r="C56" s="285"/>
      <c r="D56" s="285"/>
      <c r="E56" s="285"/>
      <c r="F56" s="228" t="s">
        <v>76</v>
      </c>
      <c r="G56" s="188"/>
      <c r="H56" s="213"/>
      <c r="I56" s="188"/>
      <c r="J56" s="213"/>
      <c r="K56" s="188"/>
      <c r="L56" s="213"/>
      <c r="M56" s="188"/>
      <c r="N56" s="213"/>
      <c r="O56" s="188"/>
      <c r="P56" s="213"/>
      <c r="Q56" s="188"/>
      <c r="R56" s="213"/>
      <c r="S56" s="188"/>
      <c r="T56" s="213"/>
      <c r="U56" s="188"/>
      <c r="V56" s="213"/>
      <c r="W56" s="188"/>
      <c r="X56" s="213"/>
      <c r="Y56" s="214"/>
      <c r="Z56" s="140"/>
      <c r="AA56" s="214"/>
      <c r="AB56" s="141"/>
      <c r="AC56" s="214"/>
      <c r="AD56" s="141"/>
      <c r="AE56" s="142"/>
    </row>
    <row r="57" spans="1:31" s="13" customFormat="1" ht="18" customHeight="1">
      <c r="A57" s="187"/>
      <c r="B57" s="187"/>
      <c r="C57" s="187"/>
      <c r="D57" s="188"/>
      <c r="E57" s="188"/>
      <c r="F57" s="213"/>
      <c r="G57" s="188"/>
      <c r="H57" s="213"/>
      <c r="I57" s="188"/>
      <c r="J57" s="213"/>
      <c r="K57" s="188"/>
      <c r="L57" s="213"/>
      <c r="M57" s="188"/>
      <c r="N57" s="213"/>
      <c r="O57" s="188"/>
      <c r="P57" s="213"/>
      <c r="Q57" s="188"/>
      <c r="R57" s="213"/>
      <c r="S57" s="188"/>
      <c r="T57" s="213"/>
      <c r="U57" s="188"/>
      <c r="V57" s="213"/>
      <c r="W57" s="188"/>
      <c r="X57" s="213"/>
      <c r="Y57" s="214"/>
      <c r="Z57" s="140"/>
      <c r="AA57" s="214"/>
      <c r="AB57" s="141"/>
      <c r="AC57" s="214"/>
      <c r="AD57" s="141"/>
      <c r="AE57" s="142"/>
    </row>
    <row r="58" spans="1:31" s="13" customFormat="1" ht="18" customHeight="1">
      <c r="A58" s="187"/>
      <c r="B58" s="187"/>
      <c r="C58" s="187"/>
      <c r="D58" s="188"/>
      <c r="E58" s="188"/>
      <c r="F58" s="213"/>
      <c r="G58" s="188"/>
      <c r="H58" s="213"/>
      <c r="I58" s="188"/>
      <c r="J58" s="213"/>
      <c r="K58" s="188"/>
      <c r="L58" s="213"/>
      <c r="M58" s="188"/>
      <c r="N58" s="213"/>
      <c r="O58" s="188"/>
      <c r="P58" s="213"/>
      <c r="Q58" s="188"/>
      <c r="R58" s="213"/>
      <c r="S58" s="188"/>
      <c r="T58" s="213"/>
      <c r="U58" s="188"/>
      <c r="V58" s="213"/>
      <c r="W58" s="188"/>
      <c r="X58" s="213"/>
      <c r="Y58" s="214"/>
      <c r="Z58" s="140"/>
      <c r="AA58" s="214"/>
      <c r="AB58" s="141"/>
      <c r="AC58" s="214"/>
      <c r="AD58" s="141"/>
      <c r="AE58" s="142"/>
    </row>
    <row r="60" spans="2:30" ht="18">
      <c r="B60" s="231"/>
      <c r="C60" s="228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</row>
  </sheetData>
  <mergeCells count="34">
    <mergeCell ref="B56:E56"/>
    <mergeCell ref="B9:B11"/>
    <mergeCell ref="AE9:AE11"/>
    <mergeCell ref="A1:AE1"/>
    <mergeCell ref="A2:AE2"/>
    <mergeCell ref="A3:AE3"/>
    <mergeCell ref="A4:AE4"/>
    <mergeCell ref="A5:AE5"/>
    <mergeCell ref="A6:AE6"/>
    <mergeCell ref="A7:AE7"/>
    <mergeCell ref="A8:AE8"/>
    <mergeCell ref="A13:A42"/>
    <mergeCell ref="A43:A48"/>
    <mergeCell ref="A50:B50"/>
    <mergeCell ref="AC9:AC11"/>
    <mergeCell ref="W10:X10"/>
    <mergeCell ref="D9:D11"/>
    <mergeCell ref="E10:F10"/>
    <mergeCell ref="AA9:AB10"/>
    <mergeCell ref="O10:P10"/>
    <mergeCell ref="S10:T10"/>
    <mergeCell ref="U10:V10"/>
    <mergeCell ref="AD9:AD11"/>
    <mergeCell ref="Y9:Z10"/>
    <mergeCell ref="A52:B52"/>
    <mergeCell ref="A54:B54"/>
    <mergeCell ref="A9:A11"/>
    <mergeCell ref="Q10:R10"/>
    <mergeCell ref="K10:L10"/>
    <mergeCell ref="G10:H10"/>
    <mergeCell ref="I10:J10"/>
    <mergeCell ref="C9:C11"/>
    <mergeCell ref="M10:N10"/>
    <mergeCell ref="E9:X9"/>
  </mergeCells>
  <printOptions/>
  <pageMargins left="0.1968503937007874" right="0.1968503937007874" top="0.3937007874015748" bottom="0.5118110236220472" header="0" footer="0"/>
  <pageSetup horizontalDpi="300" verticalDpi="300" orientation="landscape" paperSize="5" scale="95" r:id="rId2"/>
  <headerFooter alignWithMargins="0">
    <oddFooter>&amp;C&amp;P de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N71"/>
  <sheetViews>
    <sheetView zoomScale="75" zoomScaleNormal="75" workbookViewId="0" topLeftCell="A2">
      <selection activeCell="AF75" sqref="AF75"/>
    </sheetView>
  </sheetViews>
  <sheetFormatPr defaultColWidth="11.421875" defaultRowHeight="12.75"/>
  <cols>
    <col min="1" max="1" width="7.28125" style="59" customWidth="1"/>
    <col min="2" max="2" width="7.28125" style="44" customWidth="1"/>
    <col min="3" max="3" width="5.57421875" style="45" customWidth="1"/>
    <col min="4" max="4" width="6.00390625" style="46" customWidth="1"/>
    <col min="5" max="5" width="5.7109375" style="3" customWidth="1"/>
    <col min="6" max="6" width="4.57421875" style="15" customWidth="1"/>
    <col min="7" max="7" width="5.7109375" style="3" customWidth="1"/>
    <col min="8" max="8" width="4.421875" style="15" customWidth="1"/>
    <col min="9" max="9" width="5.7109375" style="3" customWidth="1"/>
    <col min="10" max="10" width="4.57421875" style="15" customWidth="1"/>
    <col min="11" max="11" width="5.7109375" style="3" customWidth="1"/>
    <col min="12" max="12" width="4.57421875" style="15" customWidth="1"/>
    <col min="13" max="13" width="5.7109375" style="3" customWidth="1"/>
    <col min="14" max="14" width="4.57421875" style="15" customWidth="1"/>
    <col min="15" max="15" width="5.7109375" style="3" customWidth="1"/>
    <col min="16" max="16" width="4.57421875" style="15" customWidth="1"/>
    <col min="17" max="17" width="5.7109375" style="15" customWidth="1"/>
    <col min="18" max="18" width="4.57421875" style="15" customWidth="1"/>
    <col min="19" max="19" width="5.7109375" style="15" customWidth="1"/>
    <col min="20" max="20" width="4.57421875" style="15" customWidth="1"/>
    <col min="21" max="21" width="5.7109375" style="15" customWidth="1"/>
    <col min="22" max="22" width="4.57421875" style="15" customWidth="1"/>
    <col min="23" max="23" width="5.7109375" style="3" customWidth="1"/>
    <col min="24" max="24" width="4.57421875" style="15" customWidth="1"/>
    <col min="25" max="25" width="7.00390625" style="91" customWidth="1"/>
    <col min="26" max="26" width="4.7109375" style="91" customWidth="1"/>
    <col min="27" max="27" width="4.57421875" style="91" customWidth="1"/>
    <col min="28" max="28" width="4.57421875" style="85" customWidth="1"/>
    <col min="29" max="29" width="7.140625" style="91" customWidth="1"/>
    <col min="30" max="30" width="8.421875" style="85" customWidth="1"/>
    <col min="31" max="31" width="7.8515625" style="85" customWidth="1"/>
    <col min="32" max="32" width="21.57421875" style="0" customWidth="1"/>
    <col min="34" max="40" width="11.421875" style="11" customWidth="1"/>
  </cols>
  <sheetData>
    <row r="1" spans="1:31" ht="39.75" customHeight="1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</row>
    <row r="2" spans="1:31" ht="18">
      <c r="A2" s="250" t="s">
        <v>34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</row>
    <row r="3" spans="1:31" ht="12.75">
      <c r="A3" s="251" t="s">
        <v>35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</row>
    <row r="4" spans="1:31" ht="12.75">
      <c r="A4" s="252" t="s">
        <v>36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</row>
    <row r="5" spans="1:31" ht="12.75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</row>
    <row r="6" spans="1:31" ht="31.5" customHeight="1">
      <c r="A6" s="294" t="s">
        <v>66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</row>
    <row r="7" spans="1:31" ht="11.25" customHeight="1">
      <c r="A7" s="241" t="s">
        <v>46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</row>
    <row r="8" spans="1:31" ht="13.5" thickBot="1">
      <c r="A8" s="242" t="s">
        <v>72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</row>
    <row r="9" spans="1:40" s="98" customFormat="1" ht="12" customHeight="1" thickBot="1" thickTop="1">
      <c r="A9" s="277" t="s">
        <v>37</v>
      </c>
      <c r="B9" s="268" t="s">
        <v>11</v>
      </c>
      <c r="C9" s="255" t="s">
        <v>12</v>
      </c>
      <c r="D9" s="260" t="s">
        <v>40</v>
      </c>
      <c r="E9" s="265" t="s">
        <v>47</v>
      </c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7"/>
      <c r="Y9" s="280" t="s">
        <v>43</v>
      </c>
      <c r="Z9" s="281"/>
      <c r="AA9" s="280" t="s">
        <v>41</v>
      </c>
      <c r="AB9" s="281"/>
      <c r="AC9" s="273" t="s">
        <v>42</v>
      </c>
      <c r="AD9" s="274" t="s">
        <v>70</v>
      </c>
      <c r="AE9" s="270" t="s">
        <v>71</v>
      </c>
      <c r="AH9" s="18"/>
      <c r="AI9" s="18"/>
      <c r="AJ9" s="18"/>
      <c r="AK9" s="18"/>
      <c r="AL9" s="18"/>
      <c r="AM9" s="18"/>
      <c r="AN9" s="18"/>
    </row>
    <row r="10" spans="1:31" s="18" customFormat="1" ht="18.75" customHeight="1" thickBot="1" thickTop="1">
      <c r="A10" s="278"/>
      <c r="B10" s="268"/>
      <c r="C10" s="255"/>
      <c r="D10" s="260"/>
      <c r="E10" s="253"/>
      <c r="F10" s="254"/>
      <c r="G10" s="253"/>
      <c r="H10" s="254"/>
      <c r="I10" s="253"/>
      <c r="J10" s="254"/>
      <c r="K10" s="253"/>
      <c r="L10" s="254"/>
      <c r="M10" s="253"/>
      <c r="N10" s="254"/>
      <c r="O10" s="253"/>
      <c r="P10" s="254"/>
      <c r="Q10" s="253"/>
      <c r="R10" s="254"/>
      <c r="S10" s="253"/>
      <c r="T10" s="254"/>
      <c r="U10" s="269"/>
      <c r="V10" s="254"/>
      <c r="W10" s="253"/>
      <c r="X10" s="254"/>
      <c r="Y10" s="282"/>
      <c r="Z10" s="283"/>
      <c r="AA10" s="282"/>
      <c r="AB10" s="283"/>
      <c r="AC10" s="273"/>
      <c r="AD10" s="275"/>
      <c r="AE10" s="271"/>
    </row>
    <row r="11" spans="1:31" s="18" customFormat="1" ht="12.75" customHeight="1" thickBot="1" thickTop="1">
      <c r="A11" s="279"/>
      <c r="B11" s="268"/>
      <c r="C11" s="255"/>
      <c r="D11" s="260"/>
      <c r="E11" s="48" t="s">
        <v>44</v>
      </c>
      <c r="F11" s="99" t="s">
        <v>39</v>
      </c>
      <c r="G11" s="48" t="s">
        <v>44</v>
      </c>
      <c r="H11" s="99" t="s">
        <v>39</v>
      </c>
      <c r="I11" s="48" t="s">
        <v>44</v>
      </c>
      <c r="J11" s="99" t="s">
        <v>39</v>
      </c>
      <c r="K11" s="48" t="s">
        <v>44</v>
      </c>
      <c r="L11" s="99" t="s">
        <v>39</v>
      </c>
      <c r="M11" s="48" t="s">
        <v>44</v>
      </c>
      <c r="N11" s="99" t="s">
        <v>39</v>
      </c>
      <c r="O11" s="48" t="s">
        <v>44</v>
      </c>
      <c r="P11" s="99" t="s">
        <v>39</v>
      </c>
      <c r="Q11" s="48" t="s">
        <v>44</v>
      </c>
      <c r="R11" s="99" t="s">
        <v>39</v>
      </c>
      <c r="S11" s="48" t="s">
        <v>44</v>
      </c>
      <c r="T11" s="99" t="s">
        <v>39</v>
      </c>
      <c r="U11" s="48" t="s">
        <v>44</v>
      </c>
      <c r="V11" s="99" t="s">
        <v>39</v>
      </c>
      <c r="W11" s="48" t="s">
        <v>44</v>
      </c>
      <c r="X11" s="99" t="s">
        <v>39</v>
      </c>
      <c r="Y11" s="90" t="s">
        <v>44</v>
      </c>
      <c r="Z11" s="95" t="s">
        <v>39</v>
      </c>
      <c r="AA11" s="90" t="s">
        <v>44</v>
      </c>
      <c r="AB11" s="95" t="s">
        <v>39</v>
      </c>
      <c r="AC11" s="273"/>
      <c r="AD11" s="276"/>
      <c r="AE11" s="272"/>
    </row>
    <row r="12" spans="1:40" s="1" customFormat="1" ht="7.5" customHeight="1" thickBot="1" thickTop="1">
      <c r="A12" s="59"/>
      <c r="B12" s="44"/>
      <c r="C12" s="45"/>
      <c r="D12" s="46"/>
      <c r="E12" s="3"/>
      <c r="F12" s="15"/>
      <c r="G12" s="3"/>
      <c r="H12" s="15"/>
      <c r="I12" s="3"/>
      <c r="J12" s="15"/>
      <c r="K12" s="3"/>
      <c r="L12" s="15"/>
      <c r="M12" s="3"/>
      <c r="N12" s="15"/>
      <c r="O12" s="3"/>
      <c r="P12" s="15"/>
      <c r="Q12" s="15"/>
      <c r="R12" s="15"/>
      <c r="S12" s="15"/>
      <c r="T12" s="15"/>
      <c r="U12" s="15"/>
      <c r="V12" s="15"/>
      <c r="W12" s="3"/>
      <c r="X12" s="15"/>
      <c r="Y12" s="91"/>
      <c r="Z12" s="91"/>
      <c r="AA12" s="91"/>
      <c r="AB12" s="85"/>
      <c r="AC12" s="91"/>
      <c r="AD12" s="85"/>
      <c r="AE12" s="85"/>
      <c r="AH12" s="8"/>
      <c r="AI12" s="8"/>
      <c r="AJ12" s="8"/>
      <c r="AK12" s="8"/>
      <c r="AL12" s="8"/>
      <c r="AM12" s="8"/>
      <c r="AN12" s="8"/>
    </row>
    <row r="13" spans="1:31" ht="12.75" customHeight="1" thickTop="1">
      <c r="A13" s="298" t="s">
        <v>6</v>
      </c>
      <c r="B13" s="36">
        <v>147</v>
      </c>
      <c r="C13" s="37" t="s">
        <v>15</v>
      </c>
      <c r="D13" s="51">
        <v>497</v>
      </c>
      <c r="E13" s="21">
        <v>131</v>
      </c>
      <c r="F13" s="22">
        <f aca="true" t="shared" si="0" ref="F13:F44">E13/AC13*100</f>
        <v>38.64306784660767</v>
      </c>
      <c r="G13" s="23">
        <v>171</v>
      </c>
      <c r="H13" s="22">
        <f aca="true" t="shared" si="1" ref="H13:H44">G13/AC13*100</f>
        <v>50.442477876106196</v>
      </c>
      <c r="I13" s="21">
        <v>9</v>
      </c>
      <c r="J13" s="22">
        <f aca="true" t="shared" si="2" ref="J13:J44">I13/AC13*100</f>
        <v>2.6548672566371683</v>
      </c>
      <c r="K13" s="21">
        <v>1</v>
      </c>
      <c r="L13" s="22">
        <f aca="true" t="shared" si="3" ref="L13:L44">K13/AC13*100</f>
        <v>0.2949852507374631</v>
      </c>
      <c r="M13" s="21">
        <v>0</v>
      </c>
      <c r="N13" s="22">
        <f aca="true" t="shared" si="4" ref="N13:N44">M13/AC13*100</f>
        <v>0</v>
      </c>
      <c r="O13" s="21">
        <v>20</v>
      </c>
      <c r="P13" s="22">
        <f aca="true" t="shared" si="5" ref="P13:P44">O13/AC13*100</f>
        <v>5.899705014749262</v>
      </c>
      <c r="Q13" s="21">
        <v>0</v>
      </c>
      <c r="R13" s="22">
        <f>Q13/AC13*100</f>
        <v>0</v>
      </c>
      <c r="S13" s="21">
        <v>0</v>
      </c>
      <c r="T13" s="22">
        <f>S13/AC13*100</f>
        <v>0</v>
      </c>
      <c r="U13" s="21">
        <v>0</v>
      </c>
      <c r="V13" s="22">
        <f>U13/AC13*100</f>
        <v>0</v>
      </c>
      <c r="W13" s="21">
        <v>1</v>
      </c>
      <c r="X13" s="22">
        <f aca="true" t="shared" si="6" ref="X13:X44">W13/AC13*100</f>
        <v>0.2949852507374631</v>
      </c>
      <c r="Y13" s="75">
        <f>SUM(E13+G13+I13+K13+M13+O13+Q13+S13+U13+W13)</f>
        <v>333</v>
      </c>
      <c r="Z13" s="72">
        <f aca="true" t="shared" si="7" ref="Z13:Z44">Y13/AC13*100</f>
        <v>98.23008849557522</v>
      </c>
      <c r="AA13" s="23">
        <v>6</v>
      </c>
      <c r="AB13" s="124">
        <f aca="true" t="shared" si="8" ref="AB13:AB44">AA13/AC13*100</f>
        <v>1.7699115044247788</v>
      </c>
      <c r="AC13" s="75">
        <f aca="true" t="shared" si="9" ref="AC13:AC44">Y13+AA13</f>
        <v>339</v>
      </c>
      <c r="AD13" s="124">
        <f aca="true" t="shared" si="10" ref="AD13:AD44">AC13/D13*100</f>
        <v>68.2092555331992</v>
      </c>
      <c r="AE13" s="65">
        <f aca="true" t="shared" si="11" ref="AE13:AE69">AD13-100</f>
        <v>-31.790744466800803</v>
      </c>
    </row>
    <row r="14" spans="1:31" ht="12.75" customHeight="1">
      <c r="A14" s="296"/>
      <c r="B14" s="38">
        <v>147</v>
      </c>
      <c r="C14" s="39" t="s">
        <v>16</v>
      </c>
      <c r="D14" s="52">
        <v>497</v>
      </c>
      <c r="E14" s="26">
        <v>163</v>
      </c>
      <c r="F14" s="27">
        <f t="shared" si="0"/>
        <v>48.367952522255194</v>
      </c>
      <c r="G14" s="28">
        <v>152</v>
      </c>
      <c r="H14" s="27">
        <f t="shared" si="1"/>
        <v>45.103857566765576</v>
      </c>
      <c r="I14" s="26">
        <v>2</v>
      </c>
      <c r="J14" s="27">
        <f t="shared" si="2"/>
        <v>0.5934718100890208</v>
      </c>
      <c r="K14" s="26">
        <v>1</v>
      </c>
      <c r="L14" s="27">
        <f t="shared" si="3"/>
        <v>0.2967359050445104</v>
      </c>
      <c r="M14" s="26">
        <v>0</v>
      </c>
      <c r="N14" s="27">
        <f t="shared" si="4"/>
        <v>0</v>
      </c>
      <c r="O14" s="26">
        <v>15</v>
      </c>
      <c r="P14" s="27">
        <f t="shared" si="5"/>
        <v>4.451038575667656</v>
      </c>
      <c r="Q14" s="26">
        <v>0</v>
      </c>
      <c r="R14" s="27">
        <f aca="true" t="shared" si="12" ref="R14:R71">Q14/AC14*100</f>
        <v>0</v>
      </c>
      <c r="S14" s="26">
        <v>0</v>
      </c>
      <c r="T14" s="27">
        <f aca="true" t="shared" si="13" ref="T14:T71">S14/AC14*100</f>
        <v>0</v>
      </c>
      <c r="U14" s="26">
        <v>0</v>
      </c>
      <c r="V14" s="27">
        <f aca="true" t="shared" si="14" ref="V14:V71">U14/AC14*100</f>
        <v>0</v>
      </c>
      <c r="W14" s="26">
        <v>0</v>
      </c>
      <c r="X14" s="27">
        <f t="shared" si="6"/>
        <v>0</v>
      </c>
      <c r="Y14" s="76">
        <f aca="true" t="shared" si="15" ref="Y14:Y69">SUM(E14+G14+I14+K14+M14+O14+Q14+S14+U14+W14)</f>
        <v>333</v>
      </c>
      <c r="Z14" s="73">
        <f t="shared" si="7"/>
        <v>98.81305637982196</v>
      </c>
      <c r="AA14" s="28">
        <v>4</v>
      </c>
      <c r="AB14" s="80">
        <f t="shared" si="8"/>
        <v>1.1869436201780417</v>
      </c>
      <c r="AC14" s="76">
        <f t="shared" si="9"/>
        <v>337</v>
      </c>
      <c r="AD14" s="80">
        <f t="shared" si="10"/>
        <v>67.80684104627767</v>
      </c>
      <c r="AE14" s="62">
        <f t="shared" si="11"/>
        <v>-32.19315895372233</v>
      </c>
    </row>
    <row r="15" spans="1:31" ht="12.75" customHeight="1">
      <c r="A15" s="296"/>
      <c r="B15" s="38">
        <v>148</v>
      </c>
      <c r="C15" s="39" t="s">
        <v>15</v>
      </c>
      <c r="D15" s="52">
        <v>441</v>
      </c>
      <c r="E15" s="26">
        <v>145</v>
      </c>
      <c r="F15" s="27">
        <f t="shared" si="0"/>
        <v>45.3125</v>
      </c>
      <c r="G15" s="28">
        <v>150</v>
      </c>
      <c r="H15" s="27">
        <f t="shared" si="1"/>
        <v>46.875</v>
      </c>
      <c r="I15" s="26">
        <v>5</v>
      </c>
      <c r="J15" s="27">
        <f t="shared" si="2"/>
        <v>1.5625</v>
      </c>
      <c r="K15" s="26">
        <v>0</v>
      </c>
      <c r="L15" s="27">
        <f t="shared" si="3"/>
        <v>0</v>
      </c>
      <c r="M15" s="26">
        <v>2</v>
      </c>
      <c r="N15" s="27">
        <f t="shared" si="4"/>
        <v>0.625</v>
      </c>
      <c r="O15" s="26">
        <v>12</v>
      </c>
      <c r="P15" s="27">
        <f t="shared" si="5"/>
        <v>3.75</v>
      </c>
      <c r="Q15" s="26">
        <v>0</v>
      </c>
      <c r="R15" s="27">
        <f t="shared" si="12"/>
        <v>0</v>
      </c>
      <c r="S15" s="26">
        <v>0</v>
      </c>
      <c r="T15" s="27">
        <f t="shared" si="13"/>
        <v>0</v>
      </c>
      <c r="U15" s="26">
        <v>1</v>
      </c>
      <c r="V15" s="27">
        <f t="shared" si="14"/>
        <v>0.3125</v>
      </c>
      <c r="W15" s="26">
        <v>0</v>
      </c>
      <c r="X15" s="27">
        <f t="shared" si="6"/>
        <v>0</v>
      </c>
      <c r="Y15" s="76">
        <f t="shared" si="15"/>
        <v>315</v>
      </c>
      <c r="Z15" s="73">
        <f t="shared" si="7"/>
        <v>98.4375</v>
      </c>
      <c r="AA15" s="28">
        <v>5</v>
      </c>
      <c r="AB15" s="80">
        <f t="shared" si="8"/>
        <v>1.5625</v>
      </c>
      <c r="AC15" s="76">
        <f t="shared" si="9"/>
        <v>320</v>
      </c>
      <c r="AD15" s="80">
        <f t="shared" si="10"/>
        <v>72.56235827664399</v>
      </c>
      <c r="AE15" s="62">
        <f t="shared" si="11"/>
        <v>-27.43764172335601</v>
      </c>
    </row>
    <row r="16" spans="1:31" ht="12.75" customHeight="1">
      <c r="A16" s="296"/>
      <c r="B16" s="38">
        <v>148</v>
      </c>
      <c r="C16" s="39" t="s">
        <v>16</v>
      </c>
      <c r="D16" s="52">
        <v>441</v>
      </c>
      <c r="E16" s="26">
        <v>151</v>
      </c>
      <c r="F16" s="27">
        <f t="shared" si="0"/>
        <v>49.834983498349835</v>
      </c>
      <c r="G16" s="28">
        <v>134</v>
      </c>
      <c r="H16" s="27">
        <f t="shared" si="1"/>
        <v>44.224422442244226</v>
      </c>
      <c r="I16" s="26">
        <v>3</v>
      </c>
      <c r="J16" s="27">
        <f t="shared" si="2"/>
        <v>0.9900990099009901</v>
      </c>
      <c r="K16" s="26">
        <v>1</v>
      </c>
      <c r="L16" s="27">
        <f t="shared" si="3"/>
        <v>0.33003300330033003</v>
      </c>
      <c r="M16" s="26">
        <v>1</v>
      </c>
      <c r="N16" s="27">
        <f t="shared" si="4"/>
        <v>0.33003300330033003</v>
      </c>
      <c r="O16" s="26">
        <v>8</v>
      </c>
      <c r="P16" s="27">
        <f t="shared" si="5"/>
        <v>2.6402640264026402</v>
      </c>
      <c r="Q16" s="26">
        <v>0</v>
      </c>
      <c r="R16" s="27">
        <f t="shared" si="12"/>
        <v>0</v>
      </c>
      <c r="S16" s="26">
        <v>0</v>
      </c>
      <c r="T16" s="27">
        <f t="shared" si="13"/>
        <v>0</v>
      </c>
      <c r="U16" s="26">
        <v>0</v>
      </c>
      <c r="V16" s="27">
        <f t="shared" si="14"/>
        <v>0</v>
      </c>
      <c r="W16" s="26">
        <v>1</v>
      </c>
      <c r="X16" s="27">
        <f t="shared" si="6"/>
        <v>0.33003300330033003</v>
      </c>
      <c r="Y16" s="76">
        <f t="shared" si="15"/>
        <v>299</v>
      </c>
      <c r="Z16" s="73">
        <f t="shared" si="7"/>
        <v>98.67986798679867</v>
      </c>
      <c r="AA16" s="28">
        <v>4</v>
      </c>
      <c r="AB16" s="80">
        <f t="shared" si="8"/>
        <v>1.3201320132013201</v>
      </c>
      <c r="AC16" s="76">
        <f t="shared" si="9"/>
        <v>303</v>
      </c>
      <c r="AD16" s="80">
        <f t="shared" si="10"/>
        <v>68.70748299319727</v>
      </c>
      <c r="AE16" s="62">
        <f t="shared" si="11"/>
        <v>-31.292517006802726</v>
      </c>
    </row>
    <row r="17" spans="1:31" ht="12.75" customHeight="1">
      <c r="A17" s="296"/>
      <c r="B17" s="38">
        <v>149</v>
      </c>
      <c r="C17" s="39" t="s">
        <v>15</v>
      </c>
      <c r="D17" s="52">
        <v>458</v>
      </c>
      <c r="E17" s="26">
        <v>161</v>
      </c>
      <c r="F17" s="27">
        <f t="shared" si="0"/>
        <v>47.35294117647059</v>
      </c>
      <c r="G17" s="28">
        <v>161</v>
      </c>
      <c r="H17" s="27">
        <f t="shared" si="1"/>
        <v>47.35294117647059</v>
      </c>
      <c r="I17" s="26">
        <v>1</v>
      </c>
      <c r="J17" s="27">
        <f t="shared" si="2"/>
        <v>0.29411764705882354</v>
      </c>
      <c r="K17" s="26">
        <v>1</v>
      </c>
      <c r="L17" s="27">
        <f t="shared" si="3"/>
        <v>0.29411764705882354</v>
      </c>
      <c r="M17" s="26">
        <v>1</v>
      </c>
      <c r="N17" s="27">
        <f t="shared" si="4"/>
        <v>0.29411764705882354</v>
      </c>
      <c r="O17" s="26">
        <v>12</v>
      </c>
      <c r="P17" s="27">
        <f t="shared" si="5"/>
        <v>3.5294117647058822</v>
      </c>
      <c r="Q17" s="26">
        <v>0</v>
      </c>
      <c r="R17" s="27">
        <f t="shared" si="12"/>
        <v>0</v>
      </c>
      <c r="S17" s="26">
        <v>0</v>
      </c>
      <c r="T17" s="27">
        <f t="shared" si="13"/>
        <v>0</v>
      </c>
      <c r="U17" s="26">
        <v>0</v>
      </c>
      <c r="V17" s="27">
        <f t="shared" si="14"/>
        <v>0</v>
      </c>
      <c r="W17" s="26">
        <v>1</v>
      </c>
      <c r="X17" s="27">
        <f t="shared" si="6"/>
        <v>0.29411764705882354</v>
      </c>
      <c r="Y17" s="76">
        <f t="shared" si="15"/>
        <v>338</v>
      </c>
      <c r="Z17" s="73">
        <f t="shared" si="7"/>
        <v>99.41176470588235</v>
      </c>
      <c r="AA17" s="28">
        <v>2</v>
      </c>
      <c r="AB17" s="80">
        <f t="shared" si="8"/>
        <v>0.5882352941176471</v>
      </c>
      <c r="AC17" s="76">
        <f t="shared" si="9"/>
        <v>340</v>
      </c>
      <c r="AD17" s="80">
        <f t="shared" si="10"/>
        <v>74.235807860262</v>
      </c>
      <c r="AE17" s="62">
        <f t="shared" si="11"/>
        <v>-25.764192139738</v>
      </c>
    </row>
    <row r="18" spans="1:31" ht="12.75" customHeight="1">
      <c r="A18" s="296"/>
      <c r="B18" s="38">
        <v>149</v>
      </c>
      <c r="C18" s="39" t="s">
        <v>16</v>
      </c>
      <c r="D18" s="52">
        <v>458</v>
      </c>
      <c r="E18" s="26">
        <v>172</v>
      </c>
      <c r="F18" s="27">
        <f t="shared" si="0"/>
        <v>50.588235294117645</v>
      </c>
      <c r="G18" s="28">
        <v>153</v>
      </c>
      <c r="H18" s="27">
        <f t="shared" si="1"/>
        <v>45</v>
      </c>
      <c r="I18" s="26">
        <v>2</v>
      </c>
      <c r="J18" s="27">
        <f t="shared" si="2"/>
        <v>0.5882352941176471</v>
      </c>
      <c r="K18" s="26">
        <v>0</v>
      </c>
      <c r="L18" s="27">
        <f t="shared" si="3"/>
        <v>0</v>
      </c>
      <c r="M18" s="26">
        <v>0</v>
      </c>
      <c r="N18" s="27">
        <f t="shared" si="4"/>
        <v>0</v>
      </c>
      <c r="O18" s="26">
        <v>9</v>
      </c>
      <c r="P18" s="27">
        <f t="shared" si="5"/>
        <v>2.6470588235294117</v>
      </c>
      <c r="Q18" s="26">
        <v>0</v>
      </c>
      <c r="R18" s="27">
        <f t="shared" si="12"/>
        <v>0</v>
      </c>
      <c r="S18" s="26">
        <v>0</v>
      </c>
      <c r="T18" s="27">
        <f t="shared" si="13"/>
        <v>0</v>
      </c>
      <c r="U18" s="26">
        <v>0</v>
      </c>
      <c r="V18" s="27">
        <f t="shared" si="14"/>
        <v>0</v>
      </c>
      <c r="W18" s="26">
        <v>0</v>
      </c>
      <c r="X18" s="27">
        <f t="shared" si="6"/>
        <v>0</v>
      </c>
      <c r="Y18" s="76">
        <f t="shared" si="15"/>
        <v>336</v>
      </c>
      <c r="Z18" s="73">
        <f t="shared" si="7"/>
        <v>98.82352941176471</v>
      </c>
      <c r="AA18" s="28">
        <v>4</v>
      </c>
      <c r="AB18" s="80">
        <f t="shared" si="8"/>
        <v>1.1764705882352942</v>
      </c>
      <c r="AC18" s="76">
        <f t="shared" si="9"/>
        <v>340</v>
      </c>
      <c r="AD18" s="80">
        <f t="shared" si="10"/>
        <v>74.235807860262</v>
      </c>
      <c r="AE18" s="62">
        <f t="shared" si="11"/>
        <v>-25.764192139738</v>
      </c>
    </row>
    <row r="19" spans="1:31" ht="12.75" customHeight="1">
      <c r="A19" s="296"/>
      <c r="B19" s="38">
        <v>150</v>
      </c>
      <c r="C19" s="39" t="s">
        <v>15</v>
      </c>
      <c r="D19" s="52">
        <v>733</v>
      </c>
      <c r="E19" s="26">
        <v>235</v>
      </c>
      <c r="F19" s="27">
        <f t="shared" si="0"/>
        <v>46.71968190854871</v>
      </c>
      <c r="G19" s="28">
        <v>228</v>
      </c>
      <c r="H19" s="27">
        <f t="shared" si="1"/>
        <v>45.32803180914513</v>
      </c>
      <c r="I19" s="26">
        <v>1</v>
      </c>
      <c r="J19" s="27">
        <f t="shared" si="2"/>
        <v>0.19880715705765406</v>
      </c>
      <c r="K19" s="26">
        <v>0</v>
      </c>
      <c r="L19" s="27">
        <f t="shared" si="3"/>
        <v>0</v>
      </c>
      <c r="M19" s="26">
        <v>2</v>
      </c>
      <c r="N19" s="27">
        <f t="shared" si="4"/>
        <v>0.3976143141153081</v>
      </c>
      <c r="O19" s="26">
        <v>24</v>
      </c>
      <c r="P19" s="27">
        <f t="shared" si="5"/>
        <v>4.7713717693836974</v>
      </c>
      <c r="Q19" s="26">
        <v>0</v>
      </c>
      <c r="R19" s="27">
        <f t="shared" si="12"/>
        <v>0</v>
      </c>
      <c r="S19" s="26">
        <v>0</v>
      </c>
      <c r="T19" s="27">
        <f t="shared" si="13"/>
        <v>0</v>
      </c>
      <c r="U19" s="26">
        <v>0</v>
      </c>
      <c r="V19" s="27">
        <f t="shared" si="14"/>
        <v>0</v>
      </c>
      <c r="W19" s="26">
        <v>1</v>
      </c>
      <c r="X19" s="27">
        <f t="shared" si="6"/>
        <v>0.19880715705765406</v>
      </c>
      <c r="Y19" s="76">
        <f t="shared" si="15"/>
        <v>491</v>
      </c>
      <c r="Z19" s="73">
        <f t="shared" si="7"/>
        <v>97.61431411530815</v>
      </c>
      <c r="AA19" s="28">
        <v>12</v>
      </c>
      <c r="AB19" s="80">
        <f t="shared" si="8"/>
        <v>2.3856858846918487</v>
      </c>
      <c r="AC19" s="76">
        <f t="shared" si="9"/>
        <v>503</v>
      </c>
      <c r="AD19" s="80">
        <f t="shared" si="10"/>
        <v>68.62210095497954</v>
      </c>
      <c r="AE19" s="62">
        <f t="shared" si="11"/>
        <v>-31.377899045020456</v>
      </c>
    </row>
    <row r="20" spans="1:31" ht="12.75" customHeight="1">
      <c r="A20" s="296"/>
      <c r="B20" s="38">
        <v>151</v>
      </c>
      <c r="C20" s="39" t="s">
        <v>15</v>
      </c>
      <c r="D20" s="52">
        <v>664</v>
      </c>
      <c r="E20" s="26">
        <v>221</v>
      </c>
      <c r="F20" s="27">
        <f t="shared" si="0"/>
        <v>46.526315789473685</v>
      </c>
      <c r="G20" s="28">
        <v>211</v>
      </c>
      <c r="H20" s="27">
        <f t="shared" si="1"/>
        <v>44.42105263157895</v>
      </c>
      <c r="I20" s="26">
        <v>6</v>
      </c>
      <c r="J20" s="27">
        <f t="shared" si="2"/>
        <v>1.263157894736842</v>
      </c>
      <c r="K20" s="26">
        <v>0</v>
      </c>
      <c r="L20" s="27">
        <f t="shared" si="3"/>
        <v>0</v>
      </c>
      <c r="M20" s="26">
        <v>6</v>
      </c>
      <c r="N20" s="27">
        <f t="shared" si="4"/>
        <v>1.263157894736842</v>
      </c>
      <c r="O20" s="26">
        <v>25</v>
      </c>
      <c r="P20" s="27">
        <f t="shared" si="5"/>
        <v>5.263157894736842</v>
      </c>
      <c r="Q20" s="26">
        <v>0</v>
      </c>
      <c r="R20" s="27">
        <f t="shared" si="12"/>
        <v>0</v>
      </c>
      <c r="S20" s="26">
        <v>0</v>
      </c>
      <c r="T20" s="27">
        <f t="shared" si="13"/>
        <v>0</v>
      </c>
      <c r="U20" s="26">
        <v>0</v>
      </c>
      <c r="V20" s="27">
        <f t="shared" si="14"/>
        <v>0</v>
      </c>
      <c r="W20" s="26">
        <v>0</v>
      </c>
      <c r="X20" s="27">
        <f t="shared" si="6"/>
        <v>0</v>
      </c>
      <c r="Y20" s="76">
        <f t="shared" si="15"/>
        <v>469</v>
      </c>
      <c r="Z20" s="73">
        <f t="shared" si="7"/>
        <v>98.73684210526315</v>
      </c>
      <c r="AA20" s="28">
        <v>6</v>
      </c>
      <c r="AB20" s="80">
        <f t="shared" si="8"/>
        <v>1.263157894736842</v>
      </c>
      <c r="AC20" s="76">
        <f t="shared" si="9"/>
        <v>475</v>
      </c>
      <c r="AD20" s="80">
        <f t="shared" si="10"/>
        <v>71.53614457831326</v>
      </c>
      <c r="AE20" s="62">
        <f t="shared" si="11"/>
        <v>-28.463855421686745</v>
      </c>
    </row>
    <row r="21" spans="1:31" ht="12.75" customHeight="1">
      <c r="A21" s="296"/>
      <c r="B21" s="38">
        <v>151</v>
      </c>
      <c r="C21" s="39" t="s">
        <v>26</v>
      </c>
      <c r="D21" s="52">
        <v>0</v>
      </c>
      <c r="E21" s="26">
        <v>64</v>
      </c>
      <c r="F21" s="27">
        <f t="shared" si="0"/>
        <v>37.64705882352941</v>
      </c>
      <c r="G21" s="28">
        <v>90</v>
      </c>
      <c r="H21" s="27">
        <f t="shared" si="1"/>
        <v>52.94117647058824</v>
      </c>
      <c r="I21" s="26">
        <v>0</v>
      </c>
      <c r="J21" s="27">
        <f t="shared" si="2"/>
        <v>0</v>
      </c>
      <c r="K21" s="26">
        <v>0</v>
      </c>
      <c r="L21" s="27">
        <f t="shared" si="3"/>
        <v>0</v>
      </c>
      <c r="M21" s="26">
        <v>0</v>
      </c>
      <c r="N21" s="27">
        <f t="shared" si="4"/>
        <v>0</v>
      </c>
      <c r="O21" s="26">
        <v>12</v>
      </c>
      <c r="P21" s="27">
        <f t="shared" si="5"/>
        <v>7.0588235294117645</v>
      </c>
      <c r="Q21" s="26">
        <v>0</v>
      </c>
      <c r="R21" s="27">
        <f t="shared" si="12"/>
        <v>0</v>
      </c>
      <c r="S21" s="26">
        <v>0</v>
      </c>
      <c r="T21" s="27">
        <f t="shared" si="13"/>
        <v>0</v>
      </c>
      <c r="U21" s="26">
        <v>0</v>
      </c>
      <c r="V21" s="27">
        <f t="shared" si="14"/>
        <v>0</v>
      </c>
      <c r="W21" s="26">
        <v>0</v>
      </c>
      <c r="X21" s="27">
        <f t="shared" si="6"/>
        <v>0</v>
      </c>
      <c r="Y21" s="76">
        <f t="shared" si="15"/>
        <v>166</v>
      </c>
      <c r="Z21" s="73">
        <f t="shared" si="7"/>
        <v>97.6470588235294</v>
      </c>
      <c r="AA21" s="28">
        <v>4</v>
      </c>
      <c r="AB21" s="80">
        <f t="shared" si="8"/>
        <v>2.3529411764705883</v>
      </c>
      <c r="AC21" s="76">
        <f t="shared" si="9"/>
        <v>170</v>
      </c>
      <c r="AD21" s="80">
        <f>AC21/250*100</f>
        <v>68</v>
      </c>
      <c r="AE21" s="62">
        <f t="shared" si="11"/>
        <v>-32</v>
      </c>
    </row>
    <row r="22" spans="1:31" ht="12.75" customHeight="1">
      <c r="A22" s="296"/>
      <c r="B22" s="38">
        <v>152</v>
      </c>
      <c r="C22" s="39" t="s">
        <v>15</v>
      </c>
      <c r="D22" s="52">
        <v>466</v>
      </c>
      <c r="E22" s="26">
        <v>149</v>
      </c>
      <c r="F22" s="27">
        <f t="shared" si="0"/>
        <v>46.13003095975232</v>
      </c>
      <c r="G22" s="28">
        <v>150</v>
      </c>
      <c r="H22" s="27">
        <f t="shared" si="1"/>
        <v>46.43962848297213</v>
      </c>
      <c r="I22" s="26">
        <v>0</v>
      </c>
      <c r="J22" s="27">
        <f t="shared" si="2"/>
        <v>0</v>
      </c>
      <c r="K22" s="26">
        <v>0</v>
      </c>
      <c r="L22" s="27">
        <f t="shared" si="3"/>
        <v>0</v>
      </c>
      <c r="M22" s="26">
        <v>0</v>
      </c>
      <c r="N22" s="27">
        <f t="shared" si="4"/>
        <v>0</v>
      </c>
      <c r="O22" s="26">
        <v>17</v>
      </c>
      <c r="P22" s="27">
        <f t="shared" si="5"/>
        <v>5.263157894736842</v>
      </c>
      <c r="Q22" s="26">
        <v>0</v>
      </c>
      <c r="R22" s="27">
        <f t="shared" si="12"/>
        <v>0</v>
      </c>
      <c r="S22" s="26">
        <v>0</v>
      </c>
      <c r="T22" s="27">
        <f t="shared" si="13"/>
        <v>0</v>
      </c>
      <c r="U22" s="26">
        <v>1</v>
      </c>
      <c r="V22" s="27">
        <f t="shared" si="14"/>
        <v>0.30959752321981426</v>
      </c>
      <c r="W22" s="26">
        <v>0</v>
      </c>
      <c r="X22" s="27">
        <f t="shared" si="6"/>
        <v>0</v>
      </c>
      <c r="Y22" s="76">
        <f t="shared" si="15"/>
        <v>317</v>
      </c>
      <c r="Z22" s="73">
        <f t="shared" si="7"/>
        <v>98.14241486068111</v>
      </c>
      <c r="AA22" s="28">
        <v>6</v>
      </c>
      <c r="AB22" s="80">
        <f t="shared" si="8"/>
        <v>1.8575851393188854</v>
      </c>
      <c r="AC22" s="76">
        <f t="shared" si="9"/>
        <v>323</v>
      </c>
      <c r="AD22" s="80">
        <f t="shared" si="10"/>
        <v>69.31330472103005</v>
      </c>
      <c r="AE22" s="62">
        <f t="shared" si="11"/>
        <v>-30.68669527896995</v>
      </c>
    </row>
    <row r="23" spans="1:31" ht="12.75" customHeight="1">
      <c r="A23" s="296"/>
      <c r="B23" s="38">
        <v>152</v>
      </c>
      <c r="C23" s="39" t="s">
        <v>16</v>
      </c>
      <c r="D23" s="52">
        <v>467</v>
      </c>
      <c r="E23" s="26">
        <v>145</v>
      </c>
      <c r="F23" s="27">
        <f t="shared" si="0"/>
        <v>45.59748427672956</v>
      </c>
      <c r="G23" s="28">
        <v>137</v>
      </c>
      <c r="H23" s="27">
        <f t="shared" si="1"/>
        <v>43.08176100628931</v>
      </c>
      <c r="I23" s="26">
        <v>2</v>
      </c>
      <c r="J23" s="27">
        <f t="shared" si="2"/>
        <v>0.628930817610063</v>
      </c>
      <c r="K23" s="26">
        <v>1</v>
      </c>
      <c r="L23" s="27">
        <f t="shared" si="3"/>
        <v>0.3144654088050315</v>
      </c>
      <c r="M23" s="26">
        <v>1</v>
      </c>
      <c r="N23" s="27">
        <f t="shared" si="4"/>
        <v>0.3144654088050315</v>
      </c>
      <c r="O23" s="26">
        <v>17</v>
      </c>
      <c r="P23" s="27">
        <f t="shared" si="5"/>
        <v>5.345911949685535</v>
      </c>
      <c r="Q23" s="26">
        <v>0</v>
      </c>
      <c r="R23" s="27">
        <f t="shared" si="12"/>
        <v>0</v>
      </c>
      <c r="S23" s="26">
        <v>0</v>
      </c>
      <c r="T23" s="27">
        <f t="shared" si="13"/>
        <v>0</v>
      </c>
      <c r="U23" s="26">
        <v>0</v>
      </c>
      <c r="V23" s="27">
        <f t="shared" si="14"/>
        <v>0</v>
      </c>
      <c r="W23" s="26">
        <v>1</v>
      </c>
      <c r="X23" s="27">
        <f t="shared" si="6"/>
        <v>0.3144654088050315</v>
      </c>
      <c r="Y23" s="76">
        <f t="shared" si="15"/>
        <v>304</v>
      </c>
      <c r="Z23" s="73">
        <f t="shared" si="7"/>
        <v>95.59748427672956</v>
      </c>
      <c r="AA23" s="28">
        <v>14</v>
      </c>
      <c r="AB23" s="80">
        <f t="shared" si="8"/>
        <v>4.40251572327044</v>
      </c>
      <c r="AC23" s="76">
        <f t="shared" si="9"/>
        <v>318</v>
      </c>
      <c r="AD23" s="80">
        <f t="shared" si="10"/>
        <v>68.09421841541756</v>
      </c>
      <c r="AE23" s="62">
        <f t="shared" si="11"/>
        <v>-31.905781584582442</v>
      </c>
    </row>
    <row r="24" spans="1:31" ht="12.75" customHeight="1">
      <c r="A24" s="296"/>
      <c r="B24" s="38">
        <v>153</v>
      </c>
      <c r="C24" s="39" t="s">
        <v>15</v>
      </c>
      <c r="D24" s="52">
        <v>444</v>
      </c>
      <c r="E24" s="26">
        <v>168</v>
      </c>
      <c r="F24" s="27">
        <f t="shared" si="0"/>
        <v>54.36893203883495</v>
      </c>
      <c r="G24" s="28">
        <v>123</v>
      </c>
      <c r="H24" s="27">
        <f t="shared" si="1"/>
        <v>39.80582524271845</v>
      </c>
      <c r="I24" s="26">
        <v>2</v>
      </c>
      <c r="J24" s="27">
        <f t="shared" si="2"/>
        <v>0.6472491909385114</v>
      </c>
      <c r="K24" s="26">
        <v>1</v>
      </c>
      <c r="L24" s="27">
        <f t="shared" si="3"/>
        <v>0.3236245954692557</v>
      </c>
      <c r="M24" s="26">
        <v>1</v>
      </c>
      <c r="N24" s="27">
        <f t="shared" si="4"/>
        <v>0.3236245954692557</v>
      </c>
      <c r="O24" s="26">
        <v>6</v>
      </c>
      <c r="P24" s="27">
        <f t="shared" si="5"/>
        <v>1.9417475728155338</v>
      </c>
      <c r="Q24" s="26">
        <v>0</v>
      </c>
      <c r="R24" s="27">
        <f t="shared" si="12"/>
        <v>0</v>
      </c>
      <c r="S24" s="26">
        <v>1</v>
      </c>
      <c r="T24" s="27">
        <f t="shared" si="13"/>
        <v>0.3236245954692557</v>
      </c>
      <c r="U24" s="26">
        <v>0</v>
      </c>
      <c r="V24" s="27">
        <f t="shared" si="14"/>
        <v>0</v>
      </c>
      <c r="W24" s="26">
        <v>2</v>
      </c>
      <c r="X24" s="27">
        <f t="shared" si="6"/>
        <v>0.6472491909385114</v>
      </c>
      <c r="Y24" s="76">
        <f t="shared" si="15"/>
        <v>304</v>
      </c>
      <c r="Z24" s="73">
        <f t="shared" si="7"/>
        <v>98.38187702265373</v>
      </c>
      <c r="AA24" s="28">
        <v>5</v>
      </c>
      <c r="AB24" s="80">
        <f t="shared" si="8"/>
        <v>1.6181229773462782</v>
      </c>
      <c r="AC24" s="76">
        <f t="shared" si="9"/>
        <v>309</v>
      </c>
      <c r="AD24" s="80">
        <f t="shared" si="10"/>
        <v>69.5945945945946</v>
      </c>
      <c r="AE24" s="62">
        <f t="shared" si="11"/>
        <v>-30.405405405405403</v>
      </c>
    </row>
    <row r="25" spans="1:31" ht="12.75" customHeight="1">
      <c r="A25" s="296"/>
      <c r="B25" s="38">
        <v>153</v>
      </c>
      <c r="C25" s="39" t="s">
        <v>16</v>
      </c>
      <c r="D25" s="52">
        <v>444</v>
      </c>
      <c r="E25" s="26">
        <v>170</v>
      </c>
      <c r="F25" s="27">
        <f t="shared" si="0"/>
        <v>53.125</v>
      </c>
      <c r="G25" s="28">
        <v>132</v>
      </c>
      <c r="H25" s="27">
        <f t="shared" si="1"/>
        <v>41.25</v>
      </c>
      <c r="I25" s="26">
        <v>1</v>
      </c>
      <c r="J25" s="27">
        <f t="shared" si="2"/>
        <v>0.3125</v>
      </c>
      <c r="K25" s="26">
        <v>0</v>
      </c>
      <c r="L25" s="27">
        <f t="shared" si="3"/>
        <v>0</v>
      </c>
      <c r="M25" s="26">
        <v>2</v>
      </c>
      <c r="N25" s="27">
        <f t="shared" si="4"/>
        <v>0.625</v>
      </c>
      <c r="O25" s="26">
        <v>11</v>
      </c>
      <c r="P25" s="27">
        <f t="shared" si="5"/>
        <v>3.4375000000000004</v>
      </c>
      <c r="Q25" s="26">
        <v>0</v>
      </c>
      <c r="R25" s="27">
        <f t="shared" si="12"/>
        <v>0</v>
      </c>
      <c r="S25" s="26">
        <v>0</v>
      </c>
      <c r="T25" s="27">
        <f t="shared" si="13"/>
        <v>0</v>
      </c>
      <c r="U25" s="26">
        <v>0</v>
      </c>
      <c r="V25" s="27">
        <f t="shared" si="14"/>
        <v>0</v>
      </c>
      <c r="W25" s="26">
        <v>0</v>
      </c>
      <c r="X25" s="27">
        <f t="shared" si="6"/>
        <v>0</v>
      </c>
      <c r="Y25" s="76">
        <f t="shared" si="15"/>
        <v>316</v>
      </c>
      <c r="Z25" s="73">
        <f t="shared" si="7"/>
        <v>98.75</v>
      </c>
      <c r="AA25" s="28">
        <v>4</v>
      </c>
      <c r="AB25" s="80">
        <f t="shared" si="8"/>
        <v>1.25</v>
      </c>
      <c r="AC25" s="76">
        <f t="shared" si="9"/>
        <v>320</v>
      </c>
      <c r="AD25" s="80">
        <f t="shared" si="10"/>
        <v>72.07207207207207</v>
      </c>
      <c r="AE25" s="62">
        <f t="shared" si="11"/>
        <v>-27.927927927927925</v>
      </c>
    </row>
    <row r="26" spans="1:31" ht="12.75" customHeight="1">
      <c r="A26" s="296"/>
      <c r="B26" s="38">
        <v>154</v>
      </c>
      <c r="C26" s="39" t="s">
        <v>15</v>
      </c>
      <c r="D26" s="52">
        <v>561</v>
      </c>
      <c r="E26" s="26">
        <v>188</v>
      </c>
      <c r="F26" s="27">
        <f t="shared" si="0"/>
        <v>49.21465968586388</v>
      </c>
      <c r="G26" s="28">
        <v>161</v>
      </c>
      <c r="H26" s="27">
        <f t="shared" si="1"/>
        <v>42.14659685863874</v>
      </c>
      <c r="I26" s="26">
        <v>1</v>
      </c>
      <c r="J26" s="27">
        <f t="shared" si="2"/>
        <v>0.2617801047120419</v>
      </c>
      <c r="K26" s="26">
        <v>1</v>
      </c>
      <c r="L26" s="27">
        <f t="shared" si="3"/>
        <v>0.2617801047120419</v>
      </c>
      <c r="M26" s="26">
        <v>0</v>
      </c>
      <c r="N26" s="27">
        <f t="shared" si="4"/>
        <v>0</v>
      </c>
      <c r="O26" s="26">
        <v>26</v>
      </c>
      <c r="P26" s="27">
        <f t="shared" si="5"/>
        <v>6.806282722513089</v>
      </c>
      <c r="Q26" s="26">
        <v>0</v>
      </c>
      <c r="R26" s="27">
        <f t="shared" si="12"/>
        <v>0</v>
      </c>
      <c r="S26" s="26">
        <v>0</v>
      </c>
      <c r="T26" s="27">
        <f t="shared" si="13"/>
        <v>0</v>
      </c>
      <c r="U26" s="26">
        <v>0</v>
      </c>
      <c r="V26" s="27">
        <f t="shared" si="14"/>
        <v>0</v>
      </c>
      <c r="W26" s="26">
        <v>1</v>
      </c>
      <c r="X26" s="27">
        <f t="shared" si="6"/>
        <v>0.2617801047120419</v>
      </c>
      <c r="Y26" s="76">
        <f t="shared" si="15"/>
        <v>378</v>
      </c>
      <c r="Z26" s="73">
        <f t="shared" si="7"/>
        <v>98.95287958115183</v>
      </c>
      <c r="AA26" s="28">
        <v>4</v>
      </c>
      <c r="AB26" s="80">
        <f t="shared" si="8"/>
        <v>1.0471204188481675</v>
      </c>
      <c r="AC26" s="76">
        <f t="shared" si="9"/>
        <v>382</v>
      </c>
      <c r="AD26" s="80">
        <f t="shared" si="10"/>
        <v>68.09269162210339</v>
      </c>
      <c r="AE26" s="62">
        <f t="shared" si="11"/>
        <v>-31.907308377896612</v>
      </c>
    </row>
    <row r="27" spans="1:31" ht="12.75" customHeight="1">
      <c r="A27" s="296"/>
      <c r="B27" s="38">
        <v>154</v>
      </c>
      <c r="C27" s="39" t="s">
        <v>16</v>
      </c>
      <c r="D27" s="52">
        <v>561</v>
      </c>
      <c r="E27" s="26">
        <v>191</v>
      </c>
      <c r="F27" s="27">
        <f t="shared" si="0"/>
        <v>48.35443037974684</v>
      </c>
      <c r="G27" s="28">
        <v>172</v>
      </c>
      <c r="H27" s="27">
        <f t="shared" si="1"/>
        <v>43.54430379746835</v>
      </c>
      <c r="I27" s="26">
        <v>0</v>
      </c>
      <c r="J27" s="27">
        <f t="shared" si="2"/>
        <v>0</v>
      </c>
      <c r="K27" s="26">
        <v>1</v>
      </c>
      <c r="L27" s="27">
        <f t="shared" si="3"/>
        <v>0.25316455696202533</v>
      </c>
      <c r="M27" s="26">
        <v>0</v>
      </c>
      <c r="N27" s="27">
        <f t="shared" si="4"/>
        <v>0</v>
      </c>
      <c r="O27" s="26">
        <v>26</v>
      </c>
      <c r="P27" s="27">
        <f t="shared" si="5"/>
        <v>6.582278481012659</v>
      </c>
      <c r="Q27" s="26">
        <v>0</v>
      </c>
      <c r="R27" s="27">
        <f t="shared" si="12"/>
        <v>0</v>
      </c>
      <c r="S27" s="26">
        <v>0</v>
      </c>
      <c r="T27" s="27">
        <f t="shared" si="13"/>
        <v>0</v>
      </c>
      <c r="U27" s="26">
        <v>0</v>
      </c>
      <c r="V27" s="27">
        <f t="shared" si="14"/>
        <v>0</v>
      </c>
      <c r="W27" s="26">
        <v>0</v>
      </c>
      <c r="X27" s="27">
        <f t="shared" si="6"/>
        <v>0</v>
      </c>
      <c r="Y27" s="76">
        <f t="shared" si="15"/>
        <v>390</v>
      </c>
      <c r="Z27" s="73">
        <f t="shared" si="7"/>
        <v>98.73417721518987</v>
      </c>
      <c r="AA27" s="28">
        <v>5</v>
      </c>
      <c r="AB27" s="80">
        <f t="shared" si="8"/>
        <v>1.2658227848101267</v>
      </c>
      <c r="AC27" s="76">
        <f t="shared" si="9"/>
        <v>395</v>
      </c>
      <c r="AD27" s="80">
        <f t="shared" si="10"/>
        <v>70.40998217468805</v>
      </c>
      <c r="AE27" s="62">
        <f t="shared" si="11"/>
        <v>-29.590017825311946</v>
      </c>
    </row>
    <row r="28" spans="1:31" ht="12.75" customHeight="1">
      <c r="A28" s="296"/>
      <c r="B28" s="38">
        <v>155</v>
      </c>
      <c r="C28" s="39" t="s">
        <v>15</v>
      </c>
      <c r="D28" s="52">
        <v>532</v>
      </c>
      <c r="E28" s="26">
        <v>163</v>
      </c>
      <c r="F28" s="27">
        <f t="shared" si="0"/>
        <v>42.2279792746114</v>
      </c>
      <c r="G28" s="28">
        <v>188</v>
      </c>
      <c r="H28" s="27">
        <f t="shared" si="1"/>
        <v>48.704663212435236</v>
      </c>
      <c r="I28" s="26">
        <v>0</v>
      </c>
      <c r="J28" s="27">
        <f t="shared" si="2"/>
        <v>0</v>
      </c>
      <c r="K28" s="26">
        <v>1</v>
      </c>
      <c r="L28" s="27">
        <f t="shared" si="3"/>
        <v>0.2590673575129534</v>
      </c>
      <c r="M28" s="26">
        <v>2</v>
      </c>
      <c r="N28" s="27">
        <f t="shared" si="4"/>
        <v>0.5181347150259068</v>
      </c>
      <c r="O28" s="26">
        <v>29</v>
      </c>
      <c r="P28" s="27">
        <f t="shared" si="5"/>
        <v>7.512953367875648</v>
      </c>
      <c r="Q28" s="26">
        <v>0</v>
      </c>
      <c r="R28" s="27">
        <f t="shared" si="12"/>
        <v>0</v>
      </c>
      <c r="S28" s="26">
        <v>1</v>
      </c>
      <c r="T28" s="27">
        <f t="shared" si="13"/>
        <v>0.2590673575129534</v>
      </c>
      <c r="U28" s="26">
        <v>0</v>
      </c>
      <c r="V28" s="27">
        <f t="shared" si="14"/>
        <v>0</v>
      </c>
      <c r="W28" s="26">
        <v>0</v>
      </c>
      <c r="X28" s="27">
        <f t="shared" si="6"/>
        <v>0</v>
      </c>
      <c r="Y28" s="76">
        <f t="shared" si="15"/>
        <v>384</v>
      </c>
      <c r="Z28" s="73">
        <f t="shared" si="7"/>
        <v>99.48186528497409</v>
      </c>
      <c r="AA28" s="28">
        <v>2</v>
      </c>
      <c r="AB28" s="80">
        <f t="shared" si="8"/>
        <v>0.5181347150259068</v>
      </c>
      <c r="AC28" s="76">
        <f t="shared" si="9"/>
        <v>386</v>
      </c>
      <c r="AD28" s="80">
        <f t="shared" si="10"/>
        <v>72.55639097744361</v>
      </c>
      <c r="AE28" s="62">
        <f t="shared" si="11"/>
        <v>-27.443609022556387</v>
      </c>
    </row>
    <row r="29" spans="1:31" ht="12.75" customHeight="1">
      <c r="A29" s="296"/>
      <c r="B29" s="38">
        <v>155</v>
      </c>
      <c r="C29" s="39" t="s">
        <v>16</v>
      </c>
      <c r="D29" s="52">
        <v>533</v>
      </c>
      <c r="E29" s="26">
        <v>201</v>
      </c>
      <c r="F29" s="27">
        <f t="shared" si="0"/>
        <v>53.03430079155673</v>
      </c>
      <c r="G29" s="28">
        <v>147</v>
      </c>
      <c r="H29" s="27">
        <f t="shared" si="1"/>
        <v>38.78627968337731</v>
      </c>
      <c r="I29" s="26">
        <v>4</v>
      </c>
      <c r="J29" s="27">
        <f t="shared" si="2"/>
        <v>1.0554089709762533</v>
      </c>
      <c r="K29" s="26">
        <v>1</v>
      </c>
      <c r="L29" s="27">
        <f t="shared" si="3"/>
        <v>0.2638522427440633</v>
      </c>
      <c r="M29" s="26">
        <v>2</v>
      </c>
      <c r="N29" s="27">
        <f t="shared" si="4"/>
        <v>0.5277044854881267</v>
      </c>
      <c r="O29" s="26">
        <v>17</v>
      </c>
      <c r="P29" s="27">
        <f t="shared" si="5"/>
        <v>4.485488126649076</v>
      </c>
      <c r="Q29" s="26">
        <v>0</v>
      </c>
      <c r="R29" s="27">
        <f t="shared" si="12"/>
        <v>0</v>
      </c>
      <c r="S29" s="26">
        <v>0</v>
      </c>
      <c r="T29" s="27">
        <f t="shared" si="13"/>
        <v>0</v>
      </c>
      <c r="U29" s="26">
        <v>1</v>
      </c>
      <c r="V29" s="27">
        <f t="shared" si="14"/>
        <v>0.2638522427440633</v>
      </c>
      <c r="W29" s="26">
        <v>0</v>
      </c>
      <c r="X29" s="27">
        <f t="shared" si="6"/>
        <v>0</v>
      </c>
      <c r="Y29" s="76">
        <f t="shared" si="15"/>
        <v>373</v>
      </c>
      <c r="Z29" s="73">
        <f t="shared" si="7"/>
        <v>98.41688654353563</v>
      </c>
      <c r="AA29" s="28">
        <v>6</v>
      </c>
      <c r="AB29" s="80">
        <f t="shared" si="8"/>
        <v>1.58311345646438</v>
      </c>
      <c r="AC29" s="76">
        <f t="shared" si="9"/>
        <v>379</v>
      </c>
      <c r="AD29" s="80">
        <f t="shared" si="10"/>
        <v>71.10694183864915</v>
      </c>
      <c r="AE29" s="62">
        <f t="shared" si="11"/>
        <v>-28.89305816135085</v>
      </c>
    </row>
    <row r="30" spans="1:31" ht="12.75" customHeight="1">
      <c r="A30" s="296"/>
      <c r="B30" s="38">
        <v>156</v>
      </c>
      <c r="C30" s="39" t="s">
        <v>15</v>
      </c>
      <c r="D30" s="52">
        <v>579</v>
      </c>
      <c r="E30" s="26">
        <v>214</v>
      </c>
      <c r="F30" s="27">
        <f t="shared" si="0"/>
        <v>51.3189448441247</v>
      </c>
      <c r="G30" s="28">
        <v>164</v>
      </c>
      <c r="H30" s="27">
        <f t="shared" si="1"/>
        <v>39.328537170263786</v>
      </c>
      <c r="I30" s="26">
        <v>2</v>
      </c>
      <c r="J30" s="27">
        <f t="shared" si="2"/>
        <v>0.4796163069544364</v>
      </c>
      <c r="K30" s="26">
        <v>1</v>
      </c>
      <c r="L30" s="27">
        <f t="shared" si="3"/>
        <v>0.2398081534772182</v>
      </c>
      <c r="M30" s="26">
        <v>0</v>
      </c>
      <c r="N30" s="27">
        <f t="shared" si="4"/>
        <v>0</v>
      </c>
      <c r="O30" s="26">
        <v>24</v>
      </c>
      <c r="P30" s="27">
        <f t="shared" si="5"/>
        <v>5.755395683453238</v>
      </c>
      <c r="Q30" s="26">
        <v>0</v>
      </c>
      <c r="R30" s="27">
        <f t="shared" si="12"/>
        <v>0</v>
      </c>
      <c r="S30" s="26">
        <v>0</v>
      </c>
      <c r="T30" s="27">
        <f t="shared" si="13"/>
        <v>0</v>
      </c>
      <c r="U30" s="26">
        <v>1</v>
      </c>
      <c r="V30" s="27">
        <f t="shared" si="14"/>
        <v>0.2398081534772182</v>
      </c>
      <c r="W30" s="26">
        <v>0</v>
      </c>
      <c r="X30" s="27">
        <f t="shared" si="6"/>
        <v>0</v>
      </c>
      <c r="Y30" s="76">
        <f t="shared" si="15"/>
        <v>406</v>
      </c>
      <c r="Z30" s="73">
        <f t="shared" si="7"/>
        <v>97.3621103117506</v>
      </c>
      <c r="AA30" s="28">
        <v>11</v>
      </c>
      <c r="AB30" s="80">
        <f t="shared" si="8"/>
        <v>2.6378896882494005</v>
      </c>
      <c r="AC30" s="76">
        <f t="shared" si="9"/>
        <v>417</v>
      </c>
      <c r="AD30" s="80">
        <f t="shared" si="10"/>
        <v>72.02072538860104</v>
      </c>
      <c r="AE30" s="62">
        <f t="shared" si="11"/>
        <v>-27.979274611398964</v>
      </c>
    </row>
    <row r="31" spans="1:31" ht="12.75" customHeight="1">
      <c r="A31" s="296"/>
      <c r="B31" s="38">
        <v>157</v>
      </c>
      <c r="C31" s="39" t="s">
        <v>15</v>
      </c>
      <c r="D31" s="52">
        <v>532</v>
      </c>
      <c r="E31" s="26">
        <v>163</v>
      </c>
      <c r="F31" s="27">
        <f t="shared" si="0"/>
        <v>37.21461187214612</v>
      </c>
      <c r="G31" s="28">
        <v>267</v>
      </c>
      <c r="H31" s="27">
        <f t="shared" si="1"/>
        <v>60.95890410958904</v>
      </c>
      <c r="I31" s="26">
        <v>1</v>
      </c>
      <c r="J31" s="27">
        <f t="shared" si="2"/>
        <v>0.228310502283105</v>
      </c>
      <c r="K31" s="26">
        <v>0</v>
      </c>
      <c r="L31" s="27">
        <f t="shared" si="3"/>
        <v>0</v>
      </c>
      <c r="M31" s="26">
        <v>1</v>
      </c>
      <c r="N31" s="27">
        <f t="shared" si="4"/>
        <v>0.228310502283105</v>
      </c>
      <c r="O31" s="26">
        <v>5</v>
      </c>
      <c r="P31" s="27">
        <f t="shared" si="5"/>
        <v>1.141552511415525</v>
      </c>
      <c r="Q31" s="26">
        <v>0</v>
      </c>
      <c r="R31" s="27">
        <f t="shared" si="12"/>
        <v>0</v>
      </c>
      <c r="S31" s="26">
        <v>0</v>
      </c>
      <c r="T31" s="27">
        <f t="shared" si="13"/>
        <v>0</v>
      </c>
      <c r="U31" s="26">
        <v>0</v>
      </c>
      <c r="V31" s="27">
        <f t="shared" si="14"/>
        <v>0</v>
      </c>
      <c r="W31" s="26">
        <v>0</v>
      </c>
      <c r="X31" s="27">
        <f t="shared" si="6"/>
        <v>0</v>
      </c>
      <c r="Y31" s="76">
        <f t="shared" si="15"/>
        <v>437</v>
      </c>
      <c r="Z31" s="73">
        <f t="shared" si="7"/>
        <v>99.77168949771689</v>
      </c>
      <c r="AA31" s="28">
        <v>1</v>
      </c>
      <c r="AB31" s="80">
        <f t="shared" si="8"/>
        <v>0.228310502283105</v>
      </c>
      <c r="AC31" s="76">
        <f t="shared" si="9"/>
        <v>438</v>
      </c>
      <c r="AD31" s="80">
        <f t="shared" si="10"/>
        <v>82.33082706766918</v>
      </c>
      <c r="AE31" s="62">
        <f t="shared" si="11"/>
        <v>-17.669172932330824</v>
      </c>
    </row>
    <row r="32" spans="1:31" ht="12.75" customHeight="1">
      <c r="A32" s="296"/>
      <c r="B32" s="38">
        <v>158</v>
      </c>
      <c r="C32" s="39" t="s">
        <v>15</v>
      </c>
      <c r="D32" s="52">
        <v>586</v>
      </c>
      <c r="E32" s="26">
        <v>206</v>
      </c>
      <c r="F32" s="27">
        <f t="shared" si="0"/>
        <v>42.38683127572017</v>
      </c>
      <c r="G32" s="28">
        <v>256</v>
      </c>
      <c r="H32" s="27">
        <f t="shared" si="1"/>
        <v>52.674897119341566</v>
      </c>
      <c r="I32" s="26">
        <v>1</v>
      </c>
      <c r="J32" s="27">
        <f t="shared" si="2"/>
        <v>0.205761316872428</v>
      </c>
      <c r="K32" s="26">
        <v>1</v>
      </c>
      <c r="L32" s="27">
        <f t="shared" si="3"/>
        <v>0.205761316872428</v>
      </c>
      <c r="M32" s="26">
        <v>0</v>
      </c>
      <c r="N32" s="27">
        <f t="shared" si="4"/>
        <v>0</v>
      </c>
      <c r="O32" s="26">
        <v>13</v>
      </c>
      <c r="P32" s="27">
        <f t="shared" si="5"/>
        <v>2.674897119341564</v>
      </c>
      <c r="Q32" s="26">
        <v>0</v>
      </c>
      <c r="R32" s="27">
        <f t="shared" si="12"/>
        <v>0</v>
      </c>
      <c r="S32" s="26">
        <v>0</v>
      </c>
      <c r="T32" s="27">
        <f t="shared" si="13"/>
        <v>0</v>
      </c>
      <c r="U32" s="26">
        <v>0</v>
      </c>
      <c r="V32" s="27">
        <f t="shared" si="14"/>
        <v>0</v>
      </c>
      <c r="W32" s="26">
        <v>0</v>
      </c>
      <c r="X32" s="27">
        <f t="shared" si="6"/>
        <v>0</v>
      </c>
      <c r="Y32" s="76">
        <f t="shared" si="15"/>
        <v>477</v>
      </c>
      <c r="Z32" s="73">
        <f t="shared" si="7"/>
        <v>98.14814814814815</v>
      </c>
      <c r="AA32" s="28">
        <v>9</v>
      </c>
      <c r="AB32" s="80">
        <f t="shared" si="8"/>
        <v>1.8518518518518516</v>
      </c>
      <c r="AC32" s="76">
        <f t="shared" si="9"/>
        <v>486</v>
      </c>
      <c r="AD32" s="80">
        <f t="shared" si="10"/>
        <v>82.93515358361775</v>
      </c>
      <c r="AE32" s="62">
        <f t="shared" si="11"/>
        <v>-17.064846416382252</v>
      </c>
    </row>
    <row r="33" spans="1:31" ht="12.75" customHeight="1">
      <c r="A33" s="296"/>
      <c r="B33" s="38">
        <v>159</v>
      </c>
      <c r="C33" s="39" t="s">
        <v>15</v>
      </c>
      <c r="D33" s="52">
        <v>644</v>
      </c>
      <c r="E33" s="26">
        <v>157</v>
      </c>
      <c r="F33" s="27">
        <f t="shared" si="0"/>
        <v>39.15211970074813</v>
      </c>
      <c r="G33" s="28">
        <v>238</v>
      </c>
      <c r="H33" s="27">
        <f t="shared" si="1"/>
        <v>59.35162094763092</v>
      </c>
      <c r="I33" s="26">
        <v>0</v>
      </c>
      <c r="J33" s="27">
        <f t="shared" si="2"/>
        <v>0</v>
      </c>
      <c r="K33" s="26">
        <v>0</v>
      </c>
      <c r="L33" s="27">
        <f t="shared" si="3"/>
        <v>0</v>
      </c>
      <c r="M33" s="26">
        <v>1</v>
      </c>
      <c r="N33" s="27">
        <f t="shared" si="4"/>
        <v>0.24937655860349126</v>
      </c>
      <c r="O33" s="26">
        <v>3</v>
      </c>
      <c r="P33" s="27">
        <f t="shared" si="5"/>
        <v>0.7481296758104738</v>
      </c>
      <c r="Q33" s="26">
        <v>0</v>
      </c>
      <c r="R33" s="27">
        <f t="shared" si="12"/>
        <v>0</v>
      </c>
      <c r="S33" s="26">
        <v>0</v>
      </c>
      <c r="T33" s="27">
        <f t="shared" si="13"/>
        <v>0</v>
      </c>
      <c r="U33" s="26">
        <v>0</v>
      </c>
      <c r="V33" s="27">
        <f t="shared" si="14"/>
        <v>0</v>
      </c>
      <c r="W33" s="26">
        <v>0</v>
      </c>
      <c r="X33" s="27">
        <f t="shared" si="6"/>
        <v>0</v>
      </c>
      <c r="Y33" s="76">
        <f t="shared" si="15"/>
        <v>399</v>
      </c>
      <c r="Z33" s="73">
        <f t="shared" si="7"/>
        <v>99.50124688279301</v>
      </c>
      <c r="AA33" s="28">
        <v>2</v>
      </c>
      <c r="AB33" s="80">
        <f t="shared" si="8"/>
        <v>0.4987531172069825</v>
      </c>
      <c r="AC33" s="76">
        <f t="shared" si="9"/>
        <v>401</v>
      </c>
      <c r="AD33" s="80">
        <f t="shared" si="10"/>
        <v>62.267080745341616</v>
      </c>
      <c r="AE33" s="62">
        <f t="shared" si="11"/>
        <v>-37.732919254658384</v>
      </c>
    </row>
    <row r="34" spans="1:31" ht="12.75" customHeight="1">
      <c r="A34" s="296"/>
      <c r="B34" s="38">
        <v>160</v>
      </c>
      <c r="C34" s="39" t="s">
        <v>15</v>
      </c>
      <c r="D34" s="52">
        <v>725</v>
      </c>
      <c r="E34" s="26">
        <v>253</v>
      </c>
      <c r="F34" s="27">
        <f t="shared" si="0"/>
        <v>48.09885931558935</v>
      </c>
      <c r="G34" s="28">
        <v>264</v>
      </c>
      <c r="H34" s="27">
        <f t="shared" si="1"/>
        <v>50.19011406844106</v>
      </c>
      <c r="I34" s="26">
        <v>0</v>
      </c>
      <c r="J34" s="27">
        <f t="shared" si="2"/>
        <v>0</v>
      </c>
      <c r="K34" s="26">
        <v>0</v>
      </c>
      <c r="L34" s="27">
        <f t="shared" si="3"/>
        <v>0</v>
      </c>
      <c r="M34" s="26">
        <v>0</v>
      </c>
      <c r="N34" s="27">
        <f t="shared" si="4"/>
        <v>0</v>
      </c>
      <c r="O34" s="26">
        <v>9</v>
      </c>
      <c r="P34" s="27">
        <f t="shared" si="5"/>
        <v>1.7110266159695817</v>
      </c>
      <c r="Q34" s="26">
        <v>0</v>
      </c>
      <c r="R34" s="27">
        <f t="shared" si="12"/>
        <v>0</v>
      </c>
      <c r="S34" s="26">
        <v>0</v>
      </c>
      <c r="T34" s="27">
        <f t="shared" si="13"/>
        <v>0</v>
      </c>
      <c r="U34" s="26">
        <v>0</v>
      </c>
      <c r="V34" s="27">
        <f t="shared" si="14"/>
        <v>0</v>
      </c>
      <c r="W34" s="26">
        <v>0</v>
      </c>
      <c r="X34" s="27">
        <f t="shared" si="6"/>
        <v>0</v>
      </c>
      <c r="Y34" s="76">
        <f t="shared" si="15"/>
        <v>526</v>
      </c>
      <c r="Z34" s="73">
        <f t="shared" si="7"/>
        <v>100</v>
      </c>
      <c r="AA34" s="28">
        <v>0</v>
      </c>
      <c r="AB34" s="80">
        <f t="shared" si="8"/>
        <v>0</v>
      </c>
      <c r="AC34" s="76">
        <f t="shared" si="9"/>
        <v>526</v>
      </c>
      <c r="AD34" s="80">
        <f t="shared" si="10"/>
        <v>72.55172413793105</v>
      </c>
      <c r="AE34" s="62">
        <f t="shared" si="11"/>
        <v>-27.448275862068954</v>
      </c>
    </row>
    <row r="35" spans="1:31" ht="12.75" customHeight="1">
      <c r="A35" s="296"/>
      <c r="B35" s="38">
        <v>161</v>
      </c>
      <c r="C35" s="39" t="s">
        <v>15</v>
      </c>
      <c r="D35" s="52">
        <v>731</v>
      </c>
      <c r="E35" s="26">
        <v>220</v>
      </c>
      <c r="F35" s="27">
        <f t="shared" si="0"/>
        <v>46.61016949152542</v>
      </c>
      <c r="G35" s="28">
        <v>236</v>
      </c>
      <c r="H35" s="27">
        <f t="shared" si="1"/>
        <v>50</v>
      </c>
      <c r="I35" s="26">
        <v>2</v>
      </c>
      <c r="J35" s="27">
        <f t="shared" si="2"/>
        <v>0.423728813559322</v>
      </c>
      <c r="K35" s="26">
        <v>0</v>
      </c>
      <c r="L35" s="27">
        <f t="shared" si="3"/>
        <v>0</v>
      </c>
      <c r="M35" s="26">
        <v>0</v>
      </c>
      <c r="N35" s="27">
        <f t="shared" si="4"/>
        <v>0</v>
      </c>
      <c r="O35" s="26">
        <v>13</v>
      </c>
      <c r="P35" s="27">
        <f t="shared" si="5"/>
        <v>2.754237288135593</v>
      </c>
      <c r="Q35" s="26">
        <v>0</v>
      </c>
      <c r="R35" s="27">
        <f t="shared" si="12"/>
        <v>0</v>
      </c>
      <c r="S35" s="26">
        <v>0</v>
      </c>
      <c r="T35" s="27">
        <f t="shared" si="13"/>
        <v>0</v>
      </c>
      <c r="U35" s="26">
        <v>0</v>
      </c>
      <c r="V35" s="27">
        <f t="shared" si="14"/>
        <v>0</v>
      </c>
      <c r="W35" s="26">
        <v>0</v>
      </c>
      <c r="X35" s="27">
        <f t="shared" si="6"/>
        <v>0</v>
      </c>
      <c r="Y35" s="76">
        <f t="shared" si="15"/>
        <v>471</v>
      </c>
      <c r="Z35" s="73">
        <f t="shared" si="7"/>
        <v>99.78813559322035</v>
      </c>
      <c r="AA35" s="28">
        <v>1</v>
      </c>
      <c r="AB35" s="80">
        <f t="shared" si="8"/>
        <v>0.211864406779661</v>
      </c>
      <c r="AC35" s="76">
        <f t="shared" si="9"/>
        <v>472</v>
      </c>
      <c r="AD35" s="80">
        <f t="shared" si="10"/>
        <v>64.56908344733242</v>
      </c>
      <c r="AE35" s="62">
        <f t="shared" si="11"/>
        <v>-35.43091655266758</v>
      </c>
    </row>
    <row r="36" spans="1:31" ht="12.75" customHeight="1">
      <c r="A36" s="296"/>
      <c r="B36" s="38">
        <v>162</v>
      </c>
      <c r="C36" s="39" t="s">
        <v>15</v>
      </c>
      <c r="D36" s="52">
        <v>656</v>
      </c>
      <c r="E36" s="26">
        <v>224</v>
      </c>
      <c r="F36" s="27">
        <f t="shared" si="0"/>
        <v>46.666666666666664</v>
      </c>
      <c r="G36" s="28">
        <v>241</v>
      </c>
      <c r="H36" s="27">
        <f t="shared" si="1"/>
        <v>50.208333333333336</v>
      </c>
      <c r="I36" s="26">
        <v>3</v>
      </c>
      <c r="J36" s="27">
        <f t="shared" si="2"/>
        <v>0.625</v>
      </c>
      <c r="K36" s="26">
        <v>1</v>
      </c>
      <c r="L36" s="27">
        <f t="shared" si="3"/>
        <v>0.20833333333333334</v>
      </c>
      <c r="M36" s="26">
        <v>0</v>
      </c>
      <c r="N36" s="27">
        <f t="shared" si="4"/>
        <v>0</v>
      </c>
      <c r="O36" s="26">
        <v>6</v>
      </c>
      <c r="P36" s="27">
        <f t="shared" si="5"/>
        <v>1.25</v>
      </c>
      <c r="Q36" s="26">
        <v>0</v>
      </c>
      <c r="R36" s="27">
        <f t="shared" si="12"/>
        <v>0</v>
      </c>
      <c r="S36" s="26">
        <v>0</v>
      </c>
      <c r="T36" s="27">
        <f t="shared" si="13"/>
        <v>0</v>
      </c>
      <c r="U36" s="26">
        <v>0</v>
      </c>
      <c r="V36" s="27">
        <f t="shared" si="14"/>
        <v>0</v>
      </c>
      <c r="W36" s="26">
        <v>0</v>
      </c>
      <c r="X36" s="27">
        <f t="shared" si="6"/>
        <v>0</v>
      </c>
      <c r="Y36" s="76">
        <f t="shared" si="15"/>
        <v>475</v>
      </c>
      <c r="Z36" s="73">
        <f t="shared" si="7"/>
        <v>98.95833333333334</v>
      </c>
      <c r="AA36" s="28">
        <v>5</v>
      </c>
      <c r="AB36" s="80">
        <f t="shared" si="8"/>
        <v>1.0416666666666665</v>
      </c>
      <c r="AC36" s="76">
        <f t="shared" si="9"/>
        <v>480</v>
      </c>
      <c r="AD36" s="80">
        <f t="shared" si="10"/>
        <v>73.17073170731707</v>
      </c>
      <c r="AE36" s="62">
        <f t="shared" si="11"/>
        <v>-26.829268292682926</v>
      </c>
    </row>
    <row r="37" spans="1:31" ht="12.75" customHeight="1">
      <c r="A37" s="296"/>
      <c r="B37" s="38">
        <v>163</v>
      </c>
      <c r="C37" s="39" t="s">
        <v>15</v>
      </c>
      <c r="D37" s="52">
        <v>649</v>
      </c>
      <c r="E37" s="26">
        <v>252</v>
      </c>
      <c r="F37" s="27">
        <f t="shared" si="0"/>
        <v>52.282157676348554</v>
      </c>
      <c r="G37" s="28">
        <v>213</v>
      </c>
      <c r="H37" s="27">
        <f t="shared" si="1"/>
        <v>44.190871369294605</v>
      </c>
      <c r="I37" s="26">
        <v>0</v>
      </c>
      <c r="J37" s="27">
        <f t="shared" si="2"/>
        <v>0</v>
      </c>
      <c r="K37" s="26">
        <v>0</v>
      </c>
      <c r="L37" s="27">
        <f t="shared" si="3"/>
        <v>0</v>
      </c>
      <c r="M37" s="26">
        <v>0</v>
      </c>
      <c r="N37" s="27">
        <f t="shared" si="4"/>
        <v>0</v>
      </c>
      <c r="O37" s="26">
        <v>9</v>
      </c>
      <c r="P37" s="27">
        <f t="shared" si="5"/>
        <v>1.8672199170124482</v>
      </c>
      <c r="Q37" s="26">
        <v>0</v>
      </c>
      <c r="R37" s="27">
        <f t="shared" si="12"/>
        <v>0</v>
      </c>
      <c r="S37" s="26">
        <v>0</v>
      </c>
      <c r="T37" s="27">
        <f t="shared" si="13"/>
        <v>0</v>
      </c>
      <c r="U37" s="26">
        <v>0</v>
      </c>
      <c r="V37" s="27">
        <f t="shared" si="14"/>
        <v>0</v>
      </c>
      <c r="W37" s="26">
        <v>0</v>
      </c>
      <c r="X37" s="27">
        <f t="shared" si="6"/>
        <v>0</v>
      </c>
      <c r="Y37" s="76">
        <f t="shared" si="15"/>
        <v>474</v>
      </c>
      <c r="Z37" s="73">
        <f t="shared" si="7"/>
        <v>98.3402489626556</v>
      </c>
      <c r="AA37" s="28">
        <v>8</v>
      </c>
      <c r="AB37" s="80">
        <f t="shared" si="8"/>
        <v>1.6597510373443984</v>
      </c>
      <c r="AC37" s="76">
        <f t="shared" si="9"/>
        <v>482</v>
      </c>
      <c r="AD37" s="80">
        <f t="shared" si="10"/>
        <v>74.26810477657936</v>
      </c>
      <c r="AE37" s="62">
        <f t="shared" si="11"/>
        <v>-25.731895223420636</v>
      </c>
    </row>
    <row r="38" spans="1:31" ht="12.75" customHeight="1">
      <c r="A38" s="296"/>
      <c r="B38" s="38">
        <v>164</v>
      </c>
      <c r="C38" s="39" t="s">
        <v>15</v>
      </c>
      <c r="D38" s="52">
        <v>694</v>
      </c>
      <c r="E38" s="26">
        <v>196</v>
      </c>
      <c r="F38" s="27">
        <f t="shared" si="0"/>
        <v>40.66390041493776</v>
      </c>
      <c r="G38" s="28">
        <v>265</v>
      </c>
      <c r="H38" s="27">
        <f t="shared" si="1"/>
        <v>54.9792531120332</v>
      </c>
      <c r="I38" s="26">
        <v>1</v>
      </c>
      <c r="J38" s="27">
        <f t="shared" si="2"/>
        <v>0.2074688796680498</v>
      </c>
      <c r="K38" s="26">
        <v>0</v>
      </c>
      <c r="L38" s="27">
        <f t="shared" si="3"/>
        <v>0</v>
      </c>
      <c r="M38" s="26">
        <v>2</v>
      </c>
      <c r="N38" s="27">
        <f t="shared" si="4"/>
        <v>0.4149377593360996</v>
      </c>
      <c r="O38" s="26">
        <v>0</v>
      </c>
      <c r="P38" s="27">
        <f t="shared" si="5"/>
        <v>0</v>
      </c>
      <c r="Q38" s="26">
        <v>10</v>
      </c>
      <c r="R38" s="27">
        <f t="shared" si="12"/>
        <v>2.0746887966804977</v>
      </c>
      <c r="S38" s="26">
        <v>0</v>
      </c>
      <c r="T38" s="27">
        <f t="shared" si="13"/>
        <v>0</v>
      </c>
      <c r="U38" s="26">
        <v>0</v>
      </c>
      <c r="V38" s="27">
        <f t="shared" si="14"/>
        <v>0</v>
      </c>
      <c r="W38" s="26">
        <v>0</v>
      </c>
      <c r="X38" s="27">
        <f t="shared" si="6"/>
        <v>0</v>
      </c>
      <c r="Y38" s="76">
        <f t="shared" si="15"/>
        <v>474</v>
      </c>
      <c r="Z38" s="73">
        <f t="shared" si="7"/>
        <v>98.3402489626556</v>
      </c>
      <c r="AA38" s="28">
        <v>8</v>
      </c>
      <c r="AB38" s="80">
        <f t="shared" si="8"/>
        <v>1.6597510373443984</v>
      </c>
      <c r="AC38" s="76">
        <f t="shared" si="9"/>
        <v>482</v>
      </c>
      <c r="AD38" s="80">
        <f t="shared" si="10"/>
        <v>69.45244956772333</v>
      </c>
      <c r="AE38" s="62">
        <f t="shared" si="11"/>
        <v>-30.547550432276665</v>
      </c>
    </row>
    <row r="39" spans="1:31" ht="12.75" customHeight="1">
      <c r="A39" s="296"/>
      <c r="B39" s="38">
        <v>165</v>
      </c>
      <c r="C39" s="39" t="s">
        <v>15</v>
      </c>
      <c r="D39" s="52">
        <v>159</v>
      </c>
      <c r="E39" s="26">
        <v>45</v>
      </c>
      <c r="F39" s="27">
        <f t="shared" si="0"/>
        <v>27.439024390243905</v>
      </c>
      <c r="G39" s="28">
        <v>113</v>
      </c>
      <c r="H39" s="27">
        <f t="shared" si="1"/>
        <v>68.90243902439023</v>
      </c>
      <c r="I39" s="26">
        <v>0</v>
      </c>
      <c r="J39" s="27">
        <f t="shared" si="2"/>
        <v>0</v>
      </c>
      <c r="K39" s="26">
        <v>0</v>
      </c>
      <c r="L39" s="27">
        <f t="shared" si="3"/>
        <v>0</v>
      </c>
      <c r="M39" s="26">
        <v>0</v>
      </c>
      <c r="N39" s="27">
        <f t="shared" si="4"/>
        <v>0</v>
      </c>
      <c r="O39" s="26">
        <v>2</v>
      </c>
      <c r="P39" s="27">
        <f t="shared" si="5"/>
        <v>1.2195121951219512</v>
      </c>
      <c r="Q39" s="26">
        <v>0</v>
      </c>
      <c r="R39" s="27">
        <f t="shared" si="12"/>
        <v>0</v>
      </c>
      <c r="S39" s="26">
        <v>0</v>
      </c>
      <c r="T39" s="27">
        <f t="shared" si="13"/>
        <v>0</v>
      </c>
      <c r="U39" s="26">
        <v>0</v>
      </c>
      <c r="V39" s="27">
        <f t="shared" si="14"/>
        <v>0</v>
      </c>
      <c r="W39" s="26">
        <v>0</v>
      </c>
      <c r="X39" s="27">
        <f t="shared" si="6"/>
        <v>0</v>
      </c>
      <c r="Y39" s="76">
        <f t="shared" si="15"/>
        <v>160</v>
      </c>
      <c r="Z39" s="73">
        <f t="shared" si="7"/>
        <v>97.5609756097561</v>
      </c>
      <c r="AA39" s="28">
        <v>4</v>
      </c>
      <c r="AB39" s="80">
        <f t="shared" si="8"/>
        <v>2.4390243902439024</v>
      </c>
      <c r="AC39" s="76">
        <f t="shared" si="9"/>
        <v>164</v>
      </c>
      <c r="AD39" s="80">
        <f t="shared" si="10"/>
        <v>103.14465408805032</v>
      </c>
      <c r="AE39" s="62">
        <v>0</v>
      </c>
    </row>
    <row r="40" spans="1:31" ht="12.75" customHeight="1">
      <c r="A40" s="296"/>
      <c r="B40" s="38">
        <v>166</v>
      </c>
      <c r="C40" s="39" t="s">
        <v>15</v>
      </c>
      <c r="D40" s="52">
        <v>736</v>
      </c>
      <c r="E40" s="26">
        <v>294</v>
      </c>
      <c r="F40" s="27">
        <f t="shared" si="0"/>
        <v>49.83050847457628</v>
      </c>
      <c r="G40" s="28">
        <v>262</v>
      </c>
      <c r="H40" s="27">
        <f t="shared" si="1"/>
        <v>44.40677966101695</v>
      </c>
      <c r="I40" s="26">
        <v>1</v>
      </c>
      <c r="J40" s="27">
        <f t="shared" si="2"/>
        <v>0.1694915254237288</v>
      </c>
      <c r="K40" s="26">
        <v>0</v>
      </c>
      <c r="L40" s="27">
        <f t="shared" si="3"/>
        <v>0</v>
      </c>
      <c r="M40" s="26">
        <v>0</v>
      </c>
      <c r="N40" s="27">
        <f t="shared" si="4"/>
        <v>0</v>
      </c>
      <c r="O40" s="26">
        <v>27</v>
      </c>
      <c r="P40" s="27">
        <f t="shared" si="5"/>
        <v>4.576271186440678</v>
      </c>
      <c r="Q40" s="26">
        <v>0</v>
      </c>
      <c r="R40" s="27">
        <f t="shared" si="12"/>
        <v>0</v>
      </c>
      <c r="S40" s="26">
        <v>0</v>
      </c>
      <c r="T40" s="27">
        <f t="shared" si="13"/>
        <v>0</v>
      </c>
      <c r="U40" s="26">
        <v>0</v>
      </c>
      <c r="V40" s="27">
        <f t="shared" si="14"/>
        <v>0</v>
      </c>
      <c r="W40" s="26">
        <v>0</v>
      </c>
      <c r="X40" s="27">
        <f t="shared" si="6"/>
        <v>0</v>
      </c>
      <c r="Y40" s="76">
        <f t="shared" si="15"/>
        <v>584</v>
      </c>
      <c r="Z40" s="73">
        <f t="shared" si="7"/>
        <v>98.98305084745763</v>
      </c>
      <c r="AA40" s="28">
        <v>6</v>
      </c>
      <c r="AB40" s="80">
        <f t="shared" si="8"/>
        <v>1.0169491525423728</v>
      </c>
      <c r="AC40" s="76">
        <f t="shared" si="9"/>
        <v>590</v>
      </c>
      <c r="AD40" s="80">
        <f t="shared" si="10"/>
        <v>80.16304347826086</v>
      </c>
      <c r="AE40" s="62">
        <f t="shared" si="11"/>
        <v>-19.83695652173914</v>
      </c>
    </row>
    <row r="41" spans="1:31" ht="12.75" customHeight="1">
      <c r="A41" s="296"/>
      <c r="B41" s="38">
        <v>166</v>
      </c>
      <c r="C41" s="39" t="s">
        <v>16</v>
      </c>
      <c r="D41" s="52">
        <v>737</v>
      </c>
      <c r="E41" s="26">
        <v>293</v>
      </c>
      <c r="F41" s="27">
        <f t="shared" si="0"/>
        <v>46.65605095541402</v>
      </c>
      <c r="G41" s="28">
        <v>304</v>
      </c>
      <c r="H41" s="27">
        <f t="shared" si="1"/>
        <v>48.40764331210191</v>
      </c>
      <c r="I41" s="26">
        <v>1</v>
      </c>
      <c r="J41" s="27">
        <f t="shared" si="2"/>
        <v>0.15923566878980894</v>
      </c>
      <c r="K41" s="26">
        <v>0</v>
      </c>
      <c r="L41" s="27">
        <f t="shared" si="3"/>
        <v>0</v>
      </c>
      <c r="M41" s="26">
        <v>0</v>
      </c>
      <c r="N41" s="27">
        <f t="shared" si="4"/>
        <v>0</v>
      </c>
      <c r="O41" s="28">
        <v>26</v>
      </c>
      <c r="P41" s="27">
        <f t="shared" si="5"/>
        <v>4.140127388535031</v>
      </c>
      <c r="Q41" s="26">
        <v>1</v>
      </c>
      <c r="R41" s="27">
        <f t="shared" si="12"/>
        <v>0.15923566878980894</v>
      </c>
      <c r="S41" s="26">
        <v>0</v>
      </c>
      <c r="T41" s="27">
        <f t="shared" si="13"/>
        <v>0</v>
      </c>
      <c r="U41" s="26">
        <v>0</v>
      </c>
      <c r="V41" s="27">
        <f t="shared" si="14"/>
        <v>0</v>
      </c>
      <c r="W41" s="26">
        <v>0</v>
      </c>
      <c r="X41" s="27">
        <f t="shared" si="6"/>
        <v>0</v>
      </c>
      <c r="Y41" s="76">
        <f t="shared" si="15"/>
        <v>625</v>
      </c>
      <c r="Z41" s="73">
        <f t="shared" si="7"/>
        <v>99.52229299363057</v>
      </c>
      <c r="AA41" s="28">
        <v>3</v>
      </c>
      <c r="AB41" s="80">
        <f t="shared" si="8"/>
        <v>0.47770700636942676</v>
      </c>
      <c r="AC41" s="76">
        <f t="shared" si="9"/>
        <v>628</v>
      </c>
      <c r="AD41" s="80">
        <f t="shared" si="10"/>
        <v>85.21031207598372</v>
      </c>
      <c r="AE41" s="62">
        <f t="shared" si="11"/>
        <v>-14.789687924016278</v>
      </c>
    </row>
    <row r="42" spans="1:31" ht="12.75" customHeight="1">
      <c r="A42" s="299"/>
      <c r="B42" s="38">
        <v>167</v>
      </c>
      <c r="C42" s="39" t="s">
        <v>15</v>
      </c>
      <c r="D42" s="52">
        <v>450</v>
      </c>
      <c r="E42" s="26">
        <v>193</v>
      </c>
      <c r="F42" s="27">
        <f t="shared" si="0"/>
        <v>51.19363395225464</v>
      </c>
      <c r="G42" s="28">
        <v>155</v>
      </c>
      <c r="H42" s="27">
        <f t="shared" si="1"/>
        <v>41.11405835543766</v>
      </c>
      <c r="I42" s="26">
        <v>1</v>
      </c>
      <c r="J42" s="27">
        <f t="shared" si="2"/>
        <v>0.2652519893899204</v>
      </c>
      <c r="K42" s="26">
        <v>0</v>
      </c>
      <c r="L42" s="27">
        <f t="shared" si="3"/>
        <v>0</v>
      </c>
      <c r="M42" s="26">
        <v>0</v>
      </c>
      <c r="N42" s="27">
        <f t="shared" si="4"/>
        <v>0</v>
      </c>
      <c r="O42" s="26">
        <v>20</v>
      </c>
      <c r="P42" s="27">
        <f t="shared" si="5"/>
        <v>5.305039787798409</v>
      </c>
      <c r="Q42" s="26">
        <v>0</v>
      </c>
      <c r="R42" s="27">
        <f t="shared" si="12"/>
        <v>0</v>
      </c>
      <c r="S42" s="26">
        <v>0</v>
      </c>
      <c r="T42" s="27">
        <f t="shared" si="13"/>
        <v>0</v>
      </c>
      <c r="U42" s="26">
        <v>0</v>
      </c>
      <c r="V42" s="27">
        <f t="shared" si="14"/>
        <v>0</v>
      </c>
      <c r="W42" s="26">
        <v>0</v>
      </c>
      <c r="X42" s="27">
        <f t="shared" si="6"/>
        <v>0</v>
      </c>
      <c r="Y42" s="76">
        <f t="shared" si="15"/>
        <v>369</v>
      </c>
      <c r="Z42" s="73">
        <f t="shared" si="7"/>
        <v>97.87798408488064</v>
      </c>
      <c r="AA42" s="28">
        <v>8</v>
      </c>
      <c r="AB42" s="80">
        <f t="shared" si="8"/>
        <v>2.122015915119363</v>
      </c>
      <c r="AC42" s="76">
        <f t="shared" si="9"/>
        <v>377</v>
      </c>
      <c r="AD42" s="80">
        <f t="shared" si="10"/>
        <v>83.77777777777777</v>
      </c>
      <c r="AE42" s="62">
        <f t="shared" si="11"/>
        <v>-16.22222222222223</v>
      </c>
    </row>
    <row r="43" spans="1:31" ht="12.75" customHeight="1">
      <c r="A43" s="295" t="s">
        <v>6</v>
      </c>
      <c r="B43" s="38">
        <v>167</v>
      </c>
      <c r="C43" s="39" t="s">
        <v>16</v>
      </c>
      <c r="D43" s="52">
        <v>451</v>
      </c>
      <c r="E43" s="26">
        <v>161</v>
      </c>
      <c r="F43" s="27">
        <f t="shared" si="0"/>
        <v>43.27956989247312</v>
      </c>
      <c r="G43" s="28">
        <v>186</v>
      </c>
      <c r="H43" s="27">
        <f t="shared" si="1"/>
        <v>50</v>
      </c>
      <c r="I43" s="26">
        <v>0</v>
      </c>
      <c r="J43" s="27">
        <f t="shared" si="2"/>
        <v>0</v>
      </c>
      <c r="K43" s="26">
        <v>0</v>
      </c>
      <c r="L43" s="27">
        <f t="shared" si="3"/>
        <v>0</v>
      </c>
      <c r="M43" s="26">
        <v>0</v>
      </c>
      <c r="N43" s="27">
        <f t="shared" si="4"/>
        <v>0</v>
      </c>
      <c r="O43" s="26">
        <v>20</v>
      </c>
      <c r="P43" s="27">
        <f t="shared" si="5"/>
        <v>5.376344086021505</v>
      </c>
      <c r="Q43" s="26">
        <v>0</v>
      </c>
      <c r="R43" s="27">
        <f t="shared" si="12"/>
        <v>0</v>
      </c>
      <c r="S43" s="26">
        <v>0</v>
      </c>
      <c r="T43" s="27">
        <f t="shared" si="13"/>
        <v>0</v>
      </c>
      <c r="U43" s="26">
        <v>0</v>
      </c>
      <c r="V43" s="27">
        <f t="shared" si="14"/>
        <v>0</v>
      </c>
      <c r="W43" s="26">
        <v>0</v>
      </c>
      <c r="X43" s="27">
        <f t="shared" si="6"/>
        <v>0</v>
      </c>
      <c r="Y43" s="76">
        <f t="shared" si="15"/>
        <v>367</v>
      </c>
      <c r="Z43" s="73">
        <f t="shared" si="7"/>
        <v>98.65591397849462</v>
      </c>
      <c r="AA43" s="28">
        <v>5</v>
      </c>
      <c r="AB43" s="80">
        <f t="shared" si="8"/>
        <v>1.3440860215053763</v>
      </c>
      <c r="AC43" s="76">
        <f t="shared" si="9"/>
        <v>372</v>
      </c>
      <c r="AD43" s="80">
        <f t="shared" si="10"/>
        <v>82.48337028824834</v>
      </c>
      <c r="AE43" s="62">
        <f t="shared" si="11"/>
        <v>-17.516629711751662</v>
      </c>
    </row>
    <row r="44" spans="1:31" ht="12.75" customHeight="1">
      <c r="A44" s="296"/>
      <c r="B44" s="38">
        <v>168</v>
      </c>
      <c r="C44" s="39" t="s">
        <v>15</v>
      </c>
      <c r="D44" s="52">
        <v>453</v>
      </c>
      <c r="E44" s="26">
        <v>204</v>
      </c>
      <c r="F44" s="27">
        <f t="shared" si="0"/>
        <v>54.6916890080429</v>
      </c>
      <c r="G44" s="28">
        <v>143</v>
      </c>
      <c r="H44" s="27">
        <f t="shared" si="1"/>
        <v>38.337801608579085</v>
      </c>
      <c r="I44" s="26">
        <v>0</v>
      </c>
      <c r="J44" s="27">
        <f t="shared" si="2"/>
        <v>0</v>
      </c>
      <c r="K44" s="26">
        <v>0</v>
      </c>
      <c r="L44" s="27">
        <f t="shared" si="3"/>
        <v>0</v>
      </c>
      <c r="M44" s="26">
        <v>1</v>
      </c>
      <c r="N44" s="27">
        <f t="shared" si="4"/>
        <v>0.2680965147453083</v>
      </c>
      <c r="O44" s="26">
        <v>16</v>
      </c>
      <c r="P44" s="27">
        <f t="shared" si="5"/>
        <v>4.289544235924933</v>
      </c>
      <c r="Q44" s="26">
        <v>0</v>
      </c>
      <c r="R44" s="27">
        <f t="shared" si="12"/>
        <v>0</v>
      </c>
      <c r="S44" s="26">
        <v>0</v>
      </c>
      <c r="T44" s="27">
        <f t="shared" si="13"/>
        <v>0</v>
      </c>
      <c r="U44" s="26">
        <v>0</v>
      </c>
      <c r="V44" s="27">
        <f t="shared" si="14"/>
        <v>0</v>
      </c>
      <c r="W44" s="26">
        <v>0</v>
      </c>
      <c r="X44" s="27">
        <f t="shared" si="6"/>
        <v>0</v>
      </c>
      <c r="Y44" s="76">
        <f t="shared" si="15"/>
        <v>364</v>
      </c>
      <c r="Z44" s="73">
        <f t="shared" si="7"/>
        <v>97.58713136729223</v>
      </c>
      <c r="AA44" s="28">
        <v>9</v>
      </c>
      <c r="AB44" s="80">
        <f t="shared" si="8"/>
        <v>2.4128686327077746</v>
      </c>
      <c r="AC44" s="76">
        <f t="shared" si="9"/>
        <v>373</v>
      </c>
      <c r="AD44" s="80">
        <f t="shared" si="10"/>
        <v>82.33995584988962</v>
      </c>
      <c r="AE44" s="62">
        <f t="shared" si="11"/>
        <v>-17.66004415011038</v>
      </c>
    </row>
    <row r="45" spans="1:31" ht="12.75" customHeight="1">
      <c r="A45" s="296"/>
      <c r="B45" s="38">
        <v>168</v>
      </c>
      <c r="C45" s="39" t="s">
        <v>16</v>
      </c>
      <c r="D45" s="52">
        <v>453</v>
      </c>
      <c r="E45" s="26">
        <v>175</v>
      </c>
      <c r="F45" s="27">
        <f aca="true" t="shared" si="16" ref="F45:F71">E45/AC45*100</f>
        <v>46.54255319148936</v>
      </c>
      <c r="G45" s="28">
        <v>174</v>
      </c>
      <c r="H45" s="27">
        <f aca="true" t="shared" si="17" ref="H45:H71">G45/AC45*100</f>
        <v>46.27659574468085</v>
      </c>
      <c r="I45" s="26">
        <v>1</v>
      </c>
      <c r="J45" s="27">
        <f aca="true" t="shared" si="18" ref="J45:J71">I45/AC45*100</f>
        <v>0.26595744680851063</v>
      </c>
      <c r="K45" s="26">
        <v>1</v>
      </c>
      <c r="L45" s="27">
        <f aca="true" t="shared" si="19" ref="L45:L71">K45/AC45*100</f>
        <v>0.26595744680851063</v>
      </c>
      <c r="M45" s="26">
        <v>1</v>
      </c>
      <c r="N45" s="27">
        <f aca="true" t="shared" si="20" ref="N45:N71">M45/AC45*100</f>
        <v>0.26595744680851063</v>
      </c>
      <c r="O45" s="26">
        <v>18</v>
      </c>
      <c r="P45" s="27">
        <f aca="true" t="shared" si="21" ref="P45:P71">O45/AC45*100</f>
        <v>4.787234042553192</v>
      </c>
      <c r="Q45" s="26">
        <v>0</v>
      </c>
      <c r="R45" s="27">
        <f t="shared" si="12"/>
        <v>0</v>
      </c>
      <c r="S45" s="26">
        <v>0</v>
      </c>
      <c r="T45" s="27">
        <f t="shared" si="13"/>
        <v>0</v>
      </c>
      <c r="U45" s="26">
        <v>0</v>
      </c>
      <c r="V45" s="27">
        <f t="shared" si="14"/>
        <v>0</v>
      </c>
      <c r="W45" s="26">
        <v>0</v>
      </c>
      <c r="X45" s="27">
        <f aca="true" t="shared" si="22" ref="X45:X71">W45/AC45*100</f>
        <v>0</v>
      </c>
      <c r="Y45" s="76">
        <f t="shared" si="15"/>
        <v>370</v>
      </c>
      <c r="Z45" s="73">
        <f aca="true" t="shared" si="23" ref="Z45:Z69">Y45/AC45*100</f>
        <v>98.40425531914893</v>
      </c>
      <c r="AA45" s="28">
        <v>6</v>
      </c>
      <c r="AB45" s="80">
        <f aca="true" t="shared" si="24" ref="AB45:AB69">AA45/AC45*100</f>
        <v>1.5957446808510638</v>
      </c>
      <c r="AC45" s="76">
        <f aca="true" t="shared" si="25" ref="AC45:AC69">Y45+AA45</f>
        <v>376</v>
      </c>
      <c r="AD45" s="80">
        <f aca="true" t="shared" si="26" ref="AD45:AD69">AC45/D45*100</f>
        <v>83.00220750551877</v>
      </c>
      <c r="AE45" s="62">
        <f t="shared" si="11"/>
        <v>-16.99779249448123</v>
      </c>
    </row>
    <row r="46" spans="1:31" ht="12.75" customHeight="1">
      <c r="A46" s="296"/>
      <c r="B46" s="38">
        <v>169</v>
      </c>
      <c r="C46" s="39" t="s">
        <v>15</v>
      </c>
      <c r="D46" s="52">
        <v>511</v>
      </c>
      <c r="E46" s="26">
        <v>213</v>
      </c>
      <c r="F46" s="27">
        <f t="shared" si="16"/>
        <v>58.51648351648352</v>
      </c>
      <c r="G46" s="28">
        <v>132</v>
      </c>
      <c r="H46" s="27">
        <f t="shared" si="17"/>
        <v>36.26373626373626</v>
      </c>
      <c r="I46" s="26">
        <v>0</v>
      </c>
      <c r="J46" s="27">
        <f t="shared" si="18"/>
        <v>0</v>
      </c>
      <c r="K46" s="26">
        <v>0</v>
      </c>
      <c r="L46" s="27">
        <f t="shared" si="19"/>
        <v>0</v>
      </c>
      <c r="M46" s="26">
        <v>0</v>
      </c>
      <c r="N46" s="27">
        <f t="shared" si="20"/>
        <v>0</v>
      </c>
      <c r="O46" s="26">
        <v>11</v>
      </c>
      <c r="P46" s="27">
        <f t="shared" si="21"/>
        <v>3.021978021978022</v>
      </c>
      <c r="Q46" s="26">
        <v>0</v>
      </c>
      <c r="R46" s="27">
        <f t="shared" si="12"/>
        <v>0</v>
      </c>
      <c r="S46" s="26">
        <v>0</v>
      </c>
      <c r="T46" s="27">
        <f t="shared" si="13"/>
        <v>0</v>
      </c>
      <c r="U46" s="26">
        <v>0</v>
      </c>
      <c r="V46" s="27">
        <f t="shared" si="14"/>
        <v>0</v>
      </c>
      <c r="W46" s="26">
        <v>0</v>
      </c>
      <c r="X46" s="27">
        <f t="shared" si="22"/>
        <v>0</v>
      </c>
      <c r="Y46" s="76">
        <f t="shared" si="15"/>
        <v>356</v>
      </c>
      <c r="Z46" s="73">
        <f t="shared" si="23"/>
        <v>97.8021978021978</v>
      </c>
      <c r="AA46" s="28">
        <v>8</v>
      </c>
      <c r="AB46" s="80">
        <f t="shared" si="24"/>
        <v>2.197802197802198</v>
      </c>
      <c r="AC46" s="76">
        <f t="shared" si="25"/>
        <v>364</v>
      </c>
      <c r="AD46" s="80">
        <f t="shared" si="26"/>
        <v>71.23287671232876</v>
      </c>
      <c r="AE46" s="62">
        <f t="shared" si="11"/>
        <v>-28.76712328767124</v>
      </c>
    </row>
    <row r="47" spans="1:31" ht="12.75" customHeight="1">
      <c r="A47" s="296"/>
      <c r="B47" s="38">
        <v>169</v>
      </c>
      <c r="C47" s="39" t="s">
        <v>16</v>
      </c>
      <c r="D47" s="52">
        <v>512</v>
      </c>
      <c r="E47" s="26">
        <v>167</v>
      </c>
      <c r="F47" s="27">
        <f t="shared" si="16"/>
        <v>40.24096385542168</v>
      </c>
      <c r="G47" s="28">
        <v>232</v>
      </c>
      <c r="H47" s="27">
        <f t="shared" si="17"/>
        <v>55.90361445783133</v>
      </c>
      <c r="I47" s="26">
        <v>1</v>
      </c>
      <c r="J47" s="27">
        <f t="shared" si="18"/>
        <v>0.24096385542168677</v>
      </c>
      <c r="K47" s="26">
        <v>0</v>
      </c>
      <c r="L47" s="27">
        <f t="shared" si="19"/>
        <v>0</v>
      </c>
      <c r="M47" s="26">
        <v>0</v>
      </c>
      <c r="N47" s="27">
        <f t="shared" si="20"/>
        <v>0</v>
      </c>
      <c r="O47" s="26">
        <v>15</v>
      </c>
      <c r="P47" s="27">
        <f t="shared" si="21"/>
        <v>3.614457831325301</v>
      </c>
      <c r="Q47" s="26">
        <v>0</v>
      </c>
      <c r="R47" s="27">
        <f t="shared" si="12"/>
        <v>0</v>
      </c>
      <c r="S47" s="26">
        <v>0</v>
      </c>
      <c r="T47" s="27">
        <f t="shared" si="13"/>
        <v>0</v>
      </c>
      <c r="U47" s="26">
        <v>0</v>
      </c>
      <c r="V47" s="27">
        <f t="shared" si="14"/>
        <v>0</v>
      </c>
      <c r="W47" s="26">
        <v>0</v>
      </c>
      <c r="X47" s="27">
        <f t="shared" si="22"/>
        <v>0</v>
      </c>
      <c r="Y47" s="76">
        <f t="shared" si="15"/>
        <v>415</v>
      </c>
      <c r="Z47" s="73">
        <f t="shared" si="23"/>
        <v>100</v>
      </c>
      <c r="AA47" s="28">
        <v>0</v>
      </c>
      <c r="AB47" s="80">
        <f t="shared" si="24"/>
        <v>0</v>
      </c>
      <c r="AC47" s="76">
        <f t="shared" si="25"/>
        <v>415</v>
      </c>
      <c r="AD47" s="80">
        <f t="shared" si="26"/>
        <v>81.0546875</v>
      </c>
      <c r="AE47" s="62">
        <f t="shared" si="11"/>
        <v>-18.9453125</v>
      </c>
    </row>
    <row r="48" spans="1:31" ht="12.75" customHeight="1">
      <c r="A48" s="296"/>
      <c r="B48" s="38">
        <v>170</v>
      </c>
      <c r="C48" s="39" t="s">
        <v>15</v>
      </c>
      <c r="D48" s="52">
        <v>650</v>
      </c>
      <c r="E48" s="26">
        <v>313</v>
      </c>
      <c r="F48" s="27">
        <f t="shared" si="16"/>
        <v>58.724202626641656</v>
      </c>
      <c r="G48" s="28">
        <v>197</v>
      </c>
      <c r="H48" s="27">
        <f t="shared" si="17"/>
        <v>36.96060037523452</v>
      </c>
      <c r="I48" s="26">
        <v>1</v>
      </c>
      <c r="J48" s="27">
        <f t="shared" si="18"/>
        <v>0.18761726078799248</v>
      </c>
      <c r="K48" s="26">
        <v>1</v>
      </c>
      <c r="L48" s="27">
        <f t="shared" si="19"/>
        <v>0.18761726078799248</v>
      </c>
      <c r="M48" s="26">
        <v>0</v>
      </c>
      <c r="N48" s="27">
        <f t="shared" si="20"/>
        <v>0</v>
      </c>
      <c r="O48" s="26">
        <v>2</v>
      </c>
      <c r="P48" s="27">
        <f t="shared" si="21"/>
        <v>0.37523452157598497</v>
      </c>
      <c r="Q48" s="26">
        <v>1</v>
      </c>
      <c r="R48" s="27">
        <f t="shared" si="12"/>
        <v>0.18761726078799248</v>
      </c>
      <c r="S48" s="26">
        <v>0</v>
      </c>
      <c r="T48" s="27">
        <f t="shared" si="13"/>
        <v>0</v>
      </c>
      <c r="U48" s="26">
        <v>0</v>
      </c>
      <c r="V48" s="27">
        <f t="shared" si="14"/>
        <v>0</v>
      </c>
      <c r="W48" s="26">
        <v>0</v>
      </c>
      <c r="X48" s="27">
        <f t="shared" si="22"/>
        <v>0</v>
      </c>
      <c r="Y48" s="76">
        <f t="shared" si="15"/>
        <v>515</v>
      </c>
      <c r="Z48" s="73">
        <f t="shared" si="23"/>
        <v>96.62288930581614</v>
      </c>
      <c r="AA48" s="28">
        <v>18</v>
      </c>
      <c r="AB48" s="80">
        <f t="shared" si="24"/>
        <v>3.377110694183865</v>
      </c>
      <c r="AC48" s="76">
        <f t="shared" si="25"/>
        <v>533</v>
      </c>
      <c r="AD48" s="80">
        <f t="shared" si="26"/>
        <v>82</v>
      </c>
      <c r="AE48" s="62">
        <f t="shared" si="11"/>
        <v>-18</v>
      </c>
    </row>
    <row r="49" spans="1:31" ht="12.75" customHeight="1">
      <c r="A49" s="296"/>
      <c r="B49" s="38">
        <v>171</v>
      </c>
      <c r="C49" s="39" t="s">
        <v>15</v>
      </c>
      <c r="D49" s="52">
        <v>458</v>
      </c>
      <c r="E49" s="26">
        <v>165</v>
      </c>
      <c r="F49" s="27">
        <f t="shared" si="16"/>
        <v>46.478873239436616</v>
      </c>
      <c r="G49" s="28">
        <v>169</v>
      </c>
      <c r="H49" s="27">
        <f t="shared" si="17"/>
        <v>47.6056338028169</v>
      </c>
      <c r="I49" s="26">
        <v>0</v>
      </c>
      <c r="J49" s="27">
        <f t="shared" si="18"/>
        <v>0</v>
      </c>
      <c r="K49" s="26">
        <v>1</v>
      </c>
      <c r="L49" s="27">
        <f t="shared" si="19"/>
        <v>0.28169014084507044</v>
      </c>
      <c r="M49" s="26">
        <v>1</v>
      </c>
      <c r="N49" s="27">
        <f t="shared" si="20"/>
        <v>0.28169014084507044</v>
      </c>
      <c r="O49" s="26">
        <v>6</v>
      </c>
      <c r="P49" s="27">
        <f t="shared" si="21"/>
        <v>1.6901408450704223</v>
      </c>
      <c r="Q49" s="26">
        <v>0</v>
      </c>
      <c r="R49" s="27">
        <f t="shared" si="12"/>
        <v>0</v>
      </c>
      <c r="S49" s="26">
        <v>0</v>
      </c>
      <c r="T49" s="27">
        <f t="shared" si="13"/>
        <v>0</v>
      </c>
      <c r="U49" s="26">
        <v>0</v>
      </c>
      <c r="V49" s="27">
        <f t="shared" si="14"/>
        <v>0</v>
      </c>
      <c r="W49" s="26">
        <v>0</v>
      </c>
      <c r="X49" s="27">
        <f t="shared" si="22"/>
        <v>0</v>
      </c>
      <c r="Y49" s="76">
        <f t="shared" si="15"/>
        <v>342</v>
      </c>
      <c r="Z49" s="73">
        <f t="shared" si="23"/>
        <v>96.3380281690141</v>
      </c>
      <c r="AA49" s="28">
        <v>13</v>
      </c>
      <c r="AB49" s="80">
        <f t="shared" si="24"/>
        <v>3.6619718309859155</v>
      </c>
      <c r="AC49" s="76">
        <f t="shared" si="25"/>
        <v>355</v>
      </c>
      <c r="AD49" s="80">
        <f t="shared" si="26"/>
        <v>77.51091703056768</v>
      </c>
      <c r="AE49" s="62">
        <f t="shared" si="11"/>
        <v>-22.489082969432317</v>
      </c>
    </row>
    <row r="50" spans="1:31" ht="12.75" customHeight="1">
      <c r="A50" s="296"/>
      <c r="B50" s="38">
        <v>172</v>
      </c>
      <c r="C50" s="39" t="s">
        <v>15</v>
      </c>
      <c r="D50" s="52">
        <v>421</v>
      </c>
      <c r="E50" s="26">
        <v>149</v>
      </c>
      <c r="F50" s="27">
        <f t="shared" si="16"/>
        <v>48.534201954397396</v>
      </c>
      <c r="G50" s="28">
        <v>140</v>
      </c>
      <c r="H50" s="27">
        <f t="shared" si="17"/>
        <v>45.60260586319218</v>
      </c>
      <c r="I50" s="26">
        <v>3</v>
      </c>
      <c r="J50" s="27">
        <f t="shared" si="18"/>
        <v>0.9771986970684038</v>
      </c>
      <c r="K50" s="26">
        <v>0</v>
      </c>
      <c r="L50" s="27">
        <f t="shared" si="19"/>
        <v>0</v>
      </c>
      <c r="M50" s="26">
        <v>0</v>
      </c>
      <c r="N50" s="27">
        <f t="shared" si="20"/>
        <v>0</v>
      </c>
      <c r="O50" s="26">
        <v>11</v>
      </c>
      <c r="P50" s="27">
        <f t="shared" si="21"/>
        <v>3.5830618892508146</v>
      </c>
      <c r="Q50" s="26">
        <v>0</v>
      </c>
      <c r="R50" s="27">
        <f t="shared" si="12"/>
        <v>0</v>
      </c>
      <c r="S50" s="26">
        <v>0</v>
      </c>
      <c r="T50" s="27">
        <f t="shared" si="13"/>
        <v>0</v>
      </c>
      <c r="U50" s="26">
        <v>0</v>
      </c>
      <c r="V50" s="27">
        <f t="shared" si="14"/>
        <v>0</v>
      </c>
      <c r="W50" s="26">
        <v>0</v>
      </c>
      <c r="X50" s="27">
        <f t="shared" si="22"/>
        <v>0</v>
      </c>
      <c r="Y50" s="76">
        <f t="shared" si="15"/>
        <v>303</v>
      </c>
      <c r="Z50" s="73">
        <f t="shared" si="23"/>
        <v>98.69706840390879</v>
      </c>
      <c r="AA50" s="28">
        <v>4</v>
      </c>
      <c r="AB50" s="80">
        <f t="shared" si="24"/>
        <v>1.3029315960912053</v>
      </c>
      <c r="AC50" s="76">
        <f t="shared" si="25"/>
        <v>307</v>
      </c>
      <c r="AD50" s="80">
        <f t="shared" si="26"/>
        <v>72.92161520190024</v>
      </c>
      <c r="AE50" s="62">
        <f t="shared" si="11"/>
        <v>-27.078384798099762</v>
      </c>
    </row>
    <row r="51" spans="1:31" ht="12.75" customHeight="1">
      <c r="A51" s="296"/>
      <c r="B51" s="38">
        <v>172</v>
      </c>
      <c r="C51" s="39" t="s">
        <v>16</v>
      </c>
      <c r="D51" s="52">
        <v>421</v>
      </c>
      <c r="E51" s="26">
        <v>149</v>
      </c>
      <c r="F51" s="27">
        <f t="shared" si="16"/>
        <v>45.01510574018127</v>
      </c>
      <c r="G51" s="28">
        <v>166</v>
      </c>
      <c r="H51" s="27">
        <f t="shared" si="17"/>
        <v>50.15105740181269</v>
      </c>
      <c r="I51" s="26">
        <v>0</v>
      </c>
      <c r="J51" s="27">
        <f t="shared" si="18"/>
        <v>0</v>
      </c>
      <c r="K51" s="26">
        <v>0</v>
      </c>
      <c r="L51" s="27">
        <f t="shared" si="19"/>
        <v>0</v>
      </c>
      <c r="M51" s="26">
        <v>0</v>
      </c>
      <c r="N51" s="27">
        <f t="shared" si="20"/>
        <v>0</v>
      </c>
      <c r="O51" s="26">
        <v>11</v>
      </c>
      <c r="P51" s="27">
        <f t="shared" si="21"/>
        <v>3.3232628398791544</v>
      </c>
      <c r="Q51" s="26">
        <v>0</v>
      </c>
      <c r="R51" s="27">
        <f t="shared" si="12"/>
        <v>0</v>
      </c>
      <c r="S51" s="26">
        <v>0</v>
      </c>
      <c r="T51" s="27">
        <f t="shared" si="13"/>
        <v>0</v>
      </c>
      <c r="U51" s="26">
        <v>0</v>
      </c>
      <c r="V51" s="27">
        <f t="shared" si="14"/>
        <v>0</v>
      </c>
      <c r="W51" s="26">
        <v>0</v>
      </c>
      <c r="X51" s="27">
        <f t="shared" si="22"/>
        <v>0</v>
      </c>
      <c r="Y51" s="76">
        <f t="shared" si="15"/>
        <v>326</v>
      </c>
      <c r="Z51" s="73">
        <f t="shared" si="23"/>
        <v>98.48942598187311</v>
      </c>
      <c r="AA51" s="28">
        <v>5</v>
      </c>
      <c r="AB51" s="80">
        <f t="shared" si="24"/>
        <v>1.5105740181268883</v>
      </c>
      <c r="AC51" s="76">
        <f t="shared" si="25"/>
        <v>331</v>
      </c>
      <c r="AD51" s="80">
        <f t="shared" si="26"/>
        <v>78.62232779097387</v>
      </c>
      <c r="AE51" s="62">
        <f t="shared" si="11"/>
        <v>-21.37767220902613</v>
      </c>
    </row>
    <row r="52" spans="1:31" ht="12.75" customHeight="1">
      <c r="A52" s="296"/>
      <c r="B52" s="38">
        <v>173</v>
      </c>
      <c r="C52" s="39" t="s">
        <v>15</v>
      </c>
      <c r="D52" s="52">
        <v>582</v>
      </c>
      <c r="E52" s="26">
        <v>166</v>
      </c>
      <c r="F52" s="27">
        <f t="shared" si="16"/>
        <v>44.986449864498645</v>
      </c>
      <c r="G52" s="28">
        <v>147</v>
      </c>
      <c r="H52" s="27">
        <f t="shared" si="17"/>
        <v>39.83739837398374</v>
      </c>
      <c r="I52" s="26">
        <v>4</v>
      </c>
      <c r="J52" s="27">
        <f t="shared" si="18"/>
        <v>1.084010840108401</v>
      </c>
      <c r="K52" s="26">
        <v>4</v>
      </c>
      <c r="L52" s="27">
        <f t="shared" si="19"/>
        <v>1.084010840108401</v>
      </c>
      <c r="M52" s="26">
        <v>1</v>
      </c>
      <c r="N52" s="27">
        <f t="shared" si="20"/>
        <v>0.27100271002710025</v>
      </c>
      <c r="O52" s="26">
        <v>31</v>
      </c>
      <c r="P52" s="27">
        <f t="shared" si="21"/>
        <v>8.401084010840108</v>
      </c>
      <c r="Q52" s="26">
        <v>0</v>
      </c>
      <c r="R52" s="27">
        <f t="shared" si="12"/>
        <v>0</v>
      </c>
      <c r="S52" s="26">
        <v>1</v>
      </c>
      <c r="T52" s="27">
        <f t="shared" si="13"/>
        <v>0.27100271002710025</v>
      </c>
      <c r="U52" s="26">
        <v>0</v>
      </c>
      <c r="V52" s="27">
        <f t="shared" si="14"/>
        <v>0</v>
      </c>
      <c r="W52" s="26">
        <v>0</v>
      </c>
      <c r="X52" s="27">
        <f t="shared" si="22"/>
        <v>0</v>
      </c>
      <c r="Y52" s="76">
        <f t="shared" si="15"/>
        <v>354</v>
      </c>
      <c r="Z52" s="73">
        <f t="shared" si="23"/>
        <v>95.9349593495935</v>
      </c>
      <c r="AA52" s="28">
        <v>15</v>
      </c>
      <c r="AB52" s="80">
        <f t="shared" si="24"/>
        <v>4.0650406504065035</v>
      </c>
      <c r="AC52" s="76">
        <f t="shared" si="25"/>
        <v>369</v>
      </c>
      <c r="AD52" s="80">
        <f t="shared" si="26"/>
        <v>63.4020618556701</v>
      </c>
      <c r="AE52" s="62">
        <f t="shared" si="11"/>
        <v>-36.5979381443299</v>
      </c>
    </row>
    <row r="53" spans="1:31" ht="12.75" customHeight="1">
      <c r="A53" s="296"/>
      <c r="B53" s="38">
        <v>173</v>
      </c>
      <c r="C53" s="39" t="s">
        <v>16</v>
      </c>
      <c r="D53" s="52">
        <v>582</v>
      </c>
      <c r="E53" s="26">
        <v>159</v>
      </c>
      <c r="F53" s="27">
        <f t="shared" si="16"/>
        <v>40.458015267175576</v>
      </c>
      <c r="G53" s="28">
        <v>188</v>
      </c>
      <c r="H53" s="27">
        <f t="shared" si="17"/>
        <v>47.837150127226465</v>
      </c>
      <c r="I53" s="26">
        <v>4</v>
      </c>
      <c r="J53" s="27">
        <f t="shared" si="18"/>
        <v>1.0178117048346056</v>
      </c>
      <c r="K53" s="26">
        <v>1</v>
      </c>
      <c r="L53" s="27">
        <f t="shared" si="19"/>
        <v>0.2544529262086514</v>
      </c>
      <c r="M53" s="26">
        <v>0</v>
      </c>
      <c r="N53" s="27">
        <f t="shared" si="20"/>
        <v>0</v>
      </c>
      <c r="O53" s="26">
        <v>35</v>
      </c>
      <c r="P53" s="27">
        <f t="shared" si="21"/>
        <v>8.9058524173028</v>
      </c>
      <c r="Q53" s="26">
        <v>0</v>
      </c>
      <c r="R53" s="27">
        <f t="shared" si="12"/>
        <v>0</v>
      </c>
      <c r="S53" s="26">
        <v>0</v>
      </c>
      <c r="T53" s="27">
        <f t="shared" si="13"/>
        <v>0</v>
      </c>
      <c r="U53" s="26">
        <v>0</v>
      </c>
      <c r="V53" s="27">
        <f t="shared" si="14"/>
        <v>0</v>
      </c>
      <c r="W53" s="26">
        <v>0</v>
      </c>
      <c r="X53" s="27">
        <f t="shared" si="22"/>
        <v>0</v>
      </c>
      <c r="Y53" s="76">
        <f t="shared" si="15"/>
        <v>387</v>
      </c>
      <c r="Z53" s="73">
        <f t="shared" si="23"/>
        <v>98.47328244274809</v>
      </c>
      <c r="AA53" s="28">
        <v>6</v>
      </c>
      <c r="AB53" s="80">
        <f t="shared" si="24"/>
        <v>1.5267175572519083</v>
      </c>
      <c r="AC53" s="76">
        <f t="shared" si="25"/>
        <v>393</v>
      </c>
      <c r="AD53" s="80">
        <f t="shared" si="26"/>
        <v>67.5257731958763</v>
      </c>
      <c r="AE53" s="62">
        <f t="shared" si="11"/>
        <v>-32.4742268041237</v>
      </c>
    </row>
    <row r="54" spans="1:31" ht="12.75" customHeight="1">
      <c r="A54" s="296"/>
      <c r="B54" s="38">
        <v>174</v>
      </c>
      <c r="C54" s="39" t="s">
        <v>15</v>
      </c>
      <c r="D54" s="52">
        <v>466</v>
      </c>
      <c r="E54" s="26">
        <v>113</v>
      </c>
      <c r="F54" s="27">
        <f t="shared" si="16"/>
        <v>37.919463087248324</v>
      </c>
      <c r="G54" s="28">
        <v>150</v>
      </c>
      <c r="H54" s="27">
        <f t="shared" si="17"/>
        <v>50.33557046979866</v>
      </c>
      <c r="I54" s="26">
        <v>3</v>
      </c>
      <c r="J54" s="27">
        <f t="shared" si="18"/>
        <v>1.006711409395973</v>
      </c>
      <c r="K54" s="26">
        <v>2</v>
      </c>
      <c r="L54" s="27">
        <f t="shared" si="19"/>
        <v>0.6711409395973155</v>
      </c>
      <c r="M54" s="26">
        <v>0</v>
      </c>
      <c r="N54" s="27">
        <f t="shared" si="20"/>
        <v>0</v>
      </c>
      <c r="O54" s="26">
        <v>28</v>
      </c>
      <c r="P54" s="27">
        <f t="shared" si="21"/>
        <v>9.395973154362416</v>
      </c>
      <c r="Q54" s="26">
        <v>0</v>
      </c>
      <c r="R54" s="27">
        <f t="shared" si="12"/>
        <v>0</v>
      </c>
      <c r="S54" s="26">
        <v>0</v>
      </c>
      <c r="T54" s="27">
        <f t="shared" si="13"/>
        <v>0</v>
      </c>
      <c r="U54" s="26">
        <v>0</v>
      </c>
      <c r="V54" s="27">
        <f t="shared" si="14"/>
        <v>0</v>
      </c>
      <c r="W54" s="26">
        <v>0</v>
      </c>
      <c r="X54" s="27">
        <f t="shared" si="22"/>
        <v>0</v>
      </c>
      <c r="Y54" s="76">
        <f t="shared" si="15"/>
        <v>296</v>
      </c>
      <c r="Z54" s="73">
        <f t="shared" si="23"/>
        <v>99.32885906040269</v>
      </c>
      <c r="AA54" s="28">
        <v>2</v>
      </c>
      <c r="AB54" s="80">
        <f t="shared" si="24"/>
        <v>0.6711409395973155</v>
      </c>
      <c r="AC54" s="76">
        <f t="shared" si="25"/>
        <v>298</v>
      </c>
      <c r="AD54" s="80">
        <f t="shared" si="26"/>
        <v>63.94849785407726</v>
      </c>
      <c r="AE54" s="62">
        <f t="shared" si="11"/>
        <v>-36.05150214592274</v>
      </c>
    </row>
    <row r="55" spans="1:31" ht="12.75" customHeight="1">
      <c r="A55" s="296"/>
      <c r="B55" s="38">
        <v>174</v>
      </c>
      <c r="C55" s="39" t="s">
        <v>16</v>
      </c>
      <c r="D55" s="52">
        <v>467</v>
      </c>
      <c r="E55" s="26">
        <v>105</v>
      </c>
      <c r="F55" s="27">
        <f t="shared" si="16"/>
        <v>34.883720930232556</v>
      </c>
      <c r="G55" s="28">
        <v>167</v>
      </c>
      <c r="H55" s="27">
        <f t="shared" si="17"/>
        <v>55.48172757475083</v>
      </c>
      <c r="I55" s="26">
        <v>2</v>
      </c>
      <c r="J55" s="27">
        <f t="shared" si="18"/>
        <v>0.6644518272425249</v>
      </c>
      <c r="K55" s="26">
        <v>0</v>
      </c>
      <c r="L55" s="27">
        <f t="shared" si="19"/>
        <v>0</v>
      </c>
      <c r="M55" s="26">
        <v>1</v>
      </c>
      <c r="N55" s="27">
        <f t="shared" si="20"/>
        <v>0.33222591362126247</v>
      </c>
      <c r="O55" s="26">
        <v>20</v>
      </c>
      <c r="P55" s="27">
        <f t="shared" si="21"/>
        <v>6.64451827242525</v>
      </c>
      <c r="Q55" s="26">
        <v>0</v>
      </c>
      <c r="R55" s="27">
        <f t="shared" si="12"/>
        <v>0</v>
      </c>
      <c r="S55" s="26">
        <v>0</v>
      </c>
      <c r="T55" s="27">
        <f t="shared" si="13"/>
        <v>0</v>
      </c>
      <c r="U55" s="26">
        <v>0</v>
      </c>
      <c r="V55" s="27">
        <f t="shared" si="14"/>
        <v>0</v>
      </c>
      <c r="W55" s="26">
        <v>0</v>
      </c>
      <c r="X55" s="27">
        <f t="shared" si="22"/>
        <v>0</v>
      </c>
      <c r="Y55" s="76">
        <f t="shared" si="15"/>
        <v>295</v>
      </c>
      <c r="Z55" s="73">
        <f t="shared" si="23"/>
        <v>98.00664451827242</v>
      </c>
      <c r="AA55" s="28">
        <v>6</v>
      </c>
      <c r="AB55" s="80">
        <f t="shared" si="24"/>
        <v>1.9933554817275747</v>
      </c>
      <c r="AC55" s="76">
        <f t="shared" si="25"/>
        <v>301</v>
      </c>
      <c r="AD55" s="80">
        <f t="shared" si="26"/>
        <v>64.45396145610277</v>
      </c>
      <c r="AE55" s="62">
        <f t="shared" si="11"/>
        <v>-35.546038543897225</v>
      </c>
    </row>
    <row r="56" spans="1:31" ht="12.75" customHeight="1">
      <c r="A56" s="296"/>
      <c r="B56" s="38">
        <v>175</v>
      </c>
      <c r="C56" s="39" t="s">
        <v>15</v>
      </c>
      <c r="D56" s="52">
        <v>676</v>
      </c>
      <c r="E56" s="26">
        <v>197</v>
      </c>
      <c r="F56" s="27">
        <f t="shared" si="16"/>
        <v>42.54859611231102</v>
      </c>
      <c r="G56" s="28">
        <v>202</v>
      </c>
      <c r="H56" s="27">
        <f t="shared" si="17"/>
        <v>43.628509719222464</v>
      </c>
      <c r="I56" s="26">
        <v>6</v>
      </c>
      <c r="J56" s="27">
        <f t="shared" si="18"/>
        <v>1.2958963282937366</v>
      </c>
      <c r="K56" s="26">
        <v>2</v>
      </c>
      <c r="L56" s="27">
        <f t="shared" si="19"/>
        <v>0.4319654427645789</v>
      </c>
      <c r="M56" s="26">
        <v>0</v>
      </c>
      <c r="N56" s="27">
        <f t="shared" si="20"/>
        <v>0</v>
      </c>
      <c r="O56" s="26">
        <v>37</v>
      </c>
      <c r="P56" s="27">
        <f t="shared" si="21"/>
        <v>7.991360691144708</v>
      </c>
      <c r="Q56" s="26">
        <v>0</v>
      </c>
      <c r="R56" s="27">
        <f t="shared" si="12"/>
        <v>0</v>
      </c>
      <c r="S56" s="26">
        <v>0</v>
      </c>
      <c r="T56" s="27">
        <f t="shared" si="13"/>
        <v>0</v>
      </c>
      <c r="U56" s="26">
        <v>0</v>
      </c>
      <c r="V56" s="27">
        <f t="shared" si="14"/>
        <v>0</v>
      </c>
      <c r="W56" s="26">
        <v>0</v>
      </c>
      <c r="X56" s="27">
        <f t="shared" si="22"/>
        <v>0</v>
      </c>
      <c r="Y56" s="76">
        <f t="shared" si="15"/>
        <v>444</v>
      </c>
      <c r="Z56" s="73">
        <f t="shared" si="23"/>
        <v>95.8963282937365</v>
      </c>
      <c r="AA56" s="28">
        <v>19</v>
      </c>
      <c r="AB56" s="80">
        <f t="shared" si="24"/>
        <v>4.103671706263499</v>
      </c>
      <c r="AC56" s="76">
        <f t="shared" si="25"/>
        <v>463</v>
      </c>
      <c r="AD56" s="80">
        <f t="shared" si="26"/>
        <v>68.49112426035504</v>
      </c>
      <c r="AE56" s="62">
        <f t="shared" si="11"/>
        <v>-31.508875739644964</v>
      </c>
    </row>
    <row r="57" spans="1:31" ht="12.75" customHeight="1">
      <c r="A57" s="296"/>
      <c r="B57" s="38">
        <v>175</v>
      </c>
      <c r="C57" s="39" t="s">
        <v>16</v>
      </c>
      <c r="D57" s="52">
        <v>677</v>
      </c>
      <c r="E57" s="26">
        <v>181</v>
      </c>
      <c r="F57" s="27">
        <f t="shared" si="16"/>
        <v>40.22222222222222</v>
      </c>
      <c r="G57" s="28">
        <v>180</v>
      </c>
      <c r="H57" s="27">
        <f t="shared" si="17"/>
        <v>40</v>
      </c>
      <c r="I57" s="26">
        <v>7</v>
      </c>
      <c r="J57" s="27">
        <f t="shared" si="18"/>
        <v>1.5555555555555556</v>
      </c>
      <c r="K57" s="26">
        <v>2</v>
      </c>
      <c r="L57" s="27">
        <f t="shared" si="19"/>
        <v>0.4444444444444444</v>
      </c>
      <c r="M57" s="26">
        <v>0</v>
      </c>
      <c r="N57" s="27">
        <f t="shared" si="20"/>
        <v>0</v>
      </c>
      <c r="O57" s="26">
        <v>62</v>
      </c>
      <c r="P57" s="27">
        <f t="shared" si="21"/>
        <v>13.777777777777779</v>
      </c>
      <c r="Q57" s="26">
        <v>0</v>
      </c>
      <c r="R57" s="27">
        <f t="shared" si="12"/>
        <v>0</v>
      </c>
      <c r="S57" s="26">
        <v>0</v>
      </c>
      <c r="T57" s="27">
        <f t="shared" si="13"/>
        <v>0</v>
      </c>
      <c r="U57" s="26">
        <v>0</v>
      </c>
      <c r="V57" s="27">
        <f t="shared" si="14"/>
        <v>0</v>
      </c>
      <c r="W57" s="26">
        <v>0</v>
      </c>
      <c r="X57" s="27">
        <f t="shared" si="22"/>
        <v>0</v>
      </c>
      <c r="Y57" s="76">
        <f t="shared" si="15"/>
        <v>432</v>
      </c>
      <c r="Z57" s="73">
        <f t="shared" si="23"/>
        <v>96</v>
      </c>
      <c r="AA57" s="28">
        <v>18</v>
      </c>
      <c r="AB57" s="80">
        <f t="shared" si="24"/>
        <v>4</v>
      </c>
      <c r="AC57" s="76">
        <f t="shared" si="25"/>
        <v>450</v>
      </c>
      <c r="AD57" s="80">
        <f t="shared" si="26"/>
        <v>66.46971935007386</v>
      </c>
      <c r="AE57" s="62">
        <f t="shared" si="11"/>
        <v>-33.53028064992614</v>
      </c>
    </row>
    <row r="58" spans="1:31" ht="12.75" customHeight="1">
      <c r="A58" s="296"/>
      <c r="B58" s="38">
        <v>176</v>
      </c>
      <c r="C58" s="39" t="s">
        <v>15</v>
      </c>
      <c r="D58" s="52">
        <v>670</v>
      </c>
      <c r="E58" s="26">
        <v>187</v>
      </c>
      <c r="F58" s="27">
        <f t="shared" si="16"/>
        <v>41.648106904231625</v>
      </c>
      <c r="G58" s="28">
        <v>180</v>
      </c>
      <c r="H58" s="27">
        <f t="shared" si="17"/>
        <v>40.089086859688194</v>
      </c>
      <c r="I58" s="26">
        <v>2</v>
      </c>
      <c r="J58" s="27">
        <f t="shared" si="18"/>
        <v>0.4454342984409799</v>
      </c>
      <c r="K58" s="26">
        <v>2</v>
      </c>
      <c r="L58" s="27">
        <f t="shared" si="19"/>
        <v>0.4454342984409799</v>
      </c>
      <c r="M58" s="26">
        <v>2</v>
      </c>
      <c r="N58" s="27">
        <f t="shared" si="20"/>
        <v>0.4454342984409799</v>
      </c>
      <c r="O58" s="26">
        <v>57</v>
      </c>
      <c r="P58" s="27">
        <f t="shared" si="21"/>
        <v>12.694877505567929</v>
      </c>
      <c r="Q58" s="26">
        <v>0</v>
      </c>
      <c r="R58" s="27">
        <f t="shared" si="12"/>
        <v>0</v>
      </c>
      <c r="S58" s="26">
        <v>1</v>
      </c>
      <c r="T58" s="27">
        <f t="shared" si="13"/>
        <v>0.22271714922048996</v>
      </c>
      <c r="U58" s="26">
        <v>0</v>
      </c>
      <c r="V58" s="27">
        <f t="shared" si="14"/>
        <v>0</v>
      </c>
      <c r="W58" s="26">
        <v>0</v>
      </c>
      <c r="X58" s="27">
        <f t="shared" si="22"/>
        <v>0</v>
      </c>
      <c r="Y58" s="76">
        <f t="shared" si="15"/>
        <v>431</v>
      </c>
      <c r="Z58" s="73">
        <f t="shared" si="23"/>
        <v>95.99109131403118</v>
      </c>
      <c r="AA58" s="28">
        <v>18</v>
      </c>
      <c r="AB58" s="80">
        <f t="shared" si="24"/>
        <v>4.008908685968819</v>
      </c>
      <c r="AC58" s="76">
        <f t="shared" si="25"/>
        <v>449</v>
      </c>
      <c r="AD58" s="80">
        <f t="shared" si="26"/>
        <v>67.01492537313433</v>
      </c>
      <c r="AE58" s="62">
        <f t="shared" si="11"/>
        <v>-32.98507462686567</v>
      </c>
    </row>
    <row r="59" spans="1:31" ht="12.75" customHeight="1">
      <c r="A59" s="296"/>
      <c r="B59" s="38">
        <v>176</v>
      </c>
      <c r="C59" s="39" t="s">
        <v>16</v>
      </c>
      <c r="D59" s="52">
        <v>670</v>
      </c>
      <c r="E59" s="26">
        <v>195</v>
      </c>
      <c r="F59" s="27">
        <f t="shared" si="16"/>
        <v>45.13888888888889</v>
      </c>
      <c r="G59" s="28">
        <v>177</v>
      </c>
      <c r="H59" s="27">
        <f t="shared" si="17"/>
        <v>40.97222222222222</v>
      </c>
      <c r="I59" s="26">
        <v>1</v>
      </c>
      <c r="J59" s="27">
        <f t="shared" si="18"/>
        <v>0.23148148148148145</v>
      </c>
      <c r="K59" s="26">
        <v>3</v>
      </c>
      <c r="L59" s="27">
        <f t="shared" si="19"/>
        <v>0.6944444444444444</v>
      </c>
      <c r="M59" s="26">
        <v>3</v>
      </c>
      <c r="N59" s="27">
        <f t="shared" si="20"/>
        <v>0.6944444444444444</v>
      </c>
      <c r="O59" s="26">
        <v>39</v>
      </c>
      <c r="P59" s="27">
        <f t="shared" si="21"/>
        <v>9.027777777777777</v>
      </c>
      <c r="Q59" s="26">
        <v>0</v>
      </c>
      <c r="R59" s="27">
        <f t="shared" si="12"/>
        <v>0</v>
      </c>
      <c r="S59" s="26">
        <v>0</v>
      </c>
      <c r="T59" s="27">
        <f t="shared" si="13"/>
        <v>0</v>
      </c>
      <c r="U59" s="26">
        <v>1</v>
      </c>
      <c r="V59" s="27">
        <f t="shared" si="14"/>
        <v>0.23148148148148145</v>
      </c>
      <c r="W59" s="26">
        <v>0</v>
      </c>
      <c r="X59" s="27">
        <f t="shared" si="22"/>
        <v>0</v>
      </c>
      <c r="Y59" s="76">
        <f t="shared" si="15"/>
        <v>419</v>
      </c>
      <c r="Z59" s="73">
        <f t="shared" si="23"/>
        <v>96.99074074074075</v>
      </c>
      <c r="AA59" s="28">
        <v>13</v>
      </c>
      <c r="AB59" s="80">
        <f t="shared" si="24"/>
        <v>3.009259259259259</v>
      </c>
      <c r="AC59" s="76">
        <f t="shared" si="25"/>
        <v>432</v>
      </c>
      <c r="AD59" s="80">
        <f t="shared" si="26"/>
        <v>64.4776119402985</v>
      </c>
      <c r="AE59" s="62">
        <f t="shared" si="11"/>
        <v>-35.5223880597015</v>
      </c>
    </row>
    <row r="60" spans="1:31" ht="12.75" customHeight="1">
      <c r="A60" s="296"/>
      <c r="B60" s="38">
        <v>177</v>
      </c>
      <c r="C60" s="39" t="s">
        <v>15</v>
      </c>
      <c r="D60" s="52">
        <v>592</v>
      </c>
      <c r="E60" s="26">
        <v>169</v>
      </c>
      <c r="F60" s="27">
        <f t="shared" si="16"/>
        <v>40.430622009569376</v>
      </c>
      <c r="G60" s="28">
        <v>205</v>
      </c>
      <c r="H60" s="27">
        <f t="shared" si="17"/>
        <v>49.04306220095694</v>
      </c>
      <c r="I60" s="26">
        <v>5</v>
      </c>
      <c r="J60" s="27">
        <f t="shared" si="18"/>
        <v>1.1961722488038278</v>
      </c>
      <c r="K60" s="26">
        <v>7</v>
      </c>
      <c r="L60" s="27">
        <f t="shared" si="19"/>
        <v>1.674641148325359</v>
      </c>
      <c r="M60" s="26">
        <v>1</v>
      </c>
      <c r="N60" s="27">
        <f t="shared" si="20"/>
        <v>0.23923444976076555</v>
      </c>
      <c r="O60" s="26">
        <v>18</v>
      </c>
      <c r="P60" s="27">
        <f t="shared" si="21"/>
        <v>4.30622009569378</v>
      </c>
      <c r="Q60" s="26">
        <v>0</v>
      </c>
      <c r="R60" s="27">
        <f t="shared" si="12"/>
        <v>0</v>
      </c>
      <c r="S60" s="26">
        <v>0</v>
      </c>
      <c r="T60" s="27">
        <f t="shared" si="13"/>
        <v>0</v>
      </c>
      <c r="U60" s="26">
        <v>0</v>
      </c>
      <c r="V60" s="27">
        <f t="shared" si="14"/>
        <v>0</v>
      </c>
      <c r="W60" s="26">
        <v>0</v>
      </c>
      <c r="X60" s="27">
        <f t="shared" si="22"/>
        <v>0</v>
      </c>
      <c r="Y60" s="76">
        <f t="shared" si="15"/>
        <v>405</v>
      </c>
      <c r="Z60" s="73">
        <f t="shared" si="23"/>
        <v>96.88995215311004</v>
      </c>
      <c r="AA60" s="28">
        <v>13</v>
      </c>
      <c r="AB60" s="80">
        <f t="shared" si="24"/>
        <v>3.110047846889952</v>
      </c>
      <c r="AC60" s="76">
        <f t="shared" si="25"/>
        <v>418</v>
      </c>
      <c r="AD60" s="80">
        <f t="shared" si="26"/>
        <v>70.6081081081081</v>
      </c>
      <c r="AE60" s="62">
        <f t="shared" si="11"/>
        <v>-29.391891891891902</v>
      </c>
    </row>
    <row r="61" spans="1:31" ht="12.75" customHeight="1">
      <c r="A61" s="296"/>
      <c r="B61" s="38">
        <v>177</v>
      </c>
      <c r="C61" s="39" t="s">
        <v>16</v>
      </c>
      <c r="D61" s="52">
        <v>592</v>
      </c>
      <c r="E61" s="26">
        <v>163</v>
      </c>
      <c r="F61" s="27">
        <f t="shared" si="16"/>
        <v>39.56310679611651</v>
      </c>
      <c r="G61" s="28">
        <v>189</v>
      </c>
      <c r="H61" s="27">
        <f t="shared" si="17"/>
        <v>45.87378640776699</v>
      </c>
      <c r="I61" s="26">
        <v>9</v>
      </c>
      <c r="J61" s="27">
        <f t="shared" si="18"/>
        <v>2.1844660194174756</v>
      </c>
      <c r="K61" s="26">
        <v>4</v>
      </c>
      <c r="L61" s="27">
        <f t="shared" si="19"/>
        <v>0.9708737864077669</v>
      </c>
      <c r="M61" s="26">
        <v>0</v>
      </c>
      <c r="N61" s="27">
        <f t="shared" si="20"/>
        <v>0</v>
      </c>
      <c r="O61" s="26">
        <v>34</v>
      </c>
      <c r="P61" s="27">
        <f t="shared" si="21"/>
        <v>8.25242718446602</v>
      </c>
      <c r="Q61" s="26">
        <v>0</v>
      </c>
      <c r="R61" s="27">
        <f t="shared" si="12"/>
        <v>0</v>
      </c>
      <c r="S61" s="26">
        <v>0</v>
      </c>
      <c r="T61" s="27">
        <f t="shared" si="13"/>
        <v>0</v>
      </c>
      <c r="U61" s="26">
        <v>0</v>
      </c>
      <c r="V61" s="27">
        <f t="shared" si="14"/>
        <v>0</v>
      </c>
      <c r="W61" s="26">
        <v>0</v>
      </c>
      <c r="X61" s="27">
        <f t="shared" si="22"/>
        <v>0</v>
      </c>
      <c r="Y61" s="76">
        <f t="shared" si="15"/>
        <v>399</v>
      </c>
      <c r="Z61" s="73">
        <f t="shared" si="23"/>
        <v>96.84466019417476</v>
      </c>
      <c r="AA61" s="28">
        <v>13</v>
      </c>
      <c r="AB61" s="80">
        <f t="shared" si="24"/>
        <v>3.1553398058252426</v>
      </c>
      <c r="AC61" s="76">
        <f t="shared" si="25"/>
        <v>412</v>
      </c>
      <c r="AD61" s="80">
        <f t="shared" si="26"/>
        <v>69.5945945945946</v>
      </c>
      <c r="AE61" s="62">
        <f t="shared" si="11"/>
        <v>-30.405405405405403</v>
      </c>
    </row>
    <row r="62" spans="1:31" ht="12.75" customHeight="1">
      <c r="A62" s="296"/>
      <c r="B62" s="38">
        <v>178</v>
      </c>
      <c r="C62" s="39" t="s">
        <v>15</v>
      </c>
      <c r="D62" s="52">
        <v>243</v>
      </c>
      <c r="E62" s="26">
        <v>132</v>
      </c>
      <c r="F62" s="27">
        <f t="shared" si="16"/>
        <v>68.04123711340206</v>
      </c>
      <c r="G62" s="28">
        <v>52</v>
      </c>
      <c r="H62" s="27">
        <f t="shared" si="17"/>
        <v>26.804123711340207</v>
      </c>
      <c r="I62" s="26">
        <v>1</v>
      </c>
      <c r="J62" s="27">
        <f t="shared" si="18"/>
        <v>0.5154639175257731</v>
      </c>
      <c r="K62" s="26">
        <v>2</v>
      </c>
      <c r="L62" s="27">
        <f t="shared" si="19"/>
        <v>1.0309278350515463</v>
      </c>
      <c r="M62" s="26">
        <v>3</v>
      </c>
      <c r="N62" s="27">
        <f t="shared" si="20"/>
        <v>1.5463917525773196</v>
      </c>
      <c r="O62" s="26">
        <v>0</v>
      </c>
      <c r="P62" s="27">
        <f t="shared" si="21"/>
        <v>0</v>
      </c>
      <c r="Q62" s="26">
        <v>0</v>
      </c>
      <c r="R62" s="27">
        <f t="shared" si="12"/>
        <v>0</v>
      </c>
      <c r="S62" s="26">
        <v>0</v>
      </c>
      <c r="T62" s="27">
        <f t="shared" si="13"/>
        <v>0</v>
      </c>
      <c r="U62" s="26">
        <v>0</v>
      </c>
      <c r="V62" s="27">
        <f t="shared" si="14"/>
        <v>0</v>
      </c>
      <c r="W62" s="26">
        <v>0</v>
      </c>
      <c r="X62" s="27">
        <f t="shared" si="22"/>
        <v>0</v>
      </c>
      <c r="Y62" s="76">
        <f t="shared" si="15"/>
        <v>190</v>
      </c>
      <c r="Z62" s="73">
        <f t="shared" si="23"/>
        <v>97.9381443298969</v>
      </c>
      <c r="AA62" s="28">
        <v>4</v>
      </c>
      <c r="AB62" s="80">
        <f t="shared" si="24"/>
        <v>2.0618556701030926</v>
      </c>
      <c r="AC62" s="76">
        <f t="shared" si="25"/>
        <v>194</v>
      </c>
      <c r="AD62" s="80">
        <f t="shared" si="26"/>
        <v>79.83539094650206</v>
      </c>
      <c r="AE62" s="62">
        <f t="shared" si="11"/>
        <v>-20.16460905349794</v>
      </c>
    </row>
    <row r="63" spans="1:31" ht="12.75" customHeight="1">
      <c r="A63" s="296"/>
      <c r="B63" s="38">
        <v>179</v>
      </c>
      <c r="C63" s="39" t="s">
        <v>15</v>
      </c>
      <c r="D63" s="52">
        <v>418</v>
      </c>
      <c r="E63" s="26">
        <v>186</v>
      </c>
      <c r="F63" s="27">
        <f t="shared" si="16"/>
        <v>63.91752577319587</v>
      </c>
      <c r="G63" s="28">
        <v>91</v>
      </c>
      <c r="H63" s="27">
        <f t="shared" si="17"/>
        <v>31.27147766323024</v>
      </c>
      <c r="I63" s="26">
        <v>0</v>
      </c>
      <c r="J63" s="27">
        <f t="shared" si="18"/>
        <v>0</v>
      </c>
      <c r="K63" s="26">
        <v>0</v>
      </c>
      <c r="L63" s="27">
        <f t="shared" si="19"/>
        <v>0</v>
      </c>
      <c r="M63" s="26">
        <v>0</v>
      </c>
      <c r="N63" s="27">
        <f t="shared" si="20"/>
        <v>0</v>
      </c>
      <c r="O63" s="26">
        <v>13</v>
      </c>
      <c r="P63" s="27">
        <f t="shared" si="21"/>
        <v>4.4673539518900345</v>
      </c>
      <c r="Q63" s="26">
        <v>0</v>
      </c>
      <c r="R63" s="27">
        <f t="shared" si="12"/>
        <v>0</v>
      </c>
      <c r="S63" s="26">
        <v>1</v>
      </c>
      <c r="T63" s="27">
        <f t="shared" si="13"/>
        <v>0.3436426116838488</v>
      </c>
      <c r="U63" s="26">
        <v>0</v>
      </c>
      <c r="V63" s="27">
        <f t="shared" si="14"/>
        <v>0</v>
      </c>
      <c r="W63" s="26">
        <v>0</v>
      </c>
      <c r="X63" s="27">
        <f t="shared" si="22"/>
        <v>0</v>
      </c>
      <c r="Y63" s="76">
        <f t="shared" si="15"/>
        <v>291</v>
      </c>
      <c r="Z63" s="73">
        <f t="shared" si="23"/>
        <v>100</v>
      </c>
      <c r="AA63" s="28">
        <v>0</v>
      </c>
      <c r="AB63" s="80">
        <f t="shared" si="24"/>
        <v>0</v>
      </c>
      <c r="AC63" s="76">
        <f t="shared" si="25"/>
        <v>291</v>
      </c>
      <c r="AD63" s="80">
        <f t="shared" si="26"/>
        <v>69.61722488038278</v>
      </c>
      <c r="AE63" s="62">
        <f t="shared" si="11"/>
        <v>-30.38277511961722</v>
      </c>
    </row>
    <row r="64" spans="1:31" ht="12.75" customHeight="1">
      <c r="A64" s="296"/>
      <c r="B64" s="38">
        <v>179</v>
      </c>
      <c r="C64" s="39" t="s">
        <v>16</v>
      </c>
      <c r="D64" s="52">
        <v>419</v>
      </c>
      <c r="E64" s="26">
        <v>232</v>
      </c>
      <c r="F64" s="27">
        <f t="shared" si="16"/>
        <v>61.86666666666667</v>
      </c>
      <c r="G64" s="28">
        <v>115</v>
      </c>
      <c r="H64" s="27">
        <f t="shared" si="17"/>
        <v>30.666666666666664</v>
      </c>
      <c r="I64" s="26">
        <v>0</v>
      </c>
      <c r="J64" s="27">
        <f t="shared" si="18"/>
        <v>0</v>
      </c>
      <c r="K64" s="26">
        <v>1</v>
      </c>
      <c r="L64" s="27">
        <f t="shared" si="19"/>
        <v>0.26666666666666666</v>
      </c>
      <c r="M64" s="26">
        <v>16</v>
      </c>
      <c r="N64" s="27">
        <f t="shared" si="20"/>
        <v>4.266666666666667</v>
      </c>
      <c r="O64" s="26">
        <v>0</v>
      </c>
      <c r="P64" s="27">
        <f t="shared" si="21"/>
        <v>0</v>
      </c>
      <c r="Q64" s="26">
        <v>0</v>
      </c>
      <c r="R64" s="27">
        <f t="shared" si="12"/>
        <v>0</v>
      </c>
      <c r="S64" s="26">
        <v>0</v>
      </c>
      <c r="T64" s="27">
        <f t="shared" si="13"/>
        <v>0</v>
      </c>
      <c r="U64" s="26">
        <v>0</v>
      </c>
      <c r="V64" s="27">
        <f t="shared" si="14"/>
        <v>0</v>
      </c>
      <c r="W64" s="26">
        <v>1</v>
      </c>
      <c r="X64" s="27">
        <f t="shared" si="22"/>
        <v>0.26666666666666666</v>
      </c>
      <c r="Y64" s="76">
        <f t="shared" si="15"/>
        <v>365</v>
      </c>
      <c r="Z64" s="73">
        <f t="shared" si="23"/>
        <v>97.33333333333334</v>
      </c>
      <c r="AA64" s="28">
        <v>10</v>
      </c>
      <c r="AB64" s="80">
        <f t="shared" si="24"/>
        <v>2.666666666666667</v>
      </c>
      <c r="AC64" s="76">
        <f t="shared" si="25"/>
        <v>375</v>
      </c>
      <c r="AD64" s="80">
        <f t="shared" si="26"/>
        <v>89.49880668257757</v>
      </c>
      <c r="AE64" s="62">
        <f t="shared" si="11"/>
        <v>-10.501193317422434</v>
      </c>
    </row>
    <row r="65" spans="1:31" ht="12.75" customHeight="1">
      <c r="A65" s="296"/>
      <c r="B65" s="38">
        <v>180</v>
      </c>
      <c r="C65" s="39" t="s">
        <v>15</v>
      </c>
      <c r="D65" s="52">
        <v>592</v>
      </c>
      <c r="E65" s="26">
        <v>238</v>
      </c>
      <c r="F65" s="27">
        <f t="shared" si="16"/>
        <v>50.638297872340424</v>
      </c>
      <c r="G65" s="28">
        <v>201</v>
      </c>
      <c r="H65" s="27">
        <f t="shared" si="17"/>
        <v>42.765957446808514</v>
      </c>
      <c r="I65" s="26">
        <v>2</v>
      </c>
      <c r="J65" s="27">
        <f t="shared" si="18"/>
        <v>0.425531914893617</v>
      </c>
      <c r="K65" s="26">
        <v>2</v>
      </c>
      <c r="L65" s="27">
        <f t="shared" si="19"/>
        <v>0.425531914893617</v>
      </c>
      <c r="M65" s="26">
        <v>0</v>
      </c>
      <c r="N65" s="27">
        <f t="shared" si="20"/>
        <v>0</v>
      </c>
      <c r="O65" s="26">
        <v>13</v>
      </c>
      <c r="P65" s="27">
        <f t="shared" si="21"/>
        <v>2.7659574468085104</v>
      </c>
      <c r="Q65" s="26">
        <v>0</v>
      </c>
      <c r="R65" s="27">
        <f t="shared" si="12"/>
        <v>0</v>
      </c>
      <c r="S65" s="26">
        <v>0</v>
      </c>
      <c r="T65" s="27">
        <f t="shared" si="13"/>
        <v>0</v>
      </c>
      <c r="U65" s="26">
        <v>0</v>
      </c>
      <c r="V65" s="27">
        <f t="shared" si="14"/>
        <v>0</v>
      </c>
      <c r="W65" s="26">
        <v>0</v>
      </c>
      <c r="X65" s="27">
        <f t="shared" si="22"/>
        <v>0</v>
      </c>
      <c r="Y65" s="76">
        <f t="shared" si="15"/>
        <v>456</v>
      </c>
      <c r="Z65" s="73">
        <f t="shared" si="23"/>
        <v>97.02127659574468</v>
      </c>
      <c r="AA65" s="28">
        <v>14</v>
      </c>
      <c r="AB65" s="80">
        <f t="shared" si="24"/>
        <v>2.9787234042553195</v>
      </c>
      <c r="AC65" s="76">
        <f t="shared" si="25"/>
        <v>470</v>
      </c>
      <c r="AD65" s="80">
        <f t="shared" si="26"/>
        <v>79.3918918918919</v>
      </c>
      <c r="AE65" s="62">
        <f t="shared" si="11"/>
        <v>-20.608108108108098</v>
      </c>
    </row>
    <row r="66" spans="1:31" ht="12.75" customHeight="1">
      <c r="A66" s="296"/>
      <c r="B66" s="38">
        <v>180</v>
      </c>
      <c r="C66" s="39" t="s">
        <v>16</v>
      </c>
      <c r="D66" s="52">
        <v>592</v>
      </c>
      <c r="E66" s="26">
        <v>236</v>
      </c>
      <c r="F66" s="27">
        <f t="shared" si="16"/>
        <v>53.88127853881278</v>
      </c>
      <c r="G66" s="28">
        <v>187</v>
      </c>
      <c r="H66" s="27">
        <f t="shared" si="17"/>
        <v>42.69406392694064</v>
      </c>
      <c r="I66" s="26">
        <v>1</v>
      </c>
      <c r="J66" s="27">
        <f t="shared" si="18"/>
        <v>0.228310502283105</v>
      </c>
      <c r="K66" s="26">
        <v>0</v>
      </c>
      <c r="L66" s="27">
        <f t="shared" si="19"/>
        <v>0</v>
      </c>
      <c r="M66" s="26">
        <v>1</v>
      </c>
      <c r="N66" s="27">
        <f t="shared" si="20"/>
        <v>0.228310502283105</v>
      </c>
      <c r="O66" s="26">
        <v>13</v>
      </c>
      <c r="P66" s="27">
        <f t="shared" si="21"/>
        <v>2.968036529680365</v>
      </c>
      <c r="Q66" s="26">
        <v>0</v>
      </c>
      <c r="R66" s="27">
        <f t="shared" si="12"/>
        <v>0</v>
      </c>
      <c r="S66" s="26">
        <v>0</v>
      </c>
      <c r="T66" s="27">
        <f t="shared" si="13"/>
        <v>0</v>
      </c>
      <c r="U66" s="26">
        <v>0</v>
      </c>
      <c r="V66" s="27">
        <f t="shared" si="14"/>
        <v>0</v>
      </c>
      <c r="W66" s="26">
        <v>0</v>
      </c>
      <c r="X66" s="27">
        <f t="shared" si="22"/>
        <v>0</v>
      </c>
      <c r="Y66" s="76">
        <f t="shared" si="15"/>
        <v>438</v>
      </c>
      <c r="Z66" s="73">
        <f t="shared" si="23"/>
        <v>100</v>
      </c>
      <c r="AA66" s="28">
        <v>0</v>
      </c>
      <c r="AB66" s="80">
        <f t="shared" si="24"/>
        <v>0</v>
      </c>
      <c r="AC66" s="76">
        <f t="shared" si="25"/>
        <v>438</v>
      </c>
      <c r="AD66" s="80">
        <f t="shared" si="26"/>
        <v>73.98648648648648</v>
      </c>
      <c r="AE66" s="62">
        <f t="shared" si="11"/>
        <v>-26.013513513513516</v>
      </c>
    </row>
    <row r="67" spans="1:31" ht="12.75" customHeight="1">
      <c r="A67" s="296"/>
      <c r="B67" s="38">
        <v>181</v>
      </c>
      <c r="C67" s="39" t="s">
        <v>15</v>
      </c>
      <c r="D67" s="52">
        <v>184</v>
      </c>
      <c r="E67" s="26">
        <v>9</v>
      </c>
      <c r="F67" s="27">
        <f t="shared" si="16"/>
        <v>5.555555555555555</v>
      </c>
      <c r="G67" s="28">
        <v>147</v>
      </c>
      <c r="H67" s="27">
        <f t="shared" si="17"/>
        <v>90.74074074074075</v>
      </c>
      <c r="I67" s="26">
        <v>0</v>
      </c>
      <c r="J67" s="27">
        <f t="shared" si="18"/>
        <v>0</v>
      </c>
      <c r="K67" s="26">
        <v>0</v>
      </c>
      <c r="L67" s="27">
        <f t="shared" si="19"/>
        <v>0</v>
      </c>
      <c r="M67" s="26">
        <v>0</v>
      </c>
      <c r="N67" s="27">
        <f t="shared" si="20"/>
        <v>0</v>
      </c>
      <c r="O67" s="26">
        <v>2</v>
      </c>
      <c r="P67" s="27">
        <f t="shared" si="21"/>
        <v>1.2345679012345678</v>
      </c>
      <c r="Q67" s="26">
        <v>0</v>
      </c>
      <c r="R67" s="27">
        <f t="shared" si="12"/>
        <v>0</v>
      </c>
      <c r="S67" s="26">
        <v>0</v>
      </c>
      <c r="T67" s="27">
        <f t="shared" si="13"/>
        <v>0</v>
      </c>
      <c r="U67" s="26">
        <v>0</v>
      </c>
      <c r="V67" s="27">
        <f t="shared" si="14"/>
        <v>0</v>
      </c>
      <c r="W67" s="26">
        <v>0</v>
      </c>
      <c r="X67" s="27">
        <f t="shared" si="22"/>
        <v>0</v>
      </c>
      <c r="Y67" s="76">
        <f t="shared" si="15"/>
        <v>158</v>
      </c>
      <c r="Z67" s="73">
        <f t="shared" si="23"/>
        <v>97.53086419753086</v>
      </c>
      <c r="AA67" s="28">
        <v>4</v>
      </c>
      <c r="AB67" s="80">
        <f t="shared" si="24"/>
        <v>2.4691358024691357</v>
      </c>
      <c r="AC67" s="76">
        <f t="shared" si="25"/>
        <v>162</v>
      </c>
      <c r="AD67" s="80">
        <f t="shared" si="26"/>
        <v>88.04347826086956</v>
      </c>
      <c r="AE67" s="62">
        <f t="shared" si="11"/>
        <v>-11.956521739130437</v>
      </c>
    </row>
    <row r="68" spans="1:31" ht="12.75" customHeight="1">
      <c r="A68" s="296"/>
      <c r="B68" s="38">
        <v>181</v>
      </c>
      <c r="C68" s="39" t="s">
        <v>32</v>
      </c>
      <c r="D68" s="52">
        <v>79</v>
      </c>
      <c r="E68" s="26">
        <v>8</v>
      </c>
      <c r="F68" s="27">
        <f t="shared" si="16"/>
        <v>12.903225806451612</v>
      </c>
      <c r="G68" s="28">
        <v>52</v>
      </c>
      <c r="H68" s="27">
        <f t="shared" si="17"/>
        <v>83.87096774193549</v>
      </c>
      <c r="I68" s="26">
        <v>0</v>
      </c>
      <c r="J68" s="27">
        <f t="shared" si="18"/>
        <v>0</v>
      </c>
      <c r="K68" s="26">
        <v>0</v>
      </c>
      <c r="L68" s="27">
        <f t="shared" si="19"/>
        <v>0</v>
      </c>
      <c r="M68" s="26">
        <v>0</v>
      </c>
      <c r="N68" s="27">
        <f t="shared" si="20"/>
        <v>0</v>
      </c>
      <c r="O68" s="26">
        <v>2</v>
      </c>
      <c r="P68" s="27">
        <f t="shared" si="21"/>
        <v>3.225806451612903</v>
      </c>
      <c r="Q68" s="26">
        <v>0</v>
      </c>
      <c r="R68" s="27">
        <f t="shared" si="12"/>
        <v>0</v>
      </c>
      <c r="S68" s="26">
        <v>0</v>
      </c>
      <c r="T68" s="27">
        <f t="shared" si="13"/>
        <v>0</v>
      </c>
      <c r="U68" s="26">
        <v>0</v>
      </c>
      <c r="V68" s="27">
        <f t="shared" si="14"/>
        <v>0</v>
      </c>
      <c r="W68" s="26">
        <v>0</v>
      </c>
      <c r="X68" s="27">
        <f t="shared" si="22"/>
        <v>0</v>
      </c>
      <c r="Y68" s="76">
        <f t="shared" si="15"/>
        <v>62</v>
      </c>
      <c r="Z68" s="73">
        <f t="shared" si="23"/>
        <v>100</v>
      </c>
      <c r="AA68" s="28">
        <v>0</v>
      </c>
      <c r="AB68" s="80">
        <f t="shared" si="24"/>
        <v>0</v>
      </c>
      <c r="AC68" s="76">
        <f t="shared" si="25"/>
        <v>62</v>
      </c>
      <c r="AD68" s="80">
        <f t="shared" si="26"/>
        <v>78.48101265822784</v>
      </c>
      <c r="AE68" s="62">
        <f t="shared" si="11"/>
        <v>-21.51898734177216</v>
      </c>
    </row>
    <row r="69" spans="1:31" ht="17.25" customHeight="1" thickBot="1">
      <c r="A69" s="297"/>
      <c r="B69" s="40">
        <v>182</v>
      </c>
      <c r="C69" s="41" t="s">
        <v>15</v>
      </c>
      <c r="D69" s="53">
        <v>120</v>
      </c>
      <c r="E69" s="31">
        <v>61</v>
      </c>
      <c r="F69" s="32">
        <f t="shared" si="16"/>
        <v>60.396039603960396</v>
      </c>
      <c r="G69" s="33">
        <v>34</v>
      </c>
      <c r="H69" s="32">
        <f t="shared" si="17"/>
        <v>33.663366336633665</v>
      </c>
      <c r="I69" s="31">
        <v>0</v>
      </c>
      <c r="J69" s="32">
        <f t="shared" si="18"/>
        <v>0</v>
      </c>
      <c r="K69" s="31">
        <v>0</v>
      </c>
      <c r="L69" s="32">
        <f t="shared" si="19"/>
        <v>0</v>
      </c>
      <c r="M69" s="31">
        <v>0</v>
      </c>
      <c r="N69" s="32">
        <f t="shared" si="20"/>
        <v>0</v>
      </c>
      <c r="O69" s="31">
        <v>5</v>
      </c>
      <c r="P69" s="32">
        <f t="shared" si="21"/>
        <v>4.9504950495049505</v>
      </c>
      <c r="Q69" s="31">
        <v>1</v>
      </c>
      <c r="R69" s="32">
        <f t="shared" si="12"/>
        <v>0.9900990099009901</v>
      </c>
      <c r="S69" s="31">
        <v>0</v>
      </c>
      <c r="T69" s="32">
        <f t="shared" si="13"/>
        <v>0</v>
      </c>
      <c r="U69" s="31">
        <v>0</v>
      </c>
      <c r="V69" s="32">
        <f t="shared" si="14"/>
        <v>0</v>
      </c>
      <c r="W69" s="31">
        <v>0</v>
      </c>
      <c r="X69" s="32">
        <f t="shared" si="22"/>
        <v>0</v>
      </c>
      <c r="Y69" s="77">
        <f t="shared" si="15"/>
        <v>101</v>
      </c>
      <c r="Z69" s="74">
        <f t="shared" si="23"/>
        <v>100</v>
      </c>
      <c r="AA69" s="33">
        <v>0</v>
      </c>
      <c r="AB69" s="125">
        <f t="shared" si="24"/>
        <v>0</v>
      </c>
      <c r="AC69" s="77">
        <f t="shared" si="25"/>
        <v>101</v>
      </c>
      <c r="AD69" s="125">
        <f t="shared" si="26"/>
        <v>84.16666666666667</v>
      </c>
      <c r="AE69" s="68">
        <f t="shared" si="11"/>
        <v>-15.833333333333329</v>
      </c>
    </row>
    <row r="70" ht="7.5" customHeight="1" thickBot="1" thickTop="1"/>
    <row r="71" spans="1:40" s="112" customFormat="1" ht="18" customHeight="1" thickBot="1" thickTop="1">
      <c r="A71" s="259" t="s">
        <v>38</v>
      </c>
      <c r="B71" s="259"/>
      <c r="C71" s="54">
        <f>COUNTA(C13:C69)</f>
        <v>57</v>
      </c>
      <c r="D71" s="55">
        <f>SUM(D13:D70)</f>
        <v>29026</v>
      </c>
      <c r="E71" s="55">
        <f>SUM(E13:E70)</f>
        <v>9961</v>
      </c>
      <c r="F71" s="103">
        <f t="shared" si="16"/>
        <v>46.57720003740765</v>
      </c>
      <c r="G71" s="55">
        <f>SUM(G13:G70)</f>
        <v>9841</v>
      </c>
      <c r="H71" s="103">
        <f t="shared" si="17"/>
        <v>46.01608528944169</v>
      </c>
      <c r="I71" s="55">
        <f>SUM(I13:I70)</f>
        <v>105</v>
      </c>
      <c r="J71" s="103">
        <f t="shared" si="18"/>
        <v>0.4909754044702142</v>
      </c>
      <c r="K71" s="55">
        <f>SUM(K13:K70)</f>
        <v>48</v>
      </c>
      <c r="L71" s="103">
        <f t="shared" si="19"/>
        <v>0.22444589918638364</v>
      </c>
      <c r="M71" s="55">
        <f>SUM(M13:M70)</f>
        <v>55</v>
      </c>
      <c r="N71" s="103">
        <f t="shared" si="20"/>
        <v>0.2571775928177312</v>
      </c>
      <c r="O71" s="55">
        <f>SUM(O13:O70)</f>
        <v>962</v>
      </c>
      <c r="P71" s="103">
        <f t="shared" si="21"/>
        <v>4.498269896193772</v>
      </c>
      <c r="Q71" s="55">
        <f>SUM(Q13:Q70)</f>
        <v>13</v>
      </c>
      <c r="R71" s="103">
        <f t="shared" si="12"/>
        <v>0.06078743102964557</v>
      </c>
      <c r="S71" s="55">
        <f>SUM(S13:S70)</f>
        <v>5</v>
      </c>
      <c r="T71" s="103">
        <f t="shared" si="13"/>
        <v>0.023379781165248293</v>
      </c>
      <c r="U71" s="55">
        <f>SUM(U13:U70)</f>
        <v>5</v>
      </c>
      <c r="V71" s="103">
        <f t="shared" si="14"/>
        <v>0.023379781165248293</v>
      </c>
      <c r="W71" s="55">
        <f>SUM(W13:W70)</f>
        <v>9</v>
      </c>
      <c r="X71" s="103">
        <f t="shared" si="22"/>
        <v>0.04208360609744693</v>
      </c>
      <c r="Y71" s="55">
        <f>SUM(Y13:Y70)</f>
        <v>21004</v>
      </c>
      <c r="Z71" s="103">
        <f>Y71/AC71*100</f>
        <v>98.21378471897503</v>
      </c>
      <c r="AA71" s="55">
        <f>SUM(AA13:AA70)</f>
        <v>382</v>
      </c>
      <c r="AB71" s="126">
        <f>AA71/AC71*100</f>
        <v>1.7862152810249696</v>
      </c>
      <c r="AC71" s="55">
        <f>SUM(AC13:AC70)</f>
        <v>21386</v>
      </c>
      <c r="AD71" s="126">
        <f>AC71/D71*100</f>
        <v>73.67877075725212</v>
      </c>
      <c r="AE71" s="115">
        <f>AD71-100</f>
        <v>-26.321229242747876</v>
      </c>
      <c r="AH71" s="113"/>
      <c r="AI71" s="113"/>
      <c r="AJ71" s="113"/>
      <c r="AK71" s="113"/>
      <c r="AL71" s="113"/>
      <c r="AM71" s="113"/>
      <c r="AN71" s="113"/>
    </row>
    <row r="72" ht="18.75" thickTop="1"/>
  </sheetData>
  <mergeCells count="31">
    <mergeCell ref="A71:B71"/>
    <mergeCell ref="W10:X10"/>
    <mergeCell ref="D9:D11"/>
    <mergeCell ref="E10:F10"/>
    <mergeCell ref="O10:P10"/>
    <mergeCell ref="E9:X9"/>
    <mergeCell ref="B9:B11"/>
    <mergeCell ref="A13:A42"/>
    <mergeCell ref="A43:A69"/>
    <mergeCell ref="A5:AE5"/>
    <mergeCell ref="A6:AE6"/>
    <mergeCell ref="A7:AE7"/>
    <mergeCell ref="Y9:Z10"/>
    <mergeCell ref="K10:L10"/>
    <mergeCell ref="G10:H10"/>
    <mergeCell ref="I10:J10"/>
    <mergeCell ref="M10:N10"/>
    <mergeCell ref="AC9:AC11"/>
    <mergeCell ref="AD9:AD11"/>
    <mergeCell ref="A1:AE1"/>
    <mergeCell ref="A2:AE2"/>
    <mergeCell ref="A3:AE3"/>
    <mergeCell ref="A4:AE4"/>
    <mergeCell ref="A8:AE8"/>
    <mergeCell ref="AE9:AE11"/>
    <mergeCell ref="S10:T10"/>
    <mergeCell ref="U10:V10"/>
    <mergeCell ref="C9:C11"/>
    <mergeCell ref="AA9:AB10"/>
    <mergeCell ref="A9:A11"/>
    <mergeCell ref="Q10:R10"/>
  </mergeCells>
  <printOptions horizontalCentered="1"/>
  <pageMargins left="0.1968503937007874" right="0.1968503937007874" top="0.3937007874015748" bottom="0.5118110236220472" header="0" footer="0"/>
  <pageSetup horizontalDpi="300" verticalDpi="300" orientation="landscape" paperSize="9" scale="95" r:id="rId2"/>
  <headerFooter alignWithMargins="0">
    <oddFooter>&amp;C&amp;P de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K79"/>
  <sheetViews>
    <sheetView zoomScale="75" zoomScaleNormal="75" workbookViewId="0" topLeftCell="A7">
      <selection activeCell="A79" sqref="A79:IV79"/>
    </sheetView>
  </sheetViews>
  <sheetFormatPr defaultColWidth="11.421875" defaultRowHeight="12.75"/>
  <cols>
    <col min="1" max="1" width="7.8515625" style="59" customWidth="1"/>
    <col min="2" max="2" width="7.7109375" style="44" customWidth="1"/>
    <col min="3" max="3" width="6.00390625" style="45" customWidth="1"/>
    <col min="4" max="4" width="6.57421875" style="46" customWidth="1"/>
    <col min="5" max="5" width="5.7109375" style="3" customWidth="1"/>
    <col min="6" max="6" width="4.57421875" style="15" customWidth="1"/>
    <col min="7" max="7" width="5.7109375" style="3" customWidth="1"/>
    <col min="8" max="8" width="4.421875" style="15" customWidth="1"/>
    <col min="9" max="9" width="5.7109375" style="3" customWidth="1"/>
    <col min="10" max="10" width="4.57421875" style="15" customWidth="1"/>
    <col min="11" max="11" width="5.7109375" style="3" customWidth="1"/>
    <col min="12" max="12" width="4.57421875" style="15" customWidth="1"/>
    <col min="13" max="13" width="5.7109375" style="3" customWidth="1"/>
    <col min="14" max="14" width="4.57421875" style="15" customWidth="1"/>
    <col min="15" max="15" width="5.7109375" style="3" customWidth="1"/>
    <col min="16" max="16" width="4.57421875" style="15" customWidth="1"/>
    <col min="17" max="17" width="5.7109375" style="15" customWidth="1"/>
    <col min="18" max="18" width="4.57421875" style="15" customWidth="1"/>
    <col min="19" max="19" width="5.7109375" style="15" customWidth="1"/>
    <col min="20" max="20" width="4.57421875" style="15" customWidth="1"/>
    <col min="21" max="21" width="5.7109375" style="15" customWidth="1"/>
    <col min="22" max="22" width="4.57421875" style="15" customWidth="1"/>
    <col min="23" max="23" width="5.7109375" style="3" customWidth="1"/>
    <col min="24" max="24" width="4.57421875" style="15" customWidth="1"/>
    <col min="25" max="25" width="7.00390625" style="91" customWidth="1"/>
    <col min="26" max="26" width="4.7109375" style="91" customWidth="1"/>
    <col min="27" max="27" width="4.57421875" style="91" customWidth="1"/>
    <col min="28" max="28" width="4.57421875" style="85" customWidth="1"/>
    <col min="29" max="29" width="7.00390625" style="91" customWidth="1"/>
    <col min="30" max="30" width="7.421875" style="85" customWidth="1"/>
    <col min="31" max="31" width="7.140625" style="85" customWidth="1"/>
    <col min="32" max="37" width="11.421875" style="11" customWidth="1"/>
  </cols>
  <sheetData>
    <row r="1" spans="1:31" ht="39.75" customHeight="1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</row>
    <row r="2" spans="1:31" ht="18">
      <c r="A2" s="250" t="s">
        <v>34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</row>
    <row r="3" spans="1:31" ht="12.75">
      <c r="A3" s="251" t="s">
        <v>35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</row>
    <row r="4" spans="1:31" ht="12.75">
      <c r="A4" s="305" t="s">
        <v>36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</row>
    <row r="5" spans="1:31" ht="12.75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</row>
    <row r="6" spans="1:31" ht="31.5" customHeight="1">
      <c r="A6" s="294" t="s">
        <v>67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</row>
    <row r="7" spans="1:31" ht="11.25" customHeight="1">
      <c r="A7" s="241" t="s">
        <v>46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</row>
    <row r="8" spans="1:31" ht="13.5" thickBot="1">
      <c r="A8" s="242" t="s">
        <v>72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</row>
    <row r="9" spans="1:37" s="98" customFormat="1" ht="12" customHeight="1" thickBot="1" thickTop="1">
      <c r="A9" s="256" t="s">
        <v>37</v>
      </c>
      <c r="B9" s="268" t="s">
        <v>11</v>
      </c>
      <c r="C9" s="255" t="s">
        <v>12</v>
      </c>
      <c r="D9" s="260" t="s">
        <v>40</v>
      </c>
      <c r="E9" s="265" t="s">
        <v>47</v>
      </c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7"/>
      <c r="Y9" s="261" t="s">
        <v>43</v>
      </c>
      <c r="Z9" s="262"/>
      <c r="AA9" s="261" t="s">
        <v>41</v>
      </c>
      <c r="AB9" s="262"/>
      <c r="AC9" s="260" t="s">
        <v>42</v>
      </c>
      <c r="AD9" s="243" t="s">
        <v>70</v>
      </c>
      <c r="AE9" s="246" t="s">
        <v>71</v>
      </c>
      <c r="AF9" s="18"/>
      <c r="AG9" s="18"/>
      <c r="AH9" s="18"/>
      <c r="AI9" s="18"/>
      <c r="AJ9" s="18"/>
      <c r="AK9" s="18"/>
    </row>
    <row r="10" spans="1:31" s="18" customFormat="1" ht="18.75" customHeight="1" thickBot="1" thickTop="1">
      <c r="A10" s="257"/>
      <c r="B10" s="268"/>
      <c r="C10" s="255"/>
      <c r="D10" s="260"/>
      <c r="E10" s="253"/>
      <c r="F10" s="254"/>
      <c r="G10" s="253"/>
      <c r="H10" s="254"/>
      <c r="I10" s="253"/>
      <c r="J10" s="254"/>
      <c r="K10" s="253"/>
      <c r="L10" s="254"/>
      <c r="M10" s="253"/>
      <c r="N10" s="254"/>
      <c r="O10" s="253"/>
      <c r="P10" s="254"/>
      <c r="Q10" s="253"/>
      <c r="R10" s="254"/>
      <c r="S10" s="253"/>
      <c r="T10" s="254"/>
      <c r="U10" s="269"/>
      <c r="V10" s="254"/>
      <c r="W10" s="253"/>
      <c r="X10" s="254"/>
      <c r="Y10" s="263"/>
      <c r="Z10" s="264"/>
      <c r="AA10" s="263"/>
      <c r="AB10" s="264"/>
      <c r="AC10" s="260"/>
      <c r="AD10" s="244"/>
      <c r="AE10" s="247"/>
    </row>
    <row r="11" spans="1:31" s="18" customFormat="1" ht="12.75" customHeight="1" thickBot="1" thickTop="1">
      <c r="A11" s="258"/>
      <c r="B11" s="268"/>
      <c r="C11" s="255"/>
      <c r="D11" s="260"/>
      <c r="E11" s="48" t="s">
        <v>44</v>
      </c>
      <c r="F11" s="99" t="s">
        <v>39</v>
      </c>
      <c r="G11" s="48" t="s">
        <v>44</v>
      </c>
      <c r="H11" s="99" t="s">
        <v>39</v>
      </c>
      <c r="I11" s="48" t="s">
        <v>44</v>
      </c>
      <c r="J11" s="99" t="s">
        <v>39</v>
      </c>
      <c r="K11" s="48" t="s">
        <v>44</v>
      </c>
      <c r="L11" s="99" t="s">
        <v>39</v>
      </c>
      <c r="M11" s="48" t="s">
        <v>44</v>
      </c>
      <c r="N11" s="99" t="s">
        <v>39</v>
      </c>
      <c r="O11" s="48" t="s">
        <v>44</v>
      </c>
      <c r="P11" s="99" t="s">
        <v>39</v>
      </c>
      <c r="Q11" s="48" t="s">
        <v>44</v>
      </c>
      <c r="R11" s="99" t="s">
        <v>39</v>
      </c>
      <c r="S11" s="48" t="s">
        <v>44</v>
      </c>
      <c r="T11" s="99" t="s">
        <v>39</v>
      </c>
      <c r="U11" s="48" t="s">
        <v>44</v>
      </c>
      <c r="V11" s="99" t="s">
        <v>39</v>
      </c>
      <c r="W11" s="48" t="s">
        <v>44</v>
      </c>
      <c r="X11" s="99" t="s">
        <v>39</v>
      </c>
      <c r="Y11" s="48" t="s">
        <v>44</v>
      </c>
      <c r="Z11" s="84" t="s">
        <v>39</v>
      </c>
      <c r="AA11" s="48" t="s">
        <v>44</v>
      </c>
      <c r="AB11" s="84" t="s">
        <v>39</v>
      </c>
      <c r="AC11" s="260"/>
      <c r="AD11" s="245"/>
      <c r="AE11" s="248"/>
    </row>
    <row r="12" spans="1:37" s="1" customFormat="1" ht="7.5" customHeight="1" thickBot="1" thickTop="1">
      <c r="A12" s="59"/>
      <c r="B12" s="44"/>
      <c r="C12" s="45"/>
      <c r="D12" s="46"/>
      <c r="E12" s="3"/>
      <c r="F12" s="15"/>
      <c r="G12" s="3"/>
      <c r="H12" s="15"/>
      <c r="I12" s="3"/>
      <c r="J12" s="15"/>
      <c r="K12" s="3"/>
      <c r="L12" s="15"/>
      <c r="M12" s="3"/>
      <c r="N12" s="15"/>
      <c r="O12" s="3"/>
      <c r="P12" s="15"/>
      <c r="Q12" s="15"/>
      <c r="R12" s="15"/>
      <c r="S12" s="15"/>
      <c r="T12" s="15"/>
      <c r="U12" s="15"/>
      <c r="V12" s="15"/>
      <c r="W12" s="3"/>
      <c r="X12" s="15"/>
      <c r="Y12" s="91"/>
      <c r="Z12" s="91"/>
      <c r="AA12" s="91"/>
      <c r="AB12" s="85"/>
      <c r="AC12" s="91"/>
      <c r="AD12" s="85"/>
      <c r="AE12" s="85"/>
      <c r="AF12" s="8"/>
      <c r="AG12" s="8"/>
      <c r="AH12" s="8"/>
      <c r="AI12" s="8"/>
      <c r="AJ12" s="8"/>
      <c r="AK12" s="8"/>
    </row>
    <row r="13" spans="1:31" ht="12.75" customHeight="1" thickTop="1">
      <c r="A13" s="298" t="s">
        <v>7</v>
      </c>
      <c r="B13" s="36">
        <v>381</v>
      </c>
      <c r="C13" s="37" t="s">
        <v>15</v>
      </c>
      <c r="D13" s="51">
        <v>588</v>
      </c>
      <c r="E13" s="23">
        <v>158</v>
      </c>
      <c r="F13" s="22">
        <f aca="true" t="shared" si="0" ref="F13:F75">E13/AC13*100</f>
        <v>41.68865435356201</v>
      </c>
      <c r="G13" s="23">
        <v>190</v>
      </c>
      <c r="H13" s="22">
        <f aca="true" t="shared" si="1" ref="H13:H75">G13/AC13*100</f>
        <v>50.131926121372025</v>
      </c>
      <c r="I13" s="23">
        <v>3</v>
      </c>
      <c r="J13" s="22">
        <f aca="true" t="shared" si="2" ref="J13:J75">I13/AC13*100</f>
        <v>0.79155672823219</v>
      </c>
      <c r="K13" s="23">
        <v>1</v>
      </c>
      <c r="L13" s="22">
        <f aca="true" t="shared" si="3" ref="L13:L75">K13/AC13*100</f>
        <v>0.2638522427440633</v>
      </c>
      <c r="M13" s="23">
        <v>2</v>
      </c>
      <c r="N13" s="22">
        <f aca="true" t="shared" si="4" ref="N13:N75">M13/AC13*100</f>
        <v>0.5277044854881267</v>
      </c>
      <c r="O13" s="23">
        <v>7</v>
      </c>
      <c r="P13" s="22">
        <f aca="true" t="shared" si="5" ref="P13:P44">O13/AC13*100</f>
        <v>1.8469656992084433</v>
      </c>
      <c r="Q13" s="23">
        <v>0</v>
      </c>
      <c r="R13" s="22">
        <f>Q13/AC13*100</f>
        <v>0</v>
      </c>
      <c r="S13" s="23">
        <v>0</v>
      </c>
      <c r="T13" s="22">
        <f>S13/AC13*100</f>
        <v>0</v>
      </c>
      <c r="U13" s="23">
        <v>0</v>
      </c>
      <c r="V13" s="22">
        <f>U13/AC13*100</f>
        <v>0</v>
      </c>
      <c r="W13" s="23">
        <v>0</v>
      </c>
      <c r="X13" s="22">
        <f aca="true" t="shared" si="6" ref="X13:X75">W13/AC13*100</f>
        <v>0</v>
      </c>
      <c r="Y13" s="75">
        <f>SUM(E13+G13+I13+K13+M13+O13+Q13+S13+U13+W13)</f>
        <v>361</v>
      </c>
      <c r="Z13" s="72">
        <f aca="true" t="shared" si="7" ref="Z13:Z75">Y13/AC13*100</f>
        <v>95.25065963060686</v>
      </c>
      <c r="AA13" s="23">
        <v>18</v>
      </c>
      <c r="AB13" s="124">
        <f aca="true" t="shared" si="8" ref="AB13:AB75">AA13/AC13*100</f>
        <v>4.749340369393139</v>
      </c>
      <c r="AC13" s="75">
        <f aca="true" t="shared" si="9" ref="AC13:AC75">Y13+AA13</f>
        <v>379</v>
      </c>
      <c r="AD13" s="124">
        <f aca="true" t="shared" si="10" ref="AD13:AD75">AC13/D13*100</f>
        <v>64.45578231292517</v>
      </c>
      <c r="AE13" s="133">
        <f aca="true" t="shared" si="11" ref="AE13:AE75">AD13-100</f>
        <v>-35.544217687074834</v>
      </c>
    </row>
    <row r="14" spans="1:31" ht="12.75" customHeight="1">
      <c r="A14" s="296"/>
      <c r="B14" s="38">
        <v>381</v>
      </c>
      <c r="C14" s="39" t="s">
        <v>16</v>
      </c>
      <c r="D14" s="52">
        <v>588</v>
      </c>
      <c r="E14" s="28">
        <v>172</v>
      </c>
      <c r="F14" s="27">
        <f t="shared" si="0"/>
        <v>50.14577259475219</v>
      </c>
      <c r="G14" s="28">
        <v>147</v>
      </c>
      <c r="H14" s="27">
        <f t="shared" si="1"/>
        <v>42.857142857142854</v>
      </c>
      <c r="I14" s="28">
        <v>1</v>
      </c>
      <c r="J14" s="27">
        <f t="shared" si="2"/>
        <v>0.2915451895043732</v>
      </c>
      <c r="K14" s="28">
        <v>1</v>
      </c>
      <c r="L14" s="27">
        <f t="shared" si="3"/>
        <v>0.2915451895043732</v>
      </c>
      <c r="M14" s="28">
        <v>1</v>
      </c>
      <c r="N14" s="27">
        <f t="shared" si="4"/>
        <v>0.2915451895043732</v>
      </c>
      <c r="O14" s="28">
        <v>11</v>
      </c>
      <c r="P14" s="27">
        <f t="shared" si="5"/>
        <v>3.206997084548105</v>
      </c>
      <c r="Q14" s="28">
        <v>0</v>
      </c>
      <c r="R14" s="27">
        <f aca="true" t="shared" si="12" ref="R14:R79">Q14/AC14*100</f>
        <v>0</v>
      </c>
      <c r="S14" s="28">
        <v>0</v>
      </c>
      <c r="T14" s="27">
        <f aca="true" t="shared" si="13" ref="T14:T79">S14/AC14*100</f>
        <v>0</v>
      </c>
      <c r="U14" s="28">
        <v>0</v>
      </c>
      <c r="V14" s="27">
        <f aca="true" t="shared" si="14" ref="V14:V79">U14/AC14*100</f>
        <v>0</v>
      </c>
      <c r="W14" s="28">
        <v>1</v>
      </c>
      <c r="X14" s="27">
        <f t="shared" si="6"/>
        <v>0.2915451895043732</v>
      </c>
      <c r="Y14" s="76">
        <f aca="true" t="shared" si="15" ref="Y14:Y77">SUM(E14+G14+I14+K14+M14+O14+Q14+S14+U14+W14)</f>
        <v>334</v>
      </c>
      <c r="Z14" s="73">
        <f t="shared" si="7"/>
        <v>97.37609329446065</v>
      </c>
      <c r="AA14" s="28">
        <v>9</v>
      </c>
      <c r="AB14" s="80">
        <f t="shared" si="8"/>
        <v>2.623906705539359</v>
      </c>
      <c r="AC14" s="76">
        <f t="shared" si="9"/>
        <v>343</v>
      </c>
      <c r="AD14" s="80">
        <f t="shared" si="10"/>
        <v>58.333333333333336</v>
      </c>
      <c r="AE14" s="81">
        <f t="shared" si="11"/>
        <v>-41.666666666666664</v>
      </c>
    </row>
    <row r="15" spans="1:31" ht="12.75" customHeight="1">
      <c r="A15" s="296"/>
      <c r="B15" s="38">
        <v>382</v>
      </c>
      <c r="C15" s="39" t="s">
        <v>15</v>
      </c>
      <c r="D15" s="52">
        <v>518</v>
      </c>
      <c r="E15" s="28">
        <v>138</v>
      </c>
      <c r="F15" s="27">
        <f t="shared" si="0"/>
        <v>46.464646464646464</v>
      </c>
      <c r="G15" s="28">
        <v>151</v>
      </c>
      <c r="H15" s="27">
        <f t="shared" si="1"/>
        <v>50.841750841750844</v>
      </c>
      <c r="I15" s="28">
        <v>5</v>
      </c>
      <c r="J15" s="27">
        <f t="shared" si="2"/>
        <v>1.6835016835016834</v>
      </c>
      <c r="K15" s="28">
        <v>0</v>
      </c>
      <c r="L15" s="27">
        <f t="shared" si="3"/>
        <v>0</v>
      </c>
      <c r="M15" s="28">
        <v>0</v>
      </c>
      <c r="N15" s="27">
        <f t="shared" si="4"/>
        <v>0</v>
      </c>
      <c r="O15" s="28">
        <v>3</v>
      </c>
      <c r="P15" s="27">
        <f t="shared" si="5"/>
        <v>1.0101010101010102</v>
      </c>
      <c r="Q15" s="28">
        <v>0</v>
      </c>
      <c r="R15" s="27">
        <f t="shared" si="12"/>
        <v>0</v>
      </c>
      <c r="S15" s="28">
        <v>0</v>
      </c>
      <c r="T15" s="27">
        <f t="shared" si="13"/>
        <v>0</v>
      </c>
      <c r="U15" s="28">
        <v>0</v>
      </c>
      <c r="V15" s="27">
        <f t="shared" si="14"/>
        <v>0</v>
      </c>
      <c r="W15" s="28">
        <v>0</v>
      </c>
      <c r="X15" s="27">
        <f t="shared" si="6"/>
        <v>0</v>
      </c>
      <c r="Y15" s="76">
        <f t="shared" si="15"/>
        <v>297</v>
      </c>
      <c r="Z15" s="73">
        <f t="shared" si="7"/>
        <v>100</v>
      </c>
      <c r="AA15" s="28">
        <v>0</v>
      </c>
      <c r="AB15" s="80">
        <f t="shared" si="8"/>
        <v>0</v>
      </c>
      <c r="AC15" s="76">
        <f t="shared" si="9"/>
        <v>297</v>
      </c>
      <c r="AD15" s="80">
        <f t="shared" si="10"/>
        <v>57.33590733590733</v>
      </c>
      <c r="AE15" s="81">
        <f t="shared" si="11"/>
        <v>-42.66409266409267</v>
      </c>
    </row>
    <row r="16" spans="1:31" ht="12.75" customHeight="1">
      <c r="A16" s="296"/>
      <c r="B16" s="38">
        <v>382</v>
      </c>
      <c r="C16" s="39" t="s">
        <v>16</v>
      </c>
      <c r="D16" s="52">
        <v>519</v>
      </c>
      <c r="E16" s="28">
        <v>105</v>
      </c>
      <c r="F16" s="27">
        <f t="shared" si="0"/>
        <v>42.857142857142854</v>
      </c>
      <c r="G16" s="28">
        <v>123</v>
      </c>
      <c r="H16" s="27">
        <f t="shared" si="1"/>
        <v>50.204081632653065</v>
      </c>
      <c r="I16" s="28">
        <v>2</v>
      </c>
      <c r="J16" s="27">
        <f t="shared" si="2"/>
        <v>0.8163265306122449</v>
      </c>
      <c r="K16" s="28">
        <v>0</v>
      </c>
      <c r="L16" s="27">
        <f t="shared" si="3"/>
        <v>0</v>
      </c>
      <c r="M16" s="28">
        <v>0</v>
      </c>
      <c r="N16" s="27">
        <f t="shared" si="4"/>
        <v>0</v>
      </c>
      <c r="O16" s="28">
        <v>15</v>
      </c>
      <c r="P16" s="27">
        <f t="shared" si="5"/>
        <v>6.122448979591836</v>
      </c>
      <c r="Q16" s="28">
        <v>0</v>
      </c>
      <c r="R16" s="27">
        <f t="shared" si="12"/>
        <v>0</v>
      </c>
      <c r="S16" s="28">
        <v>0</v>
      </c>
      <c r="T16" s="27">
        <f t="shared" si="13"/>
        <v>0</v>
      </c>
      <c r="U16" s="28">
        <v>0</v>
      </c>
      <c r="V16" s="27">
        <f t="shared" si="14"/>
        <v>0</v>
      </c>
      <c r="W16" s="28">
        <v>0</v>
      </c>
      <c r="X16" s="27">
        <f t="shared" si="6"/>
        <v>0</v>
      </c>
      <c r="Y16" s="76">
        <f t="shared" si="15"/>
        <v>245</v>
      </c>
      <c r="Z16" s="73">
        <f t="shared" si="7"/>
        <v>100</v>
      </c>
      <c r="AA16" s="28">
        <v>0</v>
      </c>
      <c r="AB16" s="80">
        <f t="shared" si="8"/>
        <v>0</v>
      </c>
      <c r="AC16" s="76">
        <f t="shared" si="9"/>
        <v>245</v>
      </c>
      <c r="AD16" s="80">
        <f t="shared" si="10"/>
        <v>47.20616570327553</v>
      </c>
      <c r="AE16" s="81">
        <f t="shared" si="11"/>
        <v>-52.79383429672447</v>
      </c>
    </row>
    <row r="17" spans="1:31" ht="12.75" customHeight="1">
      <c r="A17" s="296"/>
      <c r="B17" s="38">
        <v>382</v>
      </c>
      <c r="C17" s="39" t="s">
        <v>19</v>
      </c>
      <c r="D17" s="52">
        <v>519</v>
      </c>
      <c r="E17" s="28">
        <v>118</v>
      </c>
      <c r="F17" s="27">
        <f t="shared" si="0"/>
        <v>47.96747967479675</v>
      </c>
      <c r="G17" s="28">
        <v>106</v>
      </c>
      <c r="H17" s="27">
        <f t="shared" si="1"/>
        <v>43.08943089430895</v>
      </c>
      <c r="I17" s="28">
        <v>1</v>
      </c>
      <c r="J17" s="27">
        <f t="shared" si="2"/>
        <v>0.40650406504065045</v>
      </c>
      <c r="K17" s="28">
        <v>0</v>
      </c>
      <c r="L17" s="27">
        <f t="shared" si="3"/>
        <v>0</v>
      </c>
      <c r="M17" s="28">
        <v>2</v>
      </c>
      <c r="N17" s="27">
        <f t="shared" si="4"/>
        <v>0.8130081300813009</v>
      </c>
      <c r="O17" s="28">
        <v>5</v>
      </c>
      <c r="P17" s="27">
        <f t="shared" si="5"/>
        <v>2.0325203252032518</v>
      </c>
      <c r="Q17" s="28">
        <v>0</v>
      </c>
      <c r="R17" s="27">
        <f t="shared" si="12"/>
        <v>0</v>
      </c>
      <c r="S17" s="28">
        <v>0</v>
      </c>
      <c r="T17" s="27">
        <f t="shared" si="13"/>
        <v>0</v>
      </c>
      <c r="U17" s="28">
        <v>1</v>
      </c>
      <c r="V17" s="27">
        <f t="shared" si="14"/>
        <v>0.40650406504065045</v>
      </c>
      <c r="W17" s="28">
        <v>0</v>
      </c>
      <c r="X17" s="27">
        <f t="shared" si="6"/>
        <v>0</v>
      </c>
      <c r="Y17" s="76">
        <f t="shared" si="15"/>
        <v>233</v>
      </c>
      <c r="Z17" s="73">
        <f t="shared" si="7"/>
        <v>94.71544715447155</v>
      </c>
      <c r="AA17" s="28">
        <v>13</v>
      </c>
      <c r="AB17" s="80">
        <f t="shared" si="8"/>
        <v>5.284552845528456</v>
      </c>
      <c r="AC17" s="76">
        <f t="shared" si="9"/>
        <v>246</v>
      </c>
      <c r="AD17" s="80">
        <f t="shared" si="10"/>
        <v>47.398843930635834</v>
      </c>
      <c r="AE17" s="81">
        <f t="shared" si="11"/>
        <v>-52.601156069364166</v>
      </c>
    </row>
    <row r="18" spans="1:31" ht="12.75" customHeight="1">
      <c r="A18" s="296"/>
      <c r="B18" s="38">
        <v>383</v>
      </c>
      <c r="C18" s="39" t="s">
        <v>15</v>
      </c>
      <c r="D18" s="52">
        <v>424</v>
      </c>
      <c r="E18" s="28">
        <v>104</v>
      </c>
      <c r="F18" s="27">
        <f t="shared" si="0"/>
        <v>35.86206896551724</v>
      </c>
      <c r="G18" s="28">
        <v>161</v>
      </c>
      <c r="H18" s="27">
        <f t="shared" si="1"/>
        <v>55.51724137931034</v>
      </c>
      <c r="I18" s="28">
        <v>0</v>
      </c>
      <c r="J18" s="27">
        <f t="shared" si="2"/>
        <v>0</v>
      </c>
      <c r="K18" s="28">
        <v>3</v>
      </c>
      <c r="L18" s="27">
        <f t="shared" si="3"/>
        <v>1.0344827586206897</v>
      </c>
      <c r="M18" s="28">
        <v>2</v>
      </c>
      <c r="N18" s="27">
        <f t="shared" si="4"/>
        <v>0.6896551724137931</v>
      </c>
      <c r="O18" s="28">
        <v>10</v>
      </c>
      <c r="P18" s="27">
        <f t="shared" si="5"/>
        <v>3.4482758620689653</v>
      </c>
      <c r="Q18" s="28">
        <v>0</v>
      </c>
      <c r="R18" s="27">
        <f t="shared" si="12"/>
        <v>0</v>
      </c>
      <c r="S18" s="28">
        <v>0</v>
      </c>
      <c r="T18" s="27">
        <f t="shared" si="13"/>
        <v>0</v>
      </c>
      <c r="U18" s="28">
        <v>0</v>
      </c>
      <c r="V18" s="27">
        <f t="shared" si="14"/>
        <v>0</v>
      </c>
      <c r="W18" s="28">
        <v>0</v>
      </c>
      <c r="X18" s="27">
        <f t="shared" si="6"/>
        <v>0</v>
      </c>
      <c r="Y18" s="76">
        <f t="shared" si="15"/>
        <v>280</v>
      </c>
      <c r="Z18" s="73">
        <f t="shared" si="7"/>
        <v>96.55172413793103</v>
      </c>
      <c r="AA18" s="28">
        <v>10</v>
      </c>
      <c r="AB18" s="80">
        <f t="shared" si="8"/>
        <v>3.4482758620689653</v>
      </c>
      <c r="AC18" s="76">
        <f t="shared" si="9"/>
        <v>290</v>
      </c>
      <c r="AD18" s="80">
        <f t="shared" si="10"/>
        <v>68.39622641509435</v>
      </c>
      <c r="AE18" s="81">
        <f t="shared" si="11"/>
        <v>-31.603773584905653</v>
      </c>
    </row>
    <row r="19" spans="1:31" ht="12.75" customHeight="1">
      <c r="A19" s="296"/>
      <c r="B19" s="38">
        <v>383</v>
      </c>
      <c r="C19" s="39" t="s">
        <v>16</v>
      </c>
      <c r="D19" s="52">
        <v>424</v>
      </c>
      <c r="E19" s="28">
        <v>129</v>
      </c>
      <c r="F19" s="27">
        <f t="shared" si="0"/>
        <v>45.744680851063826</v>
      </c>
      <c r="G19" s="28">
        <v>131</v>
      </c>
      <c r="H19" s="27">
        <f t="shared" si="1"/>
        <v>46.45390070921986</v>
      </c>
      <c r="I19" s="28">
        <v>3</v>
      </c>
      <c r="J19" s="27">
        <f t="shared" si="2"/>
        <v>1.0638297872340425</v>
      </c>
      <c r="K19" s="28">
        <v>1</v>
      </c>
      <c r="L19" s="27">
        <f t="shared" si="3"/>
        <v>0.3546099290780142</v>
      </c>
      <c r="M19" s="28">
        <v>1</v>
      </c>
      <c r="N19" s="27">
        <f t="shared" si="4"/>
        <v>0.3546099290780142</v>
      </c>
      <c r="O19" s="28">
        <v>14</v>
      </c>
      <c r="P19" s="27">
        <f t="shared" si="5"/>
        <v>4.964539007092199</v>
      </c>
      <c r="Q19" s="28">
        <v>0</v>
      </c>
      <c r="R19" s="27">
        <f t="shared" si="12"/>
        <v>0</v>
      </c>
      <c r="S19" s="28">
        <v>0</v>
      </c>
      <c r="T19" s="27">
        <f t="shared" si="13"/>
        <v>0</v>
      </c>
      <c r="U19" s="28">
        <v>0</v>
      </c>
      <c r="V19" s="27">
        <f t="shared" si="14"/>
        <v>0</v>
      </c>
      <c r="W19" s="28">
        <v>0</v>
      </c>
      <c r="X19" s="27">
        <f t="shared" si="6"/>
        <v>0</v>
      </c>
      <c r="Y19" s="76">
        <f t="shared" si="15"/>
        <v>279</v>
      </c>
      <c r="Z19" s="73">
        <f t="shared" si="7"/>
        <v>98.93617021276596</v>
      </c>
      <c r="AA19" s="28">
        <v>3</v>
      </c>
      <c r="AB19" s="80">
        <f t="shared" si="8"/>
        <v>1.0638297872340425</v>
      </c>
      <c r="AC19" s="76">
        <f t="shared" si="9"/>
        <v>282</v>
      </c>
      <c r="AD19" s="80">
        <f t="shared" si="10"/>
        <v>66.50943396226415</v>
      </c>
      <c r="AE19" s="81">
        <f t="shared" si="11"/>
        <v>-33.490566037735846</v>
      </c>
    </row>
    <row r="20" spans="1:31" ht="12.75" customHeight="1">
      <c r="A20" s="296"/>
      <c r="B20" s="38">
        <v>383</v>
      </c>
      <c r="C20" s="39" t="s">
        <v>26</v>
      </c>
      <c r="D20" s="52">
        <v>0</v>
      </c>
      <c r="E20" s="28">
        <v>50</v>
      </c>
      <c r="F20" s="27">
        <f t="shared" si="0"/>
        <v>40</v>
      </c>
      <c r="G20" s="28">
        <v>57</v>
      </c>
      <c r="H20" s="27">
        <f t="shared" si="1"/>
        <v>45.6</v>
      </c>
      <c r="I20" s="28">
        <v>0</v>
      </c>
      <c r="J20" s="27">
        <f t="shared" si="2"/>
        <v>0</v>
      </c>
      <c r="K20" s="28">
        <v>0</v>
      </c>
      <c r="L20" s="27">
        <f t="shared" si="3"/>
        <v>0</v>
      </c>
      <c r="M20" s="28">
        <v>0</v>
      </c>
      <c r="N20" s="27">
        <f t="shared" si="4"/>
        <v>0</v>
      </c>
      <c r="O20" s="28">
        <v>15</v>
      </c>
      <c r="P20" s="27">
        <f t="shared" si="5"/>
        <v>12</v>
      </c>
      <c r="Q20" s="28">
        <v>0</v>
      </c>
      <c r="R20" s="27">
        <f t="shared" si="12"/>
        <v>0</v>
      </c>
      <c r="S20" s="28">
        <v>0</v>
      </c>
      <c r="T20" s="27">
        <f t="shared" si="13"/>
        <v>0</v>
      </c>
      <c r="U20" s="28">
        <v>1</v>
      </c>
      <c r="V20" s="27">
        <f t="shared" si="14"/>
        <v>0.8</v>
      </c>
      <c r="W20" s="28">
        <v>0</v>
      </c>
      <c r="X20" s="27">
        <f t="shared" si="6"/>
        <v>0</v>
      </c>
      <c r="Y20" s="76">
        <f t="shared" si="15"/>
        <v>123</v>
      </c>
      <c r="Z20" s="73">
        <f t="shared" si="7"/>
        <v>98.4</v>
      </c>
      <c r="AA20" s="28">
        <v>2</v>
      </c>
      <c r="AB20" s="80">
        <f t="shared" si="8"/>
        <v>1.6</v>
      </c>
      <c r="AC20" s="76">
        <f t="shared" si="9"/>
        <v>125</v>
      </c>
      <c r="AD20" s="80">
        <f>AC20/250*100</f>
        <v>50</v>
      </c>
      <c r="AE20" s="81">
        <f t="shared" si="11"/>
        <v>-50</v>
      </c>
    </row>
    <row r="21" spans="1:31" ht="12.75" customHeight="1">
      <c r="A21" s="296"/>
      <c r="B21" s="38">
        <v>384</v>
      </c>
      <c r="C21" s="39" t="s">
        <v>15</v>
      </c>
      <c r="D21" s="52">
        <v>730</v>
      </c>
      <c r="E21" s="28">
        <v>222</v>
      </c>
      <c r="F21" s="27">
        <f t="shared" si="0"/>
        <v>43.529411764705884</v>
      </c>
      <c r="G21" s="28">
        <v>230</v>
      </c>
      <c r="H21" s="27">
        <f t="shared" si="1"/>
        <v>45.09803921568628</v>
      </c>
      <c r="I21" s="28">
        <v>4</v>
      </c>
      <c r="J21" s="27">
        <f t="shared" si="2"/>
        <v>0.7843137254901961</v>
      </c>
      <c r="K21" s="28">
        <v>0</v>
      </c>
      <c r="L21" s="27">
        <f t="shared" si="3"/>
        <v>0</v>
      </c>
      <c r="M21" s="28">
        <v>3</v>
      </c>
      <c r="N21" s="27">
        <f t="shared" si="4"/>
        <v>0.5882352941176471</v>
      </c>
      <c r="O21" s="28">
        <v>19</v>
      </c>
      <c r="P21" s="27">
        <f t="shared" si="5"/>
        <v>3.7254901960784315</v>
      </c>
      <c r="Q21" s="28">
        <v>0</v>
      </c>
      <c r="R21" s="27">
        <f t="shared" si="12"/>
        <v>0</v>
      </c>
      <c r="S21" s="28">
        <v>0</v>
      </c>
      <c r="T21" s="27">
        <f t="shared" si="13"/>
        <v>0</v>
      </c>
      <c r="U21" s="28">
        <v>1</v>
      </c>
      <c r="V21" s="27">
        <f t="shared" si="14"/>
        <v>0.19607843137254902</v>
      </c>
      <c r="W21" s="28">
        <v>5</v>
      </c>
      <c r="X21" s="27">
        <f t="shared" si="6"/>
        <v>0.9803921568627451</v>
      </c>
      <c r="Y21" s="76">
        <f t="shared" si="15"/>
        <v>484</v>
      </c>
      <c r="Z21" s="73">
        <f t="shared" si="7"/>
        <v>94.90196078431372</v>
      </c>
      <c r="AA21" s="28">
        <v>26</v>
      </c>
      <c r="AB21" s="80">
        <f t="shared" si="8"/>
        <v>5.098039215686274</v>
      </c>
      <c r="AC21" s="76">
        <f t="shared" si="9"/>
        <v>510</v>
      </c>
      <c r="AD21" s="80">
        <f t="shared" si="10"/>
        <v>69.86301369863014</v>
      </c>
      <c r="AE21" s="81">
        <f t="shared" si="11"/>
        <v>-30.13698630136986</v>
      </c>
    </row>
    <row r="22" spans="1:31" ht="12.75" customHeight="1">
      <c r="A22" s="296"/>
      <c r="B22" s="38">
        <v>385</v>
      </c>
      <c r="C22" s="39" t="s">
        <v>15</v>
      </c>
      <c r="D22" s="52">
        <v>217</v>
      </c>
      <c r="E22" s="28">
        <v>161</v>
      </c>
      <c r="F22" s="27">
        <f t="shared" si="0"/>
        <v>80.90452261306532</v>
      </c>
      <c r="G22" s="28">
        <v>28</v>
      </c>
      <c r="H22" s="27">
        <f t="shared" si="1"/>
        <v>14.07035175879397</v>
      </c>
      <c r="I22" s="28">
        <v>6</v>
      </c>
      <c r="J22" s="27">
        <f t="shared" si="2"/>
        <v>3.015075376884422</v>
      </c>
      <c r="K22" s="28">
        <v>0</v>
      </c>
      <c r="L22" s="27">
        <f t="shared" si="3"/>
        <v>0</v>
      </c>
      <c r="M22" s="28">
        <v>1</v>
      </c>
      <c r="N22" s="27">
        <f t="shared" si="4"/>
        <v>0.5025125628140703</v>
      </c>
      <c r="O22" s="28">
        <v>1</v>
      </c>
      <c r="P22" s="27">
        <f t="shared" si="5"/>
        <v>0.5025125628140703</v>
      </c>
      <c r="Q22" s="28">
        <v>0</v>
      </c>
      <c r="R22" s="27">
        <f t="shared" si="12"/>
        <v>0</v>
      </c>
      <c r="S22" s="28">
        <v>0</v>
      </c>
      <c r="T22" s="27">
        <f t="shared" si="13"/>
        <v>0</v>
      </c>
      <c r="U22" s="28">
        <v>0</v>
      </c>
      <c r="V22" s="27">
        <f t="shared" si="14"/>
        <v>0</v>
      </c>
      <c r="W22" s="28">
        <v>0</v>
      </c>
      <c r="X22" s="27">
        <f t="shared" si="6"/>
        <v>0</v>
      </c>
      <c r="Y22" s="76">
        <f t="shared" si="15"/>
        <v>197</v>
      </c>
      <c r="Z22" s="73">
        <f t="shared" si="7"/>
        <v>98.99497487437185</v>
      </c>
      <c r="AA22" s="28">
        <v>2</v>
      </c>
      <c r="AB22" s="80">
        <f t="shared" si="8"/>
        <v>1.0050251256281406</v>
      </c>
      <c r="AC22" s="76">
        <f t="shared" si="9"/>
        <v>199</v>
      </c>
      <c r="AD22" s="80">
        <f t="shared" si="10"/>
        <v>91.70506912442397</v>
      </c>
      <c r="AE22" s="81">
        <f t="shared" si="11"/>
        <v>-8.294930875576028</v>
      </c>
    </row>
    <row r="23" spans="1:31" ht="12.75" customHeight="1">
      <c r="A23" s="296"/>
      <c r="B23" s="38">
        <v>386</v>
      </c>
      <c r="C23" s="39" t="s">
        <v>15</v>
      </c>
      <c r="D23" s="52">
        <v>258</v>
      </c>
      <c r="E23" s="28">
        <v>61</v>
      </c>
      <c r="F23" s="27">
        <f t="shared" si="0"/>
        <v>41.21621621621622</v>
      </c>
      <c r="G23" s="28">
        <v>73</v>
      </c>
      <c r="H23" s="27">
        <f t="shared" si="1"/>
        <v>49.32432432432432</v>
      </c>
      <c r="I23" s="28">
        <v>5</v>
      </c>
      <c r="J23" s="27">
        <f t="shared" si="2"/>
        <v>3.3783783783783785</v>
      </c>
      <c r="K23" s="28">
        <v>2</v>
      </c>
      <c r="L23" s="27">
        <f t="shared" si="3"/>
        <v>1.3513513513513513</v>
      </c>
      <c r="M23" s="28">
        <v>0</v>
      </c>
      <c r="N23" s="27">
        <f t="shared" si="4"/>
        <v>0</v>
      </c>
      <c r="O23" s="28">
        <v>2</v>
      </c>
      <c r="P23" s="27">
        <f t="shared" si="5"/>
        <v>1.3513513513513513</v>
      </c>
      <c r="Q23" s="28">
        <v>0</v>
      </c>
      <c r="R23" s="27">
        <f t="shared" si="12"/>
        <v>0</v>
      </c>
      <c r="S23" s="28">
        <v>0</v>
      </c>
      <c r="T23" s="27">
        <f t="shared" si="13"/>
        <v>0</v>
      </c>
      <c r="U23" s="28">
        <v>0</v>
      </c>
      <c r="V23" s="27">
        <f t="shared" si="14"/>
        <v>0</v>
      </c>
      <c r="W23" s="28">
        <v>0</v>
      </c>
      <c r="X23" s="27">
        <f t="shared" si="6"/>
        <v>0</v>
      </c>
      <c r="Y23" s="76">
        <f t="shared" si="15"/>
        <v>143</v>
      </c>
      <c r="Z23" s="73">
        <f t="shared" si="7"/>
        <v>96.62162162162163</v>
      </c>
      <c r="AA23" s="28">
        <v>5</v>
      </c>
      <c r="AB23" s="80">
        <f t="shared" si="8"/>
        <v>3.3783783783783785</v>
      </c>
      <c r="AC23" s="76">
        <f t="shared" si="9"/>
        <v>148</v>
      </c>
      <c r="AD23" s="80">
        <f t="shared" si="10"/>
        <v>57.36434108527132</v>
      </c>
      <c r="AE23" s="81">
        <f t="shared" si="11"/>
        <v>-42.63565891472868</v>
      </c>
    </row>
    <row r="24" spans="1:31" ht="12.75" customHeight="1">
      <c r="A24" s="296"/>
      <c r="B24" s="38">
        <v>387</v>
      </c>
      <c r="C24" s="39" t="s">
        <v>15</v>
      </c>
      <c r="D24" s="52">
        <v>144</v>
      </c>
      <c r="E24" s="28">
        <v>76</v>
      </c>
      <c r="F24" s="27">
        <f t="shared" si="0"/>
        <v>55.47445255474452</v>
      </c>
      <c r="G24" s="28">
        <v>53</v>
      </c>
      <c r="H24" s="27">
        <f t="shared" si="1"/>
        <v>38.68613138686132</v>
      </c>
      <c r="I24" s="28">
        <v>3</v>
      </c>
      <c r="J24" s="27">
        <f t="shared" si="2"/>
        <v>2.18978102189781</v>
      </c>
      <c r="K24" s="28">
        <v>1</v>
      </c>
      <c r="L24" s="27">
        <f t="shared" si="3"/>
        <v>0.7299270072992701</v>
      </c>
      <c r="M24" s="28">
        <v>0</v>
      </c>
      <c r="N24" s="27">
        <f t="shared" si="4"/>
        <v>0</v>
      </c>
      <c r="O24" s="28">
        <v>0</v>
      </c>
      <c r="P24" s="27">
        <f t="shared" si="5"/>
        <v>0</v>
      </c>
      <c r="Q24" s="28">
        <v>0</v>
      </c>
      <c r="R24" s="27">
        <f t="shared" si="12"/>
        <v>0</v>
      </c>
      <c r="S24" s="28">
        <v>0</v>
      </c>
      <c r="T24" s="27">
        <f t="shared" si="13"/>
        <v>0</v>
      </c>
      <c r="U24" s="28">
        <v>0</v>
      </c>
      <c r="V24" s="27">
        <f t="shared" si="14"/>
        <v>0</v>
      </c>
      <c r="W24" s="28">
        <v>0</v>
      </c>
      <c r="X24" s="27">
        <f t="shared" si="6"/>
        <v>0</v>
      </c>
      <c r="Y24" s="76">
        <f t="shared" si="15"/>
        <v>133</v>
      </c>
      <c r="Z24" s="73">
        <f t="shared" si="7"/>
        <v>97.08029197080292</v>
      </c>
      <c r="AA24" s="28">
        <v>4</v>
      </c>
      <c r="AB24" s="80">
        <f t="shared" si="8"/>
        <v>2.9197080291970803</v>
      </c>
      <c r="AC24" s="76">
        <f t="shared" si="9"/>
        <v>137</v>
      </c>
      <c r="AD24" s="80">
        <f t="shared" si="10"/>
        <v>95.13888888888889</v>
      </c>
      <c r="AE24" s="81">
        <f t="shared" si="11"/>
        <v>-4.861111111111114</v>
      </c>
    </row>
    <row r="25" spans="1:31" ht="12.75" customHeight="1">
      <c r="A25" s="296"/>
      <c r="B25" s="38">
        <v>388</v>
      </c>
      <c r="C25" s="39" t="s">
        <v>15</v>
      </c>
      <c r="D25" s="52">
        <v>562</v>
      </c>
      <c r="E25" s="28">
        <v>208</v>
      </c>
      <c r="F25" s="27">
        <f t="shared" si="0"/>
        <v>55.172413793103445</v>
      </c>
      <c r="G25" s="28">
        <v>140</v>
      </c>
      <c r="H25" s="27">
        <f t="shared" si="1"/>
        <v>37.13527851458886</v>
      </c>
      <c r="I25" s="28">
        <v>5</v>
      </c>
      <c r="J25" s="27">
        <f t="shared" si="2"/>
        <v>1.3262599469496021</v>
      </c>
      <c r="K25" s="28">
        <v>0</v>
      </c>
      <c r="L25" s="27">
        <f t="shared" si="3"/>
        <v>0</v>
      </c>
      <c r="M25" s="28">
        <v>1</v>
      </c>
      <c r="N25" s="27">
        <f t="shared" si="4"/>
        <v>0.2652519893899204</v>
      </c>
      <c r="O25" s="28">
        <v>18</v>
      </c>
      <c r="P25" s="27">
        <f t="shared" si="5"/>
        <v>4.774535809018567</v>
      </c>
      <c r="Q25" s="28">
        <v>0</v>
      </c>
      <c r="R25" s="27">
        <f t="shared" si="12"/>
        <v>0</v>
      </c>
      <c r="S25" s="28">
        <v>0</v>
      </c>
      <c r="T25" s="27">
        <f t="shared" si="13"/>
        <v>0</v>
      </c>
      <c r="U25" s="28">
        <v>0</v>
      </c>
      <c r="V25" s="27">
        <f t="shared" si="14"/>
        <v>0</v>
      </c>
      <c r="W25" s="28">
        <v>0</v>
      </c>
      <c r="X25" s="27">
        <f t="shared" si="6"/>
        <v>0</v>
      </c>
      <c r="Y25" s="76">
        <f t="shared" si="15"/>
        <v>372</v>
      </c>
      <c r="Z25" s="73">
        <f t="shared" si="7"/>
        <v>98.6737400530504</v>
      </c>
      <c r="AA25" s="28">
        <v>5</v>
      </c>
      <c r="AB25" s="80">
        <f t="shared" si="8"/>
        <v>1.3262599469496021</v>
      </c>
      <c r="AC25" s="76">
        <f t="shared" si="9"/>
        <v>377</v>
      </c>
      <c r="AD25" s="80">
        <f t="shared" si="10"/>
        <v>67.08185053380782</v>
      </c>
      <c r="AE25" s="81">
        <f t="shared" si="11"/>
        <v>-32.918149466192176</v>
      </c>
    </row>
    <row r="26" spans="1:31" ht="12.75" customHeight="1">
      <c r="A26" s="296"/>
      <c r="B26" s="38">
        <v>388</v>
      </c>
      <c r="C26" s="39" t="s">
        <v>16</v>
      </c>
      <c r="D26" s="52">
        <v>562</v>
      </c>
      <c r="E26" s="28">
        <v>179</v>
      </c>
      <c r="F26" s="27">
        <f t="shared" si="0"/>
        <v>53.273809523809526</v>
      </c>
      <c r="G26" s="28">
        <v>118</v>
      </c>
      <c r="H26" s="27">
        <f t="shared" si="1"/>
        <v>35.11904761904761</v>
      </c>
      <c r="I26" s="28">
        <v>6</v>
      </c>
      <c r="J26" s="27">
        <f t="shared" si="2"/>
        <v>1.7857142857142856</v>
      </c>
      <c r="K26" s="28">
        <v>0</v>
      </c>
      <c r="L26" s="27">
        <f t="shared" si="3"/>
        <v>0</v>
      </c>
      <c r="M26" s="28">
        <v>1</v>
      </c>
      <c r="N26" s="27">
        <f t="shared" si="4"/>
        <v>0.2976190476190476</v>
      </c>
      <c r="O26" s="28">
        <v>21</v>
      </c>
      <c r="P26" s="27">
        <f t="shared" si="5"/>
        <v>6.25</v>
      </c>
      <c r="Q26" s="28">
        <v>0</v>
      </c>
      <c r="R26" s="27">
        <f t="shared" si="12"/>
        <v>0</v>
      </c>
      <c r="S26" s="28">
        <v>1</v>
      </c>
      <c r="T26" s="27">
        <f t="shared" si="13"/>
        <v>0.2976190476190476</v>
      </c>
      <c r="U26" s="28">
        <v>0</v>
      </c>
      <c r="V26" s="27">
        <f t="shared" si="14"/>
        <v>0</v>
      </c>
      <c r="W26" s="28">
        <v>0</v>
      </c>
      <c r="X26" s="27">
        <f t="shared" si="6"/>
        <v>0</v>
      </c>
      <c r="Y26" s="76">
        <f t="shared" si="15"/>
        <v>326</v>
      </c>
      <c r="Z26" s="73">
        <f t="shared" si="7"/>
        <v>97.02380952380952</v>
      </c>
      <c r="AA26" s="28">
        <v>10</v>
      </c>
      <c r="AB26" s="80">
        <f t="shared" si="8"/>
        <v>2.976190476190476</v>
      </c>
      <c r="AC26" s="76">
        <f t="shared" si="9"/>
        <v>336</v>
      </c>
      <c r="AD26" s="80">
        <f t="shared" si="10"/>
        <v>59.7864768683274</v>
      </c>
      <c r="AE26" s="81">
        <f t="shared" si="11"/>
        <v>-40.2135231316726</v>
      </c>
    </row>
    <row r="27" spans="1:31" ht="12.75" customHeight="1">
      <c r="A27" s="296"/>
      <c r="B27" s="38">
        <v>388</v>
      </c>
      <c r="C27" s="39" t="s">
        <v>19</v>
      </c>
      <c r="D27" s="52">
        <v>562</v>
      </c>
      <c r="E27" s="28">
        <v>216</v>
      </c>
      <c r="F27" s="27">
        <f t="shared" si="0"/>
        <v>55.81395348837209</v>
      </c>
      <c r="G27" s="28">
        <v>130</v>
      </c>
      <c r="H27" s="27">
        <f t="shared" si="1"/>
        <v>33.59173126614987</v>
      </c>
      <c r="I27" s="28">
        <v>5</v>
      </c>
      <c r="J27" s="27">
        <f t="shared" si="2"/>
        <v>1.2919896640826873</v>
      </c>
      <c r="K27" s="28">
        <v>2</v>
      </c>
      <c r="L27" s="27">
        <f t="shared" si="3"/>
        <v>0.516795865633075</v>
      </c>
      <c r="M27" s="28">
        <v>0</v>
      </c>
      <c r="N27" s="27">
        <f t="shared" si="4"/>
        <v>0</v>
      </c>
      <c r="O27" s="28">
        <v>21</v>
      </c>
      <c r="P27" s="27">
        <f t="shared" si="5"/>
        <v>5.426356589147287</v>
      </c>
      <c r="Q27" s="28">
        <v>0</v>
      </c>
      <c r="R27" s="27">
        <f t="shared" si="12"/>
        <v>0</v>
      </c>
      <c r="S27" s="28">
        <v>4</v>
      </c>
      <c r="T27" s="27">
        <f t="shared" si="13"/>
        <v>1.03359173126615</v>
      </c>
      <c r="U27" s="28">
        <v>0</v>
      </c>
      <c r="V27" s="27">
        <f t="shared" si="14"/>
        <v>0</v>
      </c>
      <c r="W27" s="28">
        <v>0</v>
      </c>
      <c r="X27" s="27">
        <f t="shared" si="6"/>
        <v>0</v>
      </c>
      <c r="Y27" s="76">
        <f t="shared" si="15"/>
        <v>378</v>
      </c>
      <c r="Z27" s="73">
        <f t="shared" si="7"/>
        <v>97.67441860465115</v>
      </c>
      <c r="AA27" s="28">
        <v>9</v>
      </c>
      <c r="AB27" s="80">
        <f t="shared" si="8"/>
        <v>2.3255813953488373</v>
      </c>
      <c r="AC27" s="76">
        <f t="shared" si="9"/>
        <v>387</v>
      </c>
      <c r="AD27" s="80">
        <f t="shared" si="10"/>
        <v>68.86120996441281</v>
      </c>
      <c r="AE27" s="81">
        <f t="shared" si="11"/>
        <v>-31.138790035587192</v>
      </c>
    </row>
    <row r="28" spans="1:31" ht="12.75" customHeight="1">
      <c r="A28" s="296"/>
      <c r="B28" s="38">
        <v>389</v>
      </c>
      <c r="C28" s="39" t="s">
        <v>15</v>
      </c>
      <c r="D28" s="52">
        <v>689</v>
      </c>
      <c r="E28" s="28">
        <v>238</v>
      </c>
      <c r="F28" s="27">
        <f t="shared" si="0"/>
        <v>53.24384787472036</v>
      </c>
      <c r="G28" s="28">
        <v>183</v>
      </c>
      <c r="H28" s="27">
        <f t="shared" si="1"/>
        <v>40.939597315436245</v>
      </c>
      <c r="I28" s="28">
        <v>16</v>
      </c>
      <c r="J28" s="27">
        <f t="shared" si="2"/>
        <v>3.5794183445190155</v>
      </c>
      <c r="K28" s="28">
        <v>2</v>
      </c>
      <c r="L28" s="27">
        <f t="shared" si="3"/>
        <v>0.44742729306487694</v>
      </c>
      <c r="M28" s="28">
        <v>0</v>
      </c>
      <c r="N28" s="27">
        <f t="shared" si="4"/>
        <v>0</v>
      </c>
      <c r="O28" s="28">
        <v>8</v>
      </c>
      <c r="P28" s="27">
        <f t="shared" si="5"/>
        <v>1.7897091722595078</v>
      </c>
      <c r="Q28" s="28">
        <v>0</v>
      </c>
      <c r="R28" s="27">
        <f t="shared" si="12"/>
        <v>0</v>
      </c>
      <c r="S28" s="28">
        <v>0</v>
      </c>
      <c r="T28" s="27">
        <f t="shared" si="13"/>
        <v>0</v>
      </c>
      <c r="U28" s="28">
        <v>0</v>
      </c>
      <c r="V28" s="27">
        <f t="shared" si="14"/>
        <v>0</v>
      </c>
      <c r="W28" s="28">
        <v>0</v>
      </c>
      <c r="X28" s="27">
        <f t="shared" si="6"/>
        <v>0</v>
      </c>
      <c r="Y28" s="76">
        <f t="shared" si="15"/>
        <v>447</v>
      </c>
      <c r="Z28" s="73">
        <f t="shared" si="7"/>
        <v>100</v>
      </c>
      <c r="AA28" s="28">
        <v>0</v>
      </c>
      <c r="AB28" s="80">
        <f t="shared" si="8"/>
        <v>0</v>
      </c>
      <c r="AC28" s="76">
        <f t="shared" si="9"/>
        <v>447</v>
      </c>
      <c r="AD28" s="80">
        <f t="shared" si="10"/>
        <v>64.87663280116111</v>
      </c>
      <c r="AE28" s="81">
        <f t="shared" si="11"/>
        <v>-35.12336719883889</v>
      </c>
    </row>
    <row r="29" spans="1:31" ht="12.75" customHeight="1">
      <c r="A29" s="296"/>
      <c r="B29" s="38">
        <v>390</v>
      </c>
      <c r="C29" s="39" t="s">
        <v>15</v>
      </c>
      <c r="D29" s="52">
        <v>184</v>
      </c>
      <c r="E29" s="28">
        <v>66</v>
      </c>
      <c r="F29" s="27">
        <f t="shared" si="0"/>
        <v>39.75903614457831</v>
      </c>
      <c r="G29" s="28">
        <v>59</v>
      </c>
      <c r="H29" s="27">
        <f t="shared" si="1"/>
        <v>35.54216867469879</v>
      </c>
      <c r="I29" s="28">
        <v>32</v>
      </c>
      <c r="J29" s="27">
        <f t="shared" si="2"/>
        <v>19.27710843373494</v>
      </c>
      <c r="K29" s="28">
        <v>1</v>
      </c>
      <c r="L29" s="27">
        <f t="shared" si="3"/>
        <v>0.6024096385542169</v>
      </c>
      <c r="M29" s="28">
        <v>1</v>
      </c>
      <c r="N29" s="27">
        <f t="shared" si="4"/>
        <v>0.6024096385542169</v>
      </c>
      <c r="O29" s="28">
        <v>3</v>
      </c>
      <c r="P29" s="27">
        <f t="shared" si="5"/>
        <v>1.8072289156626504</v>
      </c>
      <c r="Q29" s="28">
        <v>0</v>
      </c>
      <c r="R29" s="27">
        <f t="shared" si="12"/>
        <v>0</v>
      </c>
      <c r="S29" s="28">
        <v>0</v>
      </c>
      <c r="T29" s="27">
        <f t="shared" si="13"/>
        <v>0</v>
      </c>
      <c r="U29" s="28">
        <v>0</v>
      </c>
      <c r="V29" s="27">
        <f t="shared" si="14"/>
        <v>0</v>
      </c>
      <c r="W29" s="28">
        <v>0</v>
      </c>
      <c r="X29" s="27">
        <f t="shared" si="6"/>
        <v>0</v>
      </c>
      <c r="Y29" s="76">
        <f t="shared" si="15"/>
        <v>162</v>
      </c>
      <c r="Z29" s="73">
        <f t="shared" si="7"/>
        <v>97.59036144578313</v>
      </c>
      <c r="AA29" s="28">
        <v>4</v>
      </c>
      <c r="AB29" s="80">
        <f t="shared" si="8"/>
        <v>2.4096385542168677</v>
      </c>
      <c r="AC29" s="76">
        <f t="shared" si="9"/>
        <v>166</v>
      </c>
      <c r="AD29" s="80">
        <f t="shared" si="10"/>
        <v>90.21739130434783</v>
      </c>
      <c r="AE29" s="81">
        <f t="shared" si="11"/>
        <v>-9.782608695652172</v>
      </c>
    </row>
    <row r="30" spans="1:31" ht="12.75" customHeight="1">
      <c r="A30" s="296"/>
      <c r="B30" s="38">
        <v>391</v>
      </c>
      <c r="C30" s="39" t="s">
        <v>15</v>
      </c>
      <c r="D30" s="52">
        <v>283</v>
      </c>
      <c r="E30" s="28">
        <v>115</v>
      </c>
      <c r="F30" s="27">
        <f t="shared" si="0"/>
        <v>59.895833333333336</v>
      </c>
      <c r="G30" s="28">
        <v>70</v>
      </c>
      <c r="H30" s="27">
        <f t="shared" si="1"/>
        <v>36.45833333333333</v>
      </c>
      <c r="I30" s="28">
        <v>0</v>
      </c>
      <c r="J30" s="27">
        <f t="shared" si="2"/>
        <v>0</v>
      </c>
      <c r="K30" s="28">
        <v>0</v>
      </c>
      <c r="L30" s="27">
        <f t="shared" si="3"/>
        <v>0</v>
      </c>
      <c r="M30" s="28">
        <v>0</v>
      </c>
      <c r="N30" s="27">
        <f t="shared" si="4"/>
        <v>0</v>
      </c>
      <c r="O30" s="28">
        <v>4</v>
      </c>
      <c r="P30" s="27">
        <f t="shared" si="5"/>
        <v>2.083333333333333</v>
      </c>
      <c r="Q30" s="28">
        <v>0</v>
      </c>
      <c r="R30" s="27">
        <f t="shared" si="12"/>
        <v>0</v>
      </c>
      <c r="S30" s="28">
        <v>0</v>
      </c>
      <c r="T30" s="27">
        <f t="shared" si="13"/>
        <v>0</v>
      </c>
      <c r="U30" s="28">
        <v>0</v>
      </c>
      <c r="V30" s="27">
        <f t="shared" si="14"/>
        <v>0</v>
      </c>
      <c r="W30" s="28">
        <v>0</v>
      </c>
      <c r="X30" s="27">
        <f t="shared" si="6"/>
        <v>0</v>
      </c>
      <c r="Y30" s="76">
        <f t="shared" si="15"/>
        <v>189</v>
      </c>
      <c r="Z30" s="73">
        <f t="shared" si="7"/>
        <v>98.4375</v>
      </c>
      <c r="AA30" s="28">
        <v>3</v>
      </c>
      <c r="AB30" s="80">
        <f t="shared" si="8"/>
        <v>1.5625</v>
      </c>
      <c r="AC30" s="76">
        <f t="shared" si="9"/>
        <v>192</v>
      </c>
      <c r="AD30" s="80">
        <f t="shared" si="10"/>
        <v>67.84452296819788</v>
      </c>
      <c r="AE30" s="81">
        <f t="shared" si="11"/>
        <v>-32.15547703180212</v>
      </c>
    </row>
    <row r="31" spans="1:31" ht="12.75" customHeight="1">
      <c r="A31" s="296"/>
      <c r="B31" s="38">
        <v>392</v>
      </c>
      <c r="C31" s="39" t="s">
        <v>15</v>
      </c>
      <c r="D31" s="52">
        <v>108</v>
      </c>
      <c r="E31" s="28">
        <v>54</v>
      </c>
      <c r="F31" s="27">
        <f t="shared" si="0"/>
        <v>52.42718446601942</v>
      </c>
      <c r="G31" s="28">
        <v>33</v>
      </c>
      <c r="H31" s="27">
        <f t="shared" si="1"/>
        <v>32.038834951456316</v>
      </c>
      <c r="I31" s="28">
        <v>6</v>
      </c>
      <c r="J31" s="27">
        <f t="shared" si="2"/>
        <v>5.825242718446602</v>
      </c>
      <c r="K31" s="28">
        <v>0</v>
      </c>
      <c r="L31" s="27">
        <f t="shared" si="3"/>
        <v>0</v>
      </c>
      <c r="M31" s="28">
        <v>0</v>
      </c>
      <c r="N31" s="27">
        <f t="shared" si="4"/>
        <v>0</v>
      </c>
      <c r="O31" s="28">
        <v>4</v>
      </c>
      <c r="P31" s="27">
        <f t="shared" si="5"/>
        <v>3.8834951456310676</v>
      </c>
      <c r="Q31" s="28">
        <v>0</v>
      </c>
      <c r="R31" s="27">
        <f t="shared" si="12"/>
        <v>0</v>
      </c>
      <c r="S31" s="28">
        <v>0</v>
      </c>
      <c r="T31" s="27">
        <f t="shared" si="13"/>
        <v>0</v>
      </c>
      <c r="U31" s="28">
        <v>0</v>
      </c>
      <c r="V31" s="27">
        <f t="shared" si="14"/>
        <v>0</v>
      </c>
      <c r="W31" s="28">
        <v>0</v>
      </c>
      <c r="X31" s="27">
        <f t="shared" si="6"/>
        <v>0</v>
      </c>
      <c r="Y31" s="76">
        <f t="shared" si="15"/>
        <v>97</v>
      </c>
      <c r="Z31" s="73">
        <f t="shared" si="7"/>
        <v>94.1747572815534</v>
      </c>
      <c r="AA31" s="28">
        <v>6</v>
      </c>
      <c r="AB31" s="80">
        <f t="shared" si="8"/>
        <v>5.825242718446602</v>
      </c>
      <c r="AC31" s="76">
        <f t="shared" si="9"/>
        <v>103</v>
      </c>
      <c r="AD31" s="80">
        <f t="shared" si="10"/>
        <v>95.37037037037037</v>
      </c>
      <c r="AE31" s="81">
        <f t="shared" si="11"/>
        <v>-4.629629629629633</v>
      </c>
    </row>
    <row r="32" spans="1:31" ht="12.75" customHeight="1">
      <c r="A32" s="296"/>
      <c r="B32" s="38">
        <v>393</v>
      </c>
      <c r="C32" s="39" t="s">
        <v>15</v>
      </c>
      <c r="D32" s="52">
        <v>94</v>
      </c>
      <c r="E32" s="28">
        <v>61</v>
      </c>
      <c r="F32" s="27">
        <f t="shared" si="0"/>
        <v>70.11494252873564</v>
      </c>
      <c r="G32" s="28">
        <v>21</v>
      </c>
      <c r="H32" s="27">
        <f t="shared" si="1"/>
        <v>24.137931034482758</v>
      </c>
      <c r="I32" s="28">
        <v>0</v>
      </c>
      <c r="J32" s="27">
        <f t="shared" si="2"/>
        <v>0</v>
      </c>
      <c r="K32" s="28">
        <v>0</v>
      </c>
      <c r="L32" s="27">
        <f t="shared" si="3"/>
        <v>0</v>
      </c>
      <c r="M32" s="28">
        <v>0</v>
      </c>
      <c r="N32" s="27">
        <f t="shared" si="4"/>
        <v>0</v>
      </c>
      <c r="O32" s="28">
        <v>3</v>
      </c>
      <c r="P32" s="27">
        <f t="shared" si="5"/>
        <v>3.4482758620689653</v>
      </c>
      <c r="Q32" s="28">
        <v>0</v>
      </c>
      <c r="R32" s="27">
        <f t="shared" si="12"/>
        <v>0</v>
      </c>
      <c r="S32" s="28">
        <v>0</v>
      </c>
      <c r="T32" s="27">
        <f t="shared" si="13"/>
        <v>0</v>
      </c>
      <c r="U32" s="28">
        <v>0</v>
      </c>
      <c r="V32" s="27">
        <f t="shared" si="14"/>
        <v>0</v>
      </c>
      <c r="W32" s="28">
        <v>0</v>
      </c>
      <c r="X32" s="27">
        <f t="shared" si="6"/>
        <v>0</v>
      </c>
      <c r="Y32" s="76">
        <f t="shared" si="15"/>
        <v>85</v>
      </c>
      <c r="Z32" s="73">
        <f t="shared" si="7"/>
        <v>97.70114942528735</v>
      </c>
      <c r="AA32" s="28">
        <v>2</v>
      </c>
      <c r="AB32" s="80">
        <f t="shared" si="8"/>
        <v>2.2988505747126435</v>
      </c>
      <c r="AC32" s="76">
        <f t="shared" si="9"/>
        <v>87</v>
      </c>
      <c r="AD32" s="80">
        <f t="shared" si="10"/>
        <v>92.5531914893617</v>
      </c>
      <c r="AE32" s="81">
        <f t="shared" si="11"/>
        <v>-7.446808510638306</v>
      </c>
    </row>
    <row r="33" spans="1:31" ht="12.75" customHeight="1">
      <c r="A33" s="296"/>
      <c r="B33" s="38">
        <v>394</v>
      </c>
      <c r="C33" s="39" t="s">
        <v>15</v>
      </c>
      <c r="D33" s="52">
        <v>511</v>
      </c>
      <c r="E33" s="28">
        <v>247</v>
      </c>
      <c r="F33" s="27">
        <f t="shared" si="0"/>
        <v>57.71028037383178</v>
      </c>
      <c r="G33" s="28">
        <v>164</v>
      </c>
      <c r="H33" s="27">
        <f t="shared" si="1"/>
        <v>38.31775700934579</v>
      </c>
      <c r="I33" s="28">
        <v>3</v>
      </c>
      <c r="J33" s="27">
        <f t="shared" si="2"/>
        <v>0.7009345794392523</v>
      </c>
      <c r="K33" s="28">
        <v>1</v>
      </c>
      <c r="L33" s="27">
        <f t="shared" si="3"/>
        <v>0.23364485981308408</v>
      </c>
      <c r="M33" s="28">
        <v>0</v>
      </c>
      <c r="N33" s="27">
        <f t="shared" si="4"/>
        <v>0</v>
      </c>
      <c r="O33" s="28">
        <v>6</v>
      </c>
      <c r="P33" s="27">
        <f t="shared" si="5"/>
        <v>1.4018691588785046</v>
      </c>
      <c r="Q33" s="28">
        <v>1</v>
      </c>
      <c r="R33" s="27">
        <f t="shared" si="12"/>
        <v>0.23364485981308408</v>
      </c>
      <c r="S33" s="28">
        <v>1</v>
      </c>
      <c r="T33" s="27">
        <f t="shared" si="13"/>
        <v>0.23364485981308408</v>
      </c>
      <c r="U33" s="28">
        <v>0</v>
      </c>
      <c r="V33" s="27">
        <f t="shared" si="14"/>
        <v>0</v>
      </c>
      <c r="W33" s="28">
        <v>0</v>
      </c>
      <c r="X33" s="27">
        <f t="shared" si="6"/>
        <v>0</v>
      </c>
      <c r="Y33" s="76">
        <f t="shared" si="15"/>
        <v>423</v>
      </c>
      <c r="Z33" s="73">
        <f t="shared" si="7"/>
        <v>98.83177570093457</v>
      </c>
      <c r="AA33" s="28">
        <v>5</v>
      </c>
      <c r="AB33" s="80">
        <f t="shared" si="8"/>
        <v>1.1682242990654206</v>
      </c>
      <c r="AC33" s="76">
        <f t="shared" si="9"/>
        <v>428</v>
      </c>
      <c r="AD33" s="80">
        <f t="shared" si="10"/>
        <v>83.75733855185909</v>
      </c>
      <c r="AE33" s="81">
        <f t="shared" si="11"/>
        <v>-16.242661448140908</v>
      </c>
    </row>
    <row r="34" spans="1:31" ht="12.75" customHeight="1">
      <c r="A34" s="296"/>
      <c r="B34" s="38">
        <v>395</v>
      </c>
      <c r="C34" s="39" t="s">
        <v>15</v>
      </c>
      <c r="D34" s="52">
        <v>490</v>
      </c>
      <c r="E34" s="28">
        <v>264</v>
      </c>
      <c r="F34" s="27">
        <f t="shared" si="0"/>
        <v>77.64705882352942</v>
      </c>
      <c r="G34" s="28">
        <v>68</v>
      </c>
      <c r="H34" s="27">
        <f t="shared" si="1"/>
        <v>20</v>
      </c>
      <c r="I34" s="28">
        <v>2</v>
      </c>
      <c r="J34" s="27">
        <f t="shared" si="2"/>
        <v>0.5882352941176471</v>
      </c>
      <c r="K34" s="28">
        <v>2</v>
      </c>
      <c r="L34" s="27">
        <f t="shared" si="3"/>
        <v>0.5882352941176471</v>
      </c>
      <c r="M34" s="28">
        <v>2</v>
      </c>
      <c r="N34" s="27">
        <f t="shared" si="4"/>
        <v>0.5882352941176471</v>
      </c>
      <c r="O34" s="28">
        <v>1</v>
      </c>
      <c r="P34" s="27">
        <f t="shared" si="5"/>
        <v>0.29411764705882354</v>
      </c>
      <c r="Q34" s="28">
        <v>0</v>
      </c>
      <c r="R34" s="27">
        <f t="shared" si="12"/>
        <v>0</v>
      </c>
      <c r="S34" s="28">
        <v>1</v>
      </c>
      <c r="T34" s="27">
        <f t="shared" si="13"/>
        <v>0.29411764705882354</v>
      </c>
      <c r="U34" s="28">
        <v>0</v>
      </c>
      <c r="V34" s="27">
        <f t="shared" si="14"/>
        <v>0</v>
      </c>
      <c r="W34" s="28">
        <v>0</v>
      </c>
      <c r="X34" s="27">
        <f t="shared" si="6"/>
        <v>0</v>
      </c>
      <c r="Y34" s="76">
        <f t="shared" si="15"/>
        <v>340</v>
      </c>
      <c r="Z34" s="73">
        <f t="shared" si="7"/>
        <v>100</v>
      </c>
      <c r="AA34" s="28">
        <v>0</v>
      </c>
      <c r="AB34" s="80">
        <f t="shared" si="8"/>
        <v>0</v>
      </c>
      <c r="AC34" s="76">
        <f t="shared" si="9"/>
        <v>340</v>
      </c>
      <c r="AD34" s="80">
        <f t="shared" si="10"/>
        <v>69.38775510204081</v>
      </c>
      <c r="AE34" s="81">
        <f t="shared" si="11"/>
        <v>-30.612244897959187</v>
      </c>
    </row>
    <row r="35" spans="1:31" ht="12.75" customHeight="1">
      <c r="A35" s="296"/>
      <c r="B35" s="38">
        <v>396</v>
      </c>
      <c r="C35" s="39" t="s">
        <v>15</v>
      </c>
      <c r="D35" s="52">
        <v>390</v>
      </c>
      <c r="E35" s="28">
        <v>181</v>
      </c>
      <c r="F35" s="27">
        <f t="shared" si="0"/>
        <v>59.150326797385624</v>
      </c>
      <c r="G35" s="28">
        <v>97</v>
      </c>
      <c r="H35" s="27">
        <f t="shared" si="1"/>
        <v>31.699346405228756</v>
      </c>
      <c r="I35" s="28">
        <v>0</v>
      </c>
      <c r="J35" s="27">
        <f t="shared" si="2"/>
        <v>0</v>
      </c>
      <c r="K35" s="28">
        <v>3</v>
      </c>
      <c r="L35" s="27">
        <f t="shared" si="3"/>
        <v>0.9803921568627451</v>
      </c>
      <c r="M35" s="28">
        <v>0</v>
      </c>
      <c r="N35" s="27">
        <f t="shared" si="4"/>
        <v>0</v>
      </c>
      <c r="O35" s="28">
        <v>17</v>
      </c>
      <c r="P35" s="27">
        <f t="shared" si="5"/>
        <v>5.555555555555555</v>
      </c>
      <c r="Q35" s="28">
        <v>0</v>
      </c>
      <c r="R35" s="27">
        <f t="shared" si="12"/>
        <v>0</v>
      </c>
      <c r="S35" s="28">
        <v>0</v>
      </c>
      <c r="T35" s="27">
        <f t="shared" si="13"/>
        <v>0</v>
      </c>
      <c r="U35" s="28">
        <v>0</v>
      </c>
      <c r="V35" s="27">
        <f t="shared" si="14"/>
        <v>0</v>
      </c>
      <c r="W35" s="28">
        <v>0</v>
      </c>
      <c r="X35" s="27">
        <f t="shared" si="6"/>
        <v>0</v>
      </c>
      <c r="Y35" s="76">
        <f t="shared" si="15"/>
        <v>298</v>
      </c>
      <c r="Z35" s="73">
        <f t="shared" si="7"/>
        <v>97.38562091503267</v>
      </c>
      <c r="AA35" s="28">
        <v>8</v>
      </c>
      <c r="AB35" s="80">
        <f t="shared" si="8"/>
        <v>2.6143790849673203</v>
      </c>
      <c r="AC35" s="76">
        <f t="shared" si="9"/>
        <v>306</v>
      </c>
      <c r="AD35" s="80">
        <f t="shared" si="10"/>
        <v>78.46153846153847</v>
      </c>
      <c r="AE35" s="81">
        <f t="shared" si="11"/>
        <v>-21.538461538461533</v>
      </c>
    </row>
    <row r="36" spans="1:37" s="78" customFormat="1" ht="12.75" customHeight="1">
      <c r="A36" s="296"/>
      <c r="B36" s="38">
        <v>397</v>
      </c>
      <c r="C36" s="39" t="s">
        <v>15</v>
      </c>
      <c r="D36" s="52">
        <v>511</v>
      </c>
      <c r="E36" s="28">
        <v>184</v>
      </c>
      <c r="F36" s="27">
        <f t="shared" si="0"/>
        <v>49.86449864498645</v>
      </c>
      <c r="G36" s="28">
        <v>67</v>
      </c>
      <c r="H36" s="27">
        <f t="shared" si="1"/>
        <v>18.157181571815716</v>
      </c>
      <c r="I36" s="28">
        <v>1</v>
      </c>
      <c r="J36" s="27">
        <f t="shared" si="2"/>
        <v>0.27100271002710025</v>
      </c>
      <c r="K36" s="28">
        <v>1</v>
      </c>
      <c r="L36" s="27">
        <f t="shared" si="3"/>
        <v>0.27100271002710025</v>
      </c>
      <c r="M36" s="28">
        <v>0</v>
      </c>
      <c r="N36" s="27">
        <f t="shared" si="4"/>
        <v>0</v>
      </c>
      <c r="O36" s="28">
        <v>7</v>
      </c>
      <c r="P36" s="27">
        <f t="shared" si="5"/>
        <v>1.8970189701897018</v>
      </c>
      <c r="Q36" s="28">
        <v>0</v>
      </c>
      <c r="R36" s="27">
        <f t="shared" si="12"/>
        <v>0</v>
      </c>
      <c r="S36" s="28">
        <v>2</v>
      </c>
      <c r="T36" s="27">
        <f t="shared" si="13"/>
        <v>0.5420054200542005</v>
      </c>
      <c r="U36" s="28">
        <v>0</v>
      </c>
      <c r="V36" s="27">
        <f t="shared" si="14"/>
        <v>0</v>
      </c>
      <c r="W36" s="28">
        <v>0</v>
      </c>
      <c r="X36" s="27">
        <f t="shared" si="6"/>
        <v>0</v>
      </c>
      <c r="Y36" s="76">
        <f t="shared" si="15"/>
        <v>262</v>
      </c>
      <c r="Z36" s="73">
        <f t="shared" si="7"/>
        <v>71.00271002710026</v>
      </c>
      <c r="AA36" s="28">
        <v>107</v>
      </c>
      <c r="AB36" s="80">
        <f t="shared" si="8"/>
        <v>28.997289972899733</v>
      </c>
      <c r="AC36" s="76">
        <f t="shared" si="9"/>
        <v>369</v>
      </c>
      <c r="AD36" s="80">
        <f t="shared" si="10"/>
        <v>72.21135029354208</v>
      </c>
      <c r="AE36" s="81">
        <f t="shared" si="11"/>
        <v>-27.788649706457917</v>
      </c>
      <c r="AF36" s="79"/>
      <c r="AG36" s="79"/>
      <c r="AH36" s="79"/>
      <c r="AI36" s="79"/>
      <c r="AJ36" s="79"/>
      <c r="AK36" s="79"/>
    </row>
    <row r="37" spans="1:31" ht="12.75" customHeight="1">
      <c r="A37" s="296"/>
      <c r="B37" s="38">
        <v>398</v>
      </c>
      <c r="C37" s="39" t="s">
        <v>15</v>
      </c>
      <c r="D37" s="52">
        <v>533</v>
      </c>
      <c r="E37" s="28">
        <v>219</v>
      </c>
      <c r="F37" s="27">
        <f t="shared" si="0"/>
        <v>58.87096774193549</v>
      </c>
      <c r="G37" s="28">
        <v>115</v>
      </c>
      <c r="H37" s="27">
        <f t="shared" si="1"/>
        <v>30.913978494623656</v>
      </c>
      <c r="I37" s="28">
        <v>5</v>
      </c>
      <c r="J37" s="27">
        <f t="shared" si="2"/>
        <v>1.3440860215053763</v>
      </c>
      <c r="K37" s="28">
        <v>1</v>
      </c>
      <c r="L37" s="27">
        <f t="shared" si="3"/>
        <v>0.2688172043010753</v>
      </c>
      <c r="M37" s="28">
        <v>0</v>
      </c>
      <c r="N37" s="27">
        <f t="shared" si="4"/>
        <v>0</v>
      </c>
      <c r="O37" s="28">
        <v>18</v>
      </c>
      <c r="P37" s="27">
        <f t="shared" si="5"/>
        <v>4.838709677419355</v>
      </c>
      <c r="Q37" s="28">
        <v>0</v>
      </c>
      <c r="R37" s="27">
        <f t="shared" si="12"/>
        <v>0</v>
      </c>
      <c r="S37" s="28">
        <v>2</v>
      </c>
      <c r="T37" s="27">
        <f t="shared" si="13"/>
        <v>0.5376344086021506</v>
      </c>
      <c r="U37" s="28">
        <v>0</v>
      </c>
      <c r="V37" s="27">
        <f t="shared" si="14"/>
        <v>0</v>
      </c>
      <c r="W37" s="28">
        <v>1</v>
      </c>
      <c r="X37" s="27">
        <f t="shared" si="6"/>
        <v>0.2688172043010753</v>
      </c>
      <c r="Y37" s="76">
        <f t="shared" si="15"/>
        <v>361</v>
      </c>
      <c r="Z37" s="73">
        <f t="shared" si="7"/>
        <v>97.04301075268818</v>
      </c>
      <c r="AA37" s="28">
        <v>11</v>
      </c>
      <c r="AB37" s="80">
        <f t="shared" si="8"/>
        <v>2.956989247311828</v>
      </c>
      <c r="AC37" s="76">
        <f t="shared" si="9"/>
        <v>372</v>
      </c>
      <c r="AD37" s="80">
        <f t="shared" si="10"/>
        <v>69.7936210131332</v>
      </c>
      <c r="AE37" s="81">
        <f t="shared" si="11"/>
        <v>-30.206378986866795</v>
      </c>
    </row>
    <row r="38" spans="1:37" s="78" customFormat="1" ht="12.75" customHeight="1">
      <c r="A38" s="296"/>
      <c r="B38" s="38">
        <v>399</v>
      </c>
      <c r="C38" s="39" t="s">
        <v>15</v>
      </c>
      <c r="D38" s="52">
        <v>352</v>
      </c>
      <c r="E38" s="28">
        <v>126</v>
      </c>
      <c r="F38" s="27">
        <f t="shared" si="0"/>
        <v>47.72727272727273</v>
      </c>
      <c r="G38" s="28">
        <v>107</v>
      </c>
      <c r="H38" s="27">
        <f t="shared" si="1"/>
        <v>40.53030303030303</v>
      </c>
      <c r="I38" s="28">
        <v>7</v>
      </c>
      <c r="J38" s="27">
        <f t="shared" si="2"/>
        <v>2.6515151515151514</v>
      </c>
      <c r="K38" s="28">
        <v>1</v>
      </c>
      <c r="L38" s="27">
        <f t="shared" si="3"/>
        <v>0.3787878787878788</v>
      </c>
      <c r="M38" s="28">
        <v>1</v>
      </c>
      <c r="N38" s="27">
        <f t="shared" si="4"/>
        <v>0.3787878787878788</v>
      </c>
      <c r="O38" s="28">
        <v>10</v>
      </c>
      <c r="P38" s="27">
        <f t="shared" si="5"/>
        <v>3.787878787878788</v>
      </c>
      <c r="Q38" s="28">
        <v>1</v>
      </c>
      <c r="R38" s="27">
        <f t="shared" si="12"/>
        <v>0.3787878787878788</v>
      </c>
      <c r="S38" s="28">
        <v>1</v>
      </c>
      <c r="T38" s="27">
        <f t="shared" si="13"/>
        <v>0.3787878787878788</v>
      </c>
      <c r="U38" s="28">
        <v>0</v>
      </c>
      <c r="V38" s="27">
        <f t="shared" si="14"/>
        <v>0</v>
      </c>
      <c r="W38" s="28">
        <v>1</v>
      </c>
      <c r="X38" s="27">
        <f t="shared" si="6"/>
        <v>0.3787878787878788</v>
      </c>
      <c r="Y38" s="76">
        <f t="shared" si="15"/>
        <v>255</v>
      </c>
      <c r="Z38" s="73">
        <f t="shared" si="7"/>
        <v>96.5909090909091</v>
      </c>
      <c r="AA38" s="28">
        <v>9</v>
      </c>
      <c r="AB38" s="80">
        <f t="shared" si="8"/>
        <v>3.4090909090909087</v>
      </c>
      <c r="AC38" s="76">
        <f t="shared" si="9"/>
        <v>264</v>
      </c>
      <c r="AD38" s="80">
        <f t="shared" si="10"/>
        <v>75</v>
      </c>
      <c r="AE38" s="81">
        <f t="shared" si="11"/>
        <v>-25</v>
      </c>
      <c r="AF38" s="79"/>
      <c r="AG38" s="79"/>
      <c r="AH38" s="79"/>
      <c r="AI38" s="79"/>
      <c r="AJ38" s="79"/>
      <c r="AK38" s="79"/>
    </row>
    <row r="39" spans="1:31" ht="12.75" customHeight="1">
      <c r="A39" s="296"/>
      <c r="B39" s="38">
        <v>400</v>
      </c>
      <c r="C39" s="39" t="s">
        <v>15</v>
      </c>
      <c r="D39" s="52">
        <v>412</v>
      </c>
      <c r="E39" s="28">
        <v>135</v>
      </c>
      <c r="F39" s="27">
        <f t="shared" si="0"/>
        <v>45.76271186440678</v>
      </c>
      <c r="G39" s="28">
        <v>144</v>
      </c>
      <c r="H39" s="27">
        <f t="shared" si="1"/>
        <v>48.8135593220339</v>
      </c>
      <c r="I39" s="28">
        <v>2</v>
      </c>
      <c r="J39" s="27">
        <f t="shared" si="2"/>
        <v>0.6779661016949152</v>
      </c>
      <c r="K39" s="28">
        <v>0</v>
      </c>
      <c r="L39" s="27">
        <f t="shared" si="3"/>
        <v>0</v>
      </c>
      <c r="M39" s="28">
        <v>0</v>
      </c>
      <c r="N39" s="27">
        <f t="shared" si="4"/>
        <v>0</v>
      </c>
      <c r="O39" s="28">
        <v>2</v>
      </c>
      <c r="P39" s="27">
        <f t="shared" si="5"/>
        <v>0.6779661016949152</v>
      </c>
      <c r="Q39" s="28">
        <v>0</v>
      </c>
      <c r="R39" s="27">
        <f t="shared" si="12"/>
        <v>0</v>
      </c>
      <c r="S39" s="28">
        <v>0</v>
      </c>
      <c r="T39" s="27">
        <f t="shared" si="13"/>
        <v>0</v>
      </c>
      <c r="U39" s="28">
        <v>0</v>
      </c>
      <c r="V39" s="27">
        <f t="shared" si="14"/>
        <v>0</v>
      </c>
      <c r="W39" s="28">
        <v>0</v>
      </c>
      <c r="X39" s="27">
        <f t="shared" si="6"/>
        <v>0</v>
      </c>
      <c r="Y39" s="76">
        <f t="shared" si="15"/>
        <v>283</v>
      </c>
      <c r="Z39" s="73">
        <f t="shared" si="7"/>
        <v>95.9322033898305</v>
      </c>
      <c r="AA39" s="28">
        <v>12</v>
      </c>
      <c r="AB39" s="80">
        <f t="shared" si="8"/>
        <v>4.067796610169491</v>
      </c>
      <c r="AC39" s="76">
        <f t="shared" si="9"/>
        <v>295</v>
      </c>
      <c r="AD39" s="80">
        <f t="shared" si="10"/>
        <v>71.60194174757282</v>
      </c>
      <c r="AE39" s="81">
        <f t="shared" si="11"/>
        <v>-28.398058252427177</v>
      </c>
    </row>
    <row r="40" spans="1:31" ht="12.75" customHeight="1">
      <c r="A40" s="296"/>
      <c r="B40" s="38">
        <v>400</v>
      </c>
      <c r="C40" s="39" t="s">
        <v>16</v>
      </c>
      <c r="D40" s="52">
        <v>412</v>
      </c>
      <c r="E40" s="28">
        <v>134</v>
      </c>
      <c r="F40" s="27">
        <f t="shared" si="0"/>
        <v>38.61671469740634</v>
      </c>
      <c r="G40" s="28">
        <v>199</v>
      </c>
      <c r="H40" s="27">
        <f t="shared" si="1"/>
        <v>57.34870317002881</v>
      </c>
      <c r="I40" s="28">
        <v>3</v>
      </c>
      <c r="J40" s="27">
        <f t="shared" si="2"/>
        <v>0.8645533141210375</v>
      </c>
      <c r="K40" s="28">
        <v>0</v>
      </c>
      <c r="L40" s="27">
        <f t="shared" si="3"/>
        <v>0</v>
      </c>
      <c r="M40" s="28">
        <v>0</v>
      </c>
      <c r="N40" s="27">
        <f t="shared" si="4"/>
        <v>0</v>
      </c>
      <c r="O40" s="28">
        <v>2</v>
      </c>
      <c r="P40" s="27">
        <f t="shared" si="5"/>
        <v>0.5763688760806917</v>
      </c>
      <c r="Q40" s="28">
        <v>0</v>
      </c>
      <c r="R40" s="27">
        <f t="shared" si="12"/>
        <v>0</v>
      </c>
      <c r="S40" s="28">
        <v>0</v>
      </c>
      <c r="T40" s="27">
        <f t="shared" si="13"/>
        <v>0</v>
      </c>
      <c r="U40" s="28">
        <v>0</v>
      </c>
      <c r="V40" s="27">
        <f t="shared" si="14"/>
        <v>0</v>
      </c>
      <c r="W40" s="28">
        <v>0</v>
      </c>
      <c r="X40" s="27">
        <f t="shared" si="6"/>
        <v>0</v>
      </c>
      <c r="Y40" s="76">
        <f t="shared" si="15"/>
        <v>338</v>
      </c>
      <c r="Z40" s="73">
        <f t="shared" si="7"/>
        <v>97.40634005763688</v>
      </c>
      <c r="AA40" s="28">
        <v>9</v>
      </c>
      <c r="AB40" s="80">
        <f t="shared" si="8"/>
        <v>2.5936599423631126</v>
      </c>
      <c r="AC40" s="76">
        <f t="shared" si="9"/>
        <v>347</v>
      </c>
      <c r="AD40" s="80">
        <f t="shared" si="10"/>
        <v>84.22330097087378</v>
      </c>
      <c r="AE40" s="81">
        <f t="shared" si="11"/>
        <v>-15.77669902912622</v>
      </c>
    </row>
    <row r="41" spans="1:31" ht="12.75" customHeight="1">
      <c r="A41" s="296"/>
      <c r="B41" s="38">
        <v>401</v>
      </c>
      <c r="C41" s="39" t="s">
        <v>15</v>
      </c>
      <c r="D41" s="52">
        <v>398</v>
      </c>
      <c r="E41" s="28">
        <v>184</v>
      </c>
      <c r="F41" s="27">
        <f t="shared" si="0"/>
        <v>60.130718954248366</v>
      </c>
      <c r="G41" s="28">
        <v>106</v>
      </c>
      <c r="H41" s="27">
        <f t="shared" si="1"/>
        <v>34.64052287581699</v>
      </c>
      <c r="I41" s="28">
        <v>2</v>
      </c>
      <c r="J41" s="27">
        <f t="shared" si="2"/>
        <v>0.6535947712418301</v>
      </c>
      <c r="K41" s="28">
        <v>0</v>
      </c>
      <c r="L41" s="27">
        <f t="shared" si="3"/>
        <v>0</v>
      </c>
      <c r="M41" s="28">
        <v>0</v>
      </c>
      <c r="N41" s="27">
        <f t="shared" si="4"/>
        <v>0</v>
      </c>
      <c r="O41" s="28">
        <v>6</v>
      </c>
      <c r="P41" s="27">
        <f t="shared" si="5"/>
        <v>1.9607843137254901</v>
      </c>
      <c r="Q41" s="28">
        <v>0</v>
      </c>
      <c r="R41" s="27">
        <f t="shared" si="12"/>
        <v>0</v>
      </c>
      <c r="S41" s="28">
        <v>0</v>
      </c>
      <c r="T41" s="27">
        <f t="shared" si="13"/>
        <v>0</v>
      </c>
      <c r="U41" s="28">
        <v>0</v>
      </c>
      <c r="V41" s="27">
        <f t="shared" si="14"/>
        <v>0</v>
      </c>
      <c r="W41" s="28">
        <v>0</v>
      </c>
      <c r="X41" s="27">
        <f t="shared" si="6"/>
        <v>0</v>
      </c>
      <c r="Y41" s="76">
        <f t="shared" si="15"/>
        <v>298</v>
      </c>
      <c r="Z41" s="73">
        <f t="shared" si="7"/>
        <v>97.38562091503267</v>
      </c>
      <c r="AA41" s="28">
        <v>8</v>
      </c>
      <c r="AB41" s="80">
        <f t="shared" si="8"/>
        <v>2.6143790849673203</v>
      </c>
      <c r="AC41" s="76">
        <f t="shared" si="9"/>
        <v>306</v>
      </c>
      <c r="AD41" s="80">
        <f t="shared" si="10"/>
        <v>76.88442211055276</v>
      </c>
      <c r="AE41" s="81">
        <f t="shared" si="11"/>
        <v>-23.115577889447238</v>
      </c>
    </row>
    <row r="42" spans="1:31" ht="12.75" customHeight="1">
      <c r="A42" s="299"/>
      <c r="B42" s="38">
        <v>401</v>
      </c>
      <c r="C42" s="39" t="s">
        <v>16</v>
      </c>
      <c r="D42" s="52">
        <v>398</v>
      </c>
      <c r="E42" s="28">
        <v>150</v>
      </c>
      <c r="F42" s="27">
        <f t="shared" si="0"/>
        <v>47.16981132075472</v>
      </c>
      <c r="G42" s="28">
        <v>155</v>
      </c>
      <c r="H42" s="27">
        <f t="shared" si="1"/>
        <v>48.742138364779876</v>
      </c>
      <c r="I42" s="28">
        <v>1</v>
      </c>
      <c r="J42" s="27">
        <f t="shared" si="2"/>
        <v>0.3144654088050315</v>
      </c>
      <c r="K42" s="28">
        <v>0</v>
      </c>
      <c r="L42" s="27">
        <f t="shared" si="3"/>
        <v>0</v>
      </c>
      <c r="M42" s="28">
        <v>0</v>
      </c>
      <c r="N42" s="27">
        <f t="shared" si="4"/>
        <v>0</v>
      </c>
      <c r="O42" s="28">
        <v>2</v>
      </c>
      <c r="P42" s="27">
        <f t="shared" si="5"/>
        <v>0.628930817610063</v>
      </c>
      <c r="Q42" s="28">
        <v>0</v>
      </c>
      <c r="R42" s="27">
        <f t="shared" si="12"/>
        <v>0</v>
      </c>
      <c r="S42" s="28">
        <v>4</v>
      </c>
      <c r="T42" s="27">
        <f t="shared" si="13"/>
        <v>1.257861635220126</v>
      </c>
      <c r="U42" s="28">
        <v>0</v>
      </c>
      <c r="V42" s="27">
        <f t="shared" si="14"/>
        <v>0</v>
      </c>
      <c r="W42" s="28">
        <v>0</v>
      </c>
      <c r="X42" s="27">
        <f t="shared" si="6"/>
        <v>0</v>
      </c>
      <c r="Y42" s="76">
        <f t="shared" si="15"/>
        <v>312</v>
      </c>
      <c r="Z42" s="73">
        <f t="shared" si="7"/>
        <v>98.11320754716981</v>
      </c>
      <c r="AA42" s="28">
        <v>6</v>
      </c>
      <c r="AB42" s="80">
        <f t="shared" si="8"/>
        <v>1.8867924528301887</v>
      </c>
      <c r="AC42" s="76">
        <f t="shared" si="9"/>
        <v>318</v>
      </c>
      <c r="AD42" s="80">
        <f t="shared" si="10"/>
        <v>79.89949748743719</v>
      </c>
      <c r="AE42" s="81">
        <f t="shared" si="11"/>
        <v>-20.100502512562812</v>
      </c>
    </row>
    <row r="43" spans="1:31" ht="12.75" customHeight="1">
      <c r="A43" s="295" t="s">
        <v>7</v>
      </c>
      <c r="B43" s="38">
        <v>402</v>
      </c>
      <c r="C43" s="39" t="s">
        <v>15</v>
      </c>
      <c r="D43" s="52">
        <v>270</v>
      </c>
      <c r="E43" s="28">
        <v>14</v>
      </c>
      <c r="F43" s="27">
        <f t="shared" si="0"/>
        <v>14.432989690721648</v>
      </c>
      <c r="G43" s="28">
        <v>76</v>
      </c>
      <c r="H43" s="27">
        <f t="shared" si="1"/>
        <v>78.35051546391753</v>
      </c>
      <c r="I43" s="28">
        <v>1</v>
      </c>
      <c r="J43" s="27">
        <f t="shared" si="2"/>
        <v>1.0309278350515463</v>
      </c>
      <c r="K43" s="28">
        <v>0</v>
      </c>
      <c r="L43" s="27">
        <f t="shared" si="3"/>
        <v>0</v>
      </c>
      <c r="M43" s="28">
        <v>0</v>
      </c>
      <c r="N43" s="27">
        <f t="shared" si="4"/>
        <v>0</v>
      </c>
      <c r="O43" s="28">
        <v>1</v>
      </c>
      <c r="P43" s="27">
        <f t="shared" si="5"/>
        <v>1.0309278350515463</v>
      </c>
      <c r="Q43" s="28">
        <v>0</v>
      </c>
      <c r="R43" s="27">
        <f t="shared" si="12"/>
        <v>0</v>
      </c>
      <c r="S43" s="28">
        <v>0</v>
      </c>
      <c r="T43" s="27">
        <f t="shared" si="13"/>
        <v>0</v>
      </c>
      <c r="U43" s="28">
        <v>0</v>
      </c>
      <c r="V43" s="27">
        <f t="shared" si="14"/>
        <v>0</v>
      </c>
      <c r="W43" s="28">
        <v>0</v>
      </c>
      <c r="X43" s="27">
        <f t="shared" si="6"/>
        <v>0</v>
      </c>
      <c r="Y43" s="76">
        <f t="shared" si="15"/>
        <v>92</v>
      </c>
      <c r="Z43" s="73">
        <f t="shared" si="7"/>
        <v>94.84536082474226</v>
      </c>
      <c r="AA43" s="28">
        <v>5</v>
      </c>
      <c r="AB43" s="80">
        <f t="shared" si="8"/>
        <v>5.154639175257731</v>
      </c>
      <c r="AC43" s="76">
        <f t="shared" si="9"/>
        <v>97</v>
      </c>
      <c r="AD43" s="80">
        <f t="shared" si="10"/>
        <v>35.92592592592593</v>
      </c>
      <c r="AE43" s="81">
        <f t="shared" si="11"/>
        <v>-64.07407407407408</v>
      </c>
    </row>
    <row r="44" spans="1:37" s="78" customFormat="1" ht="12.75" customHeight="1">
      <c r="A44" s="296"/>
      <c r="B44" s="38">
        <v>403</v>
      </c>
      <c r="C44" s="39" t="s">
        <v>15</v>
      </c>
      <c r="D44" s="52">
        <v>400</v>
      </c>
      <c r="E44" s="28">
        <v>154</v>
      </c>
      <c r="F44" s="27">
        <f t="shared" si="0"/>
        <v>58.333333333333336</v>
      </c>
      <c r="G44" s="28">
        <v>88</v>
      </c>
      <c r="H44" s="27">
        <f t="shared" si="1"/>
        <v>33.33333333333333</v>
      </c>
      <c r="I44" s="28">
        <v>1</v>
      </c>
      <c r="J44" s="27">
        <f t="shared" si="2"/>
        <v>0.3787878787878788</v>
      </c>
      <c r="K44" s="28">
        <v>0</v>
      </c>
      <c r="L44" s="27">
        <f t="shared" si="3"/>
        <v>0</v>
      </c>
      <c r="M44" s="28">
        <v>0</v>
      </c>
      <c r="N44" s="27">
        <f t="shared" si="4"/>
        <v>0</v>
      </c>
      <c r="O44" s="28">
        <v>7</v>
      </c>
      <c r="P44" s="27">
        <f t="shared" si="5"/>
        <v>2.6515151515151514</v>
      </c>
      <c r="Q44" s="28">
        <v>0</v>
      </c>
      <c r="R44" s="27">
        <f t="shared" si="12"/>
        <v>0</v>
      </c>
      <c r="S44" s="28">
        <v>0</v>
      </c>
      <c r="T44" s="27">
        <f t="shared" si="13"/>
        <v>0</v>
      </c>
      <c r="U44" s="28">
        <v>0</v>
      </c>
      <c r="V44" s="27">
        <f t="shared" si="14"/>
        <v>0</v>
      </c>
      <c r="W44" s="28">
        <v>0</v>
      </c>
      <c r="X44" s="27">
        <f t="shared" si="6"/>
        <v>0</v>
      </c>
      <c r="Y44" s="76">
        <f t="shared" si="15"/>
        <v>250</v>
      </c>
      <c r="Z44" s="73">
        <f t="shared" si="7"/>
        <v>94.6969696969697</v>
      </c>
      <c r="AA44" s="28">
        <v>14</v>
      </c>
      <c r="AB44" s="80">
        <f t="shared" si="8"/>
        <v>5.303030303030303</v>
      </c>
      <c r="AC44" s="76">
        <f t="shared" si="9"/>
        <v>264</v>
      </c>
      <c r="AD44" s="80">
        <f t="shared" si="10"/>
        <v>66</v>
      </c>
      <c r="AE44" s="81">
        <f t="shared" si="11"/>
        <v>-34</v>
      </c>
      <c r="AF44" s="79"/>
      <c r="AG44" s="79"/>
      <c r="AH44" s="79"/>
      <c r="AI44" s="79"/>
      <c r="AJ44" s="79"/>
      <c r="AK44" s="79"/>
    </row>
    <row r="45" spans="1:31" ht="12.75" customHeight="1">
      <c r="A45" s="296"/>
      <c r="B45" s="38">
        <v>403</v>
      </c>
      <c r="C45" s="39" t="s">
        <v>16</v>
      </c>
      <c r="D45" s="52">
        <v>401</v>
      </c>
      <c r="E45" s="28">
        <v>149</v>
      </c>
      <c r="F45" s="27">
        <f t="shared" si="0"/>
        <v>57.751937984496124</v>
      </c>
      <c r="G45" s="28">
        <v>81</v>
      </c>
      <c r="H45" s="27">
        <f t="shared" si="1"/>
        <v>31.3953488372093</v>
      </c>
      <c r="I45" s="28">
        <v>3</v>
      </c>
      <c r="J45" s="27">
        <f t="shared" si="2"/>
        <v>1.1627906976744187</v>
      </c>
      <c r="K45" s="28">
        <v>1</v>
      </c>
      <c r="L45" s="27">
        <f t="shared" si="3"/>
        <v>0.3875968992248062</v>
      </c>
      <c r="M45" s="28">
        <v>1</v>
      </c>
      <c r="N45" s="27">
        <f t="shared" si="4"/>
        <v>0.3875968992248062</v>
      </c>
      <c r="O45" s="28">
        <v>6</v>
      </c>
      <c r="P45" s="27">
        <f aca="true" t="shared" si="16" ref="P45:P75">O45/AC45*100</f>
        <v>2.3255813953488373</v>
      </c>
      <c r="Q45" s="28">
        <v>1</v>
      </c>
      <c r="R45" s="27">
        <f t="shared" si="12"/>
        <v>0.3875968992248062</v>
      </c>
      <c r="S45" s="28">
        <v>3</v>
      </c>
      <c r="T45" s="27">
        <f t="shared" si="13"/>
        <v>1.1627906976744187</v>
      </c>
      <c r="U45" s="28">
        <v>0</v>
      </c>
      <c r="V45" s="27">
        <f t="shared" si="14"/>
        <v>0</v>
      </c>
      <c r="W45" s="28">
        <v>0</v>
      </c>
      <c r="X45" s="27">
        <f t="shared" si="6"/>
        <v>0</v>
      </c>
      <c r="Y45" s="76">
        <f t="shared" si="15"/>
        <v>245</v>
      </c>
      <c r="Z45" s="73">
        <f t="shared" si="7"/>
        <v>94.96124031007753</v>
      </c>
      <c r="AA45" s="28">
        <v>13</v>
      </c>
      <c r="AB45" s="80">
        <f t="shared" si="8"/>
        <v>5.038759689922481</v>
      </c>
      <c r="AC45" s="76">
        <f t="shared" si="9"/>
        <v>258</v>
      </c>
      <c r="AD45" s="80">
        <f t="shared" si="10"/>
        <v>64.33915211970074</v>
      </c>
      <c r="AE45" s="81">
        <f t="shared" si="11"/>
        <v>-35.66084788029926</v>
      </c>
    </row>
    <row r="46" spans="1:31" ht="12.75" customHeight="1">
      <c r="A46" s="296"/>
      <c r="B46" s="38">
        <v>404</v>
      </c>
      <c r="C46" s="39" t="s">
        <v>15</v>
      </c>
      <c r="D46" s="52">
        <v>726</v>
      </c>
      <c r="E46" s="28">
        <v>208</v>
      </c>
      <c r="F46" s="27">
        <f t="shared" si="0"/>
        <v>44.9244060475162</v>
      </c>
      <c r="G46" s="28">
        <v>219</v>
      </c>
      <c r="H46" s="27">
        <f t="shared" si="1"/>
        <v>47.30021598272138</v>
      </c>
      <c r="I46" s="28">
        <v>0</v>
      </c>
      <c r="J46" s="27">
        <f t="shared" si="2"/>
        <v>0</v>
      </c>
      <c r="K46" s="28">
        <v>3</v>
      </c>
      <c r="L46" s="27">
        <f t="shared" si="3"/>
        <v>0.6479481641468683</v>
      </c>
      <c r="M46" s="28">
        <v>1</v>
      </c>
      <c r="N46" s="27">
        <f t="shared" si="4"/>
        <v>0.21598272138228944</v>
      </c>
      <c r="O46" s="28">
        <v>9</v>
      </c>
      <c r="P46" s="27">
        <f t="shared" si="16"/>
        <v>1.9438444924406046</v>
      </c>
      <c r="Q46" s="28">
        <v>0</v>
      </c>
      <c r="R46" s="27">
        <f t="shared" si="12"/>
        <v>0</v>
      </c>
      <c r="S46" s="28">
        <v>3</v>
      </c>
      <c r="T46" s="27">
        <f t="shared" si="13"/>
        <v>0.6479481641468683</v>
      </c>
      <c r="U46" s="28">
        <v>0</v>
      </c>
      <c r="V46" s="27">
        <f t="shared" si="14"/>
        <v>0</v>
      </c>
      <c r="W46" s="28">
        <v>0</v>
      </c>
      <c r="X46" s="27">
        <f t="shared" si="6"/>
        <v>0</v>
      </c>
      <c r="Y46" s="76">
        <f t="shared" si="15"/>
        <v>443</v>
      </c>
      <c r="Z46" s="73">
        <f t="shared" si="7"/>
        <v>95.68034557235421</v>
      </c>
      <c r="AA46" s="28">
        <v>20</v>
      </c>
      <c r="AB46" s="80">
        <f t="shared" si="8"/>
        <v>4.319654427645788</v>
      </c>
      <c r="AC46" s="76">
        <f t="shared" si="9"/>
        <v>463</v>
      </c>
      <c r="AD46" s="80">
        <f t="shared" si="10"/>
        <v>63.77410468319559</v>
      </c>
      <c r="AE46" s="81">
        <f t="shared" si="11"/>
        <v>-36.22589531680441</v>
      </c>
    </row>
    <row r="47" spans="1:31" ht="12.75" customHeight="1">
      <c r="A47" s="296"/>
      <c r="B47" s="38">
        <v>405</v>
      </c>
      <c r="C47" s="39" t="s">
        <v>15</v>
      </c>
      <c r="D47" s="52">
        <v>237</v>
      </c>
      <c r="E47" s="28">
        <v>49</v>
      </c>
      <c r="F47" s="27">
        <f t="shared" si="0"/>
        <v>53.84615384615385</v>
      </c>
      <c r="G47" s="28">
        <v>36</v>
      </c>
      <c r="H47" s="27">
        <f t="shared" si="1"/>
        <v>39.56043956043956</v>
      </c>
      <c r="I47" s="28">
        <v>0</v>
      </c>
      <c r="J47" s="27">
        <f t="shared" si="2"/>
        <v>0</v>
      </c>
      <c r="K47" s="28">
        <v>0</v>
      </c>
      <c r="L47" s="27">
        <f t="shared" si="3"/>
        <v>0</v>
      </c>
      <c r="M47" s="28">
        <v>0</v>
      </c>
      <c r="N47" s="27">
        <f t="shared" si="4"/>
        <v>0</v>
      </c>
      <c r="O47" s="28">
        <v>2</v>
      </c>
      <c r="P47" s="27">
        <f t="shared" si="16"/>
        <v>2.197802197802198</v>
      </c>
      <c r="Q47" s="28">
        <v>0</v>
      </c>
      <c r="R47" s="27">
        <f t="shared" si="12"/>
        <v>0</v>
      </c>
      <c r="S47" s="28">
        <v>1</v>
      </c>
      <c r="T47" s="27">
        <f t="shared" si="13"/>
        <v>1.098901098901099</v>
      </c>
      <c r="U47" s="28">
        <v>0</v>
      </c>
      <c r="V47" s="27">
        <f t="shared" si="14"/>
        <v>0</v>
      </c>
      <c r="W47" s="28">
        <v>0</v>
      </c>
      <c r="X47" s="27">
        <f t="shared" si="6"/>
        <v>0</v>
      </c>
      <c r="Y47" s="76">
        <f t="shared" si="15"/>
        <v>88</v>
      </c>
      <c r="Z47" s="73">
        <f t="shared" si="7"/>
        <v>96.7032967032967</v>
      </c>
      <c r="AA47" s="28">
        <v>3</v>
      </c>
      <c r="AB47" s="80">
        <f t="shared" si="8"/>
        <v>3.296703296703297</v>
      </c>
      <c r="AC47" s="76">
        <f t="shared" si="9"/>
        <v>91</v>
      </c>
      <c r="AD47" s="80">
        <f t="shared" si="10"/>
        <v>38.39662447257383</v>
      </c>
      <c r="AE47" s="81">
        <f t="shared" si="11"/>
        <v>-61.60337552742617</v>
      </c>
    </row>
    <row r="48" spans="1:31" ht="12.75" customHeight="1">
      <c r="A48" s="296"/>
      <c r="B48" s="38">
        <v>406</v>
      </c>
      <c r="C48" s="39" t="s">
        <v>15</v>
      </c>
      <c r="D48" s="52">
        <v>268</v>
      </c>
      <c r="E48" s="28">
        <v>121</v>
      </c>
      <c r="F48" s="27">
        <f t="shared" si="0"/>
        <v>55.5045871559633</v>
      </c>
      <c r="G48" s="28">
        <v>87</v>
      </c>
      <c r="H48" s="27">
        <f t="shared" si="1"/>
        <v>39.908256880733944</v>
      </c>
      <c r="I48" s="28">
        <v>2</v>
      </c>
      <c r="J48" s="27">
        <f t="shared" si="2"/>
        <v>0.9174311926605505</v>
      </c>
      <c r="K48" s="28">
        <v>0</v>
      </c>
      <c r="L48" s="27">
        <f t="shared" si="3"/>
        <v>0</v>
      </c>
      <c r="M48" s="28">
        <v>0</v>
      </c>
      <c r="N48" s="27">
        <f t="shared" si="4"/>
        <v>0</v>
      </c>
      <c r="O48" s="28">
        <v>1</v>
      </c>
      <c r="P48" s="27">
        <f t="shared" si="16"/>
        <v>0.45871559633027525</v>
      </c>
      <c r="Q48" s="28">
        <v>0</v>
      </c>
      <c r="R48" s="27">
        <f t="shared" si="12"/>
        <v>0</v>
      </c>
      <c r="S48" s="28">
        <v>0</v>
      </c>
      <c r="T48" s="27">
        <f t="shared" si="13"/>
        <v>0</v>
      </c>
      <c r="U48" s="28">
        <v>0</v>
      </c>
      <c r="V48" s="27">
        <f t="shared" si="14"/>
        <v>0</v>
      </c>
      <c r="W48" s="28">
        <v>0</v>
      </c>
      <c r="X48" s="27">
        <f t="shared" si="6"/>
        <v>0</v>
      </c>
      <c r="Y48" s="76">
        <f t="shared" si="15"/>
        <v>211</v>
      </c>
      <c r="Z48" s="73">
        <f t="shared" si="7"/>
        <v>96.78899082568807</v>
      </c>
      <c r="AA48" s="28">
        <v>7</v>
      </c>
      <c r="AB48" s="80">
        <f t="shared" si="8"/>
        <v>3.211009174311927</v>
      </c>
      <c r="AC48" s="76">
        <f t="shared" si="9"/>
        <v>218</v>
      </c>
      <c r="AD48" s="80">
        <f t="shared" si="10"/>
        <v>81.34328358208955</v>
      </c>
      <c r="AE48" s="81">
        <f t="shared" si="11"/>
        <v>-18.656716417910445</v>
      </c>
    </row>
    <row r="49" spans="1:31" ht="12.75" customHeight="1">
      <c r="A49" s="296"/>
      <c r="B49" s="38">
        <v>407</v>
      </c>
      <c r="C49" s="39" t="s">
        <v>15</v>
      </c>
      <c r="D49" s="52">
        <v>605</v>
      </c>
      <c r="E49" s="28">
        <v>295</v>
      </c>
      <c r="F49" s="27">
        <f t="shared" si="0"/>
        <v>59.716599190283404</v>
      </c>
      <c r="G49" s="28">
        <v>169</v>
      </c>
      <c r="H49" s="27">
        <f t="shared" si="1"/>
        <v>34.21052631578947</v>
      </c>
      <c r="I49" s="28">
        <v>1</v>
      </c>
      <c r="J49" s="27">
        <f t="shared" si="2"/>
        <v>0.20242914979757085</v>
      </c>
      <c r="K49" s="28">
        <v>1</v>
      </c>
      <c r="L49" s="27">
        <f t="shared" si="3"/>
        <v>0.20242914979757085</v>
      </c>
      <c r="M49" s="28">
        <v>0</v>
      </c>
      <c r="N49" s="27">
        <f t="shared" si="4"/>
        <v>0</v>
      </c>
      <c r="O49" s="28">
        <v>16</v>
      </c>
      <c r="P49" s="27">
        <f t="shared" si="16"/>
        <v>3.2388663967611335</v>
      </c>
      <c r="Q49" s="28">
        <v>3</v>
      </c>
      <c r="R49" s="27">
        <f t="shared" si="12"/>
        <v>0.6072874493927125</v>
      </c>
      <c r="S49" s="28">
        <v>1</v>
      </c>
      <c r="T49" s="27">
        <f t="shared" si="13"/>
        <v>0.20242914979757085</v>
      </c>
      <c r="U49" s="28">
        <v>0</v>
      </c>
      <c r="V49" s="27">
        <f t="shared" si="14"/>
        <v>0</v>
      </c>
      <c r="W49" s="28">
        <v>0</v>
      </c>
      <c r="X49" s="27">
        <f t="shared" si="6"/>
        <v>0</v>
      </c>
      <c r="Y49" s="76">
        <f t="shared" si="15"/>
        <v>486</v>
      </c>
      <c r="Z49" s="73">
        <f t="shared" si="7"/>
        <v>98.38056680161942</v>
      </c>
      <c r="AA49" s="28">
        <v>8</v>
      </c>
      <c r="AB49" s="80">
        <f t="shared" si="8"/>
        <v>1.6194331983805668</v>
      </c>
      <c r="AC49" s="76">
        <f t="shared" si="9"/>
        <v>494</v>
      </c>
      <c r="AD49" s="80">
        <f t="shared" si="10"/>
        <v>81.65289256198346</v>
      </c>
      <c r="AE49" s="81">
        <f t="shared" si="11"/>
        <v>-18.347107438016536</v>
      </c>
    </row>
    <row r="50" spans="1:31" ht="12.75" customHeight="1">
      <c r="A50" s="296"/>
      <c r="B50" s="38">
        <v>408</v>
      </c>
      <c r="C50" s="39" t="s">
        <v>15</v>
      </c>
      <c r="D50" s="52">
        <v>242</v>
      </c>
      <c r="E50" s="28">
        <v>105</v>
      </c>
      <c r="F50" s="27">
        <f t="shared" si="0"/>
        <v>45.258620689655174</v>
      </c>
      <c r="G50" s="28">
        <v>76</v>
      </c>
      <c r="H50" s="27">
        <f t="shared" si="1"/>
        <v>32.758620689655174</v>
      </c>
      <c r="I50" s="28">
        <v>0</v>
      </c>
      <c r="J50" s="27">
        <f t="shared" si="2"/>
        <v>0</v>
      </c>
      <c r="K50" s="28">
        <v>0</v>
      </c>
      <c r="L50" s="27">
        <f t="shared" si="3"/>
        <v>0</v>
      </c>
      <c r="M50" s="28">
        <v>0</v>
      </c>
      <c r="N50" s="27">
        <f t="shared" si="4"/>
        <v>0</v>
      </c>
      <c r="O50" s="28">
        <v>5</v>
      </c>
      <c r="P50" s="27">
        <f t="shared" si="16"/>
        <v>2.1551724137931036</v>
      </c>
      <c r="Q50" s="28">
        <v>0</v>
      </c>
      <c r="R50" s="27">
        <f t="shared" si="12"/>
        <v>0</v>
      </c>
      <c r="S50" s="28">
        <v>0</v>
      </c>
      <c r="T50" s="27">
        <f t="shared" si="13"/>
        <v>0</v>
      </c>
      <c r="U50" s="28">
        <v>0</v>
      </c>
      <c r="V50" s="27">
        <f t="shared" si="14"/>
        <v>0</v>
      </c>
      <c r="W50" s="28">
        <v>0</v>
      </c>
      <c r="X50" s="27">
        <f t="shared" si="6"/>
        <v>0</v>
      </c>
      <c r="Y50" s="76">
        <f t="shared" si="15"/>
        <v>186</v>
      </c>
      <c r="Z50" s="73">
        <f t="shared" si="7"/>
        <v>80.17241379310344</v>
      </c>
      <c r="AA50" s="28">
        <v>46</v>
      </c>
      <c r="AB50" s="80">
        <f t="shared" si="8"/>
        <v>19.82758620689655</v>
      </c>
      <c r="AC50" s="76">
        <f t="shared" si="9"/>
        <v>232</v>
      </c>
      <c r="AD50" s="80">
        <f t="shared" si="10"/>
        <v>95.86776859504133</v>
      </c>
      <c r="AE50" s="81">
        <f t="shared" si="11"/>
        <v>-4.132231404958674</v>
      </c>
    </row>
    <row r="51" spans="1:31" ht="12.75" customHeight="1">
      <c r="A51" s="296"/>
      <c r="B51" s="38">
        <v>409</v>
      </c>
      <c r="C51" s="39" t="s">
        <v>15</v>
      </c>
      <c r="D51" s="52">
        <v>516</v>
      </c>
      <c r="E51" s="28">
        <v>176</v>
      </c>
      <c r="F51" s="27">
        <f t="shared" si="0"/>
        <v>43.78109452736319</v>
      </c>
      <c r="G51" s="28">
        <v>196</v>
      </c>
      <c r="H51" s="27">
        <f t="shared" si="1"/>
        <v>48.756218905472636</v>
      </c>
      <c r="I51" s="28">
        <v>6</v>
      </c>
      <c r="J51" s="27">
        <f t="shared" si="2"/>
        <v>1.4925373134328357</v>
      </c>
      <c r="K51" s="28">
        <v>2</v>
      </c>
      <c r="L51" s="27">
        <f t="shared" si="3"/>
        <v>0.4975124378109453</v>
      </c>
      <c r="M51" s="28">
        <v>0</v>
      </c>
      <c r="N51" s="27">
        <f t="shared" si="4"/>
        <v>0</v>
      </c>
      <c r="O51" s="28">
        <v>9</v>
      </c>
      <c r="P51" s="27">
        <f t="shared" si="16"/>
        <v>2.2388059701492535</v>
      </c>
      <c r="Q51" s="28">
        <v>0</v>
      </c>
      <c r="R51" s="27">
        <f t="shared" si="12"/>
        <v>0</v>
      </c>
      <c r="S51" s="28">
        <v>1</v>
      </c>
      <c r="T51" s="27">
        <f t="shared" si="13"/>
        <v>0.24875621890547264</v>
      </c>
      <c r="U51" s="28">
        <v>0</v>
      </c>
      <c r="V51" s="27">
        <f t="shared" si="14"/>
        <v>0</v>
      </c>
      <c r="W51" s="28">
        <v>0</v>
      </c>
      <c r="X51" s="27">
        <f t="shared" si="6"/>
        <v>0</v>
      </c>
      <c r="Y51" s="76">
        <f t="shared" si="15"/>
        <v>390</v>
      </c>
      <c r="Z51" s="73">
        <f t="shared" si="7"/>
        <v>97.01492537313433</v>
      </c>
      <c r="AA51" s="28">
        <v>12</v>
      </c>
      <c r="AB51" s="80">
        <f t="shared" si="8"/>
        <v>2.9850746268656714</v>
      </c>
      <c r="AC51" s="76">
        <f t="shared" si="9"/>
        <v>402</v>
      </c>
      <c r="AD51" s="80">
        <f t="shared" si="10"/>
        <v>77.90697674418605</v>
      </c>
      <c r="AE51" s="81">
        <f t="shared" si="11"/>
        <v>-22.093023255813947</v>
      </c>
    </row>
    <row r="52" spans="1:31" ht="12.75" customHeight="1">
      <c r="A52" s="296"/>
      <c r="B52" s="38">
        <v>410</v>
      </c>
      <c r="C52" s="39" t="s">
        <v>15</v>
      </c>
      <c r="D52" s="52">
        <v>436</v>
      </c>
      <c r="E52" s="28">
        <v>188</v>
      </c>
      <c r="F52" s="27">
        <f t="shared" si="0"/>
        <v>53.86819484240688</v>
      </c>
      <c r="G52" s="28">
        <v>140</v>
      </c>
      <c r="H52" s="27">
        <f t="shared" si="1"/>
        <v>40.114613180515754</v>
      </c>
      <c r="I52" s="28">
        <v>0</v>
      </c>
      <c r="J52" s="27">
        <f t="shared" si="2"/>
        <v>0</v>
      </c>
      <c r="K52" s="28">
        <v>2</v>
      </c>
      <c r="L52" s="27">
        <f t="shared" si="3"/>
        <v>0.5730659025787965</v>
      </c>
      <c r="M52" s="28">
        <v>5</v>
      </c>
      <c r="N52" s="27">
        <f t="shared" si="4"/>
        <v>1.4326647564469914</v>
      </c>
      <c r="O52" s="28">
        <v>2</v>
      </c>
      <c r="P52" s="27">
        <f t="shared" si="16"/>
        <v>0.5730659025787965</v>
      </c>
      <c r="Q52" s="28">
        <v>0</v>
      </c>
      <c r="R52" s="27">
        <f t="shared" si="12"/>
        <v>0</v>
      </c>
      <c r="S52" s="28">
        <v>1</v>
      </c>
      <c r="T52" s="27">
        <f t="shared" si="13"/>
        <v>0.28653295128939826</v>
      </c>
      <c r="U52" s="28">
        <v>0</v>
      </c>
      <c r="V52" s="27">
        <f t="shared" si="14"/>
        <v>0</v>
      </c>
      <c r="W52" s="28">
        <v>0</v>
      </c>
      <c r="X52" s="27">
        <f t="shared" si="6"/>
        <v>0</v>
      </c>
      <c r="Y52" s="76">
        <f t="shared" si="15"/>
        <v>338</v>
      </c>
      <c r="Z52" s="73">
        <f t="shared" si="7"/>
        <v>96.84813753581662</v>
      </c>
      <c r="AA52" s="28">
        <v>11</v>
      </c>
      <c r="AB52" s="80">
        <f t="shared" si="8"/>
        <v>3.151862464183381</v>
      </c>
      <c r="AC52" s="76">
        <f t="shared" si="9"/>
        <v>349</v>
      </c>
      <c r="AD52" s="80">
        <f t="shared" si="10"/>
        <v>80.04587155963303</v>
      </c>
      <c r="AE52" s="81">
        <f t="shared" si="11"/>
        <v>-19.954128440366972</v>
      </c>
    </row>
    <row r="53" spans="1:31" ht="12.75" customHeight="1">
      <c r="A53" s="296"/>
      <c r="B53" s="38">
        <v>410</v>
      </c>
      <c r="C53" s="39" t="s">
        <v>16</v>
      </c>
      <c r="D53" s="52">
        <v>437</v>
      </c>
      <c r="E53" s="28">
        <v>199</v>
      </c>
      <c r="F53" s="27">
        <f t="shared" si="0"/>
        <v>50.252525252525245</v>
      </c>
      <c r="G53" s="28">
        <v>180</v>
      </c>
      <c r="H53" s="27">
        <f t="shared" si="1"/>
        <v>45.45454545454545</v>
      </c>
      <c r="I53" s="28">
        <v>0</v>
      </c>
      <c r="J53" s="27">
        <f t="shared" si="2"/>
        <v>0</v>
      </c>
      <c r="K53" s="28">
        <v>2</v>
      </c>
      <c r="L53" s="27">
        <f t="shared" si="3"/>
        <v>0.5050505050505051</v>
      </c>
      <c r="M53" s="28">
        <v>0</v>
      </c>
      <c r="N53" s="27">
        <f t="shared" si="4"/>
        <v>0</v>
      </c>
      <c r="O53" s="28">
        <v>5</v>
      </c>
      <c r="P53" s="27">
        <f t="shared" si="16"/>
        <v>1.2626262626262625</v>
      </c>
      <c r="Q53" s="28">
        <v>0</v>
      </c>
      <c r="R53" s="27">
        <f t="shared" si="12"/>
        <v>0</v>
      </c>
      <c r="S53" s="28">
        <v>0</v>
      </c>
      <c r="T53" s="27">
        <f t="shared" si="13"/>
        <v>0</v>
      </c>
      <c r="U53" s="28">
        <v>0</v>
      </c>
      <c r="V53" s="27">
        <f t="shared" si="14"/>
        <v>0</v>
      </c>
      <c r="W53" s="28">
        <v>0</v>
      </c>
      <c r="X53" s="27">
        <f t="shared" si="6"/>
        <v>0</v>
      </c>
      <c r="Y53" s="76">
        <f t="shared" si="15"/>
        <v>386</v>
      </c>
      <c r="Z53" s="73">
        <f t="shared" si="7"/>
        <v>97.47474747474747</v>
      </c>
      <c r="AA53" s="28">
        <v>10</v>
      </c>
      <c r="AB53" s="80">
        <f t="shared" si="8"/>
        <v>2.525252525252525</v>
      </c>
      <c r="AC53" s="76">
        <f t="shared" si="9"/>
        <v>396</v>
      </c>
      <c r="AD53" s="80">
        <f t="shared" si="10"/>
        <v>90.61784897025171</v>
      </c>
      <c r="AE53" s="81">
        <f t="shared" si="11"/>
        <v>-9.382151029748286</v>
      </c>
    </row>
    <row r="54" spans="1:31" ht="12.75" customHeight="1">
      <c r="A54" s="296"/>
      <c r="B54" s="38">
        <v>411</v>
      </c>
      <c r="C54" s="39" t="s">
        <v>15</v>
      </c>
      <c r="D54" s="52">
        <v>315</v>
      </c>
      <c r="E54" s="28">
        <v>92</v>
      </c>
      <c r="F54" s="27">
        <f t="shared" si="0"/>
        <v>41.07142857142857</v>
      </c>
      <c r="G54" s="28">
        <v>106</v>
      </c>
      <c r="H54" s="27">
        <f t="shared" si="1"/>
        <v>47.32142857142857</v>
      </c>
      <c r="I54" s="28">
        <v>5</v>
      </c>
      <c r="J54" s="27">
        <f t="shared" si="2"/>
        <v>2.232142857142857</v>
      </c>
      <c r="K54" s="28">
        <v>0</v>
      </c>
      <c r="L54" s="27">
        <f t="shared" si="3"/>
        <v>0</v>
      </c>
      <c r="M54" s="28">
        <v>0</v>
      </c>
      <c r="N54" s="27">
        <f t="shared" si="4"/>
        <v>0</v>
      </c>
      <c r="O54" s="28">
        <v>2</v>
      </c>
      <c r="P54" s="27">
        <f t="shared" si="16"/>
        <v>0.8928571428571428</v>
      </c>
      <c r="Q54" s="28">
        <v>0</v>
      </c>
      <c r="R54" s="27">
        <f t="shared" si="12"/>
        <v>0</v>
      </c>
      <c r="S54" s="28">
        <v>0</v>
      </c>
      <c r="T54" s="27">
        <f t="shared" si="13"/>
        <v>0</v>
      </c>
      <c r="U54" s="28">
        <v>0</v>
      </c>
      <c r="V54" s="27">
        <f t="shared" si="14"/>
        <v>0</v>
      </c>
      <c r="W54" s="28">
        <v>0</v>
      </c>
      <c r="X54" s="27">
        <f t="shared" si="6"/>
        <v>0</v>
      </c>
      <c r="Y54" s="76">
        <f t="shared" si="15"/>
        <v>205</v>
      </c>
      <c r="Z54" s="73">
        <f t="shared" si="7"/>
        <v>91.51785714285714</v>
      </c>
      <c r="AA54" s="28">
        <v>19</v>
      </c>
      <c r="AB54" s="80">
        <f t="shared" si="8"/>
        <v>8.482142857142858</v>
      </c>
      <c r="AC54" s="76">
        <f t="shared" si="9"/>
        <v>224</v>
      </c>
      <c r="AD54" s="80">
        <f t="shared" si="10"/>
        <v>71.11111111111111</v>
      </c>
      <c r="AE54" s="81">
        <f t="shared" si="11"/>
        <v>-28.888888888888886</v>
      </c>
    </row>
    <row r="55" spans="1:31" ht="12.75" customHeight="1">
      <c r="A55" s="296"/>
      <c r="B55" s="38">
        <v>412</v>
      </c>
      <c r="C55" s="39" t="s">
        <v>15</v>
      </c>
      <c r="D55" s="52">
        <v>201</v>
      </c>
      <c r="E55" s="28">
        <v>109</v>
      </c>
      <c r="F55" s="27">
        <f t="shared" si="0"/>
        <v>58.91891891891892</v>
      </c>
      <c r="G55" s="28">
        <v>61</v>
      </c>
      <c r="H55" s="27">
        <f t="shared" si="1"/>
        <v>32.972972972972975</v>
      </c>
      <c r="I55" s="28">
        <v>8</v>
      </c>
      <c r="J55" s="27">
        <f t="shared" si="2"/>
        <v>4.324324324324325</v>
      </c>
      <c r="K55" s="28">
        <v>1</v>
      </c>
      <c r="L55" s="27">
        <f t="shared" si="3"/>
        <v>0.5405405405405406</v>
      </c>
      <c r="M55" s="28">
        <v>1</v>
      </c>
      <c r="N55" s="27">
        <f t="shared" si="4"/>
        <v>0.5405405405405406</v>
      </c>
      <c r="O55" s="28">
        <v>1</v>
      </c>
      <c r="P55" s="27">
        <f t="shared" si="16"/>
        <v>0.5405405405405406</v>
      </c>
      <c r="Q55" s="28">
        <v>0</v>
      </c>
      <c r="R55" s="27">
        <f t="shared" si="12"/>
        <v>0</v>
      </c>
      <c r="S55" s="28">
        <v>0</v>
      </c>
      <c r="T55" s="27">
        <f t="shared" si="13"/>
        <v>0</v>
      </c>
      <c r="U55" s="28">
        <v>0</v>
      </c>
      <c r="V55" s="27">
        <f t="shared" si="14"/>
        <v>0</v>
      </c>
      <c r="W55" s="28">
        <v>0</v>
      </c>
      <c r="X55" s="27">
        <f t="shared" si="6"/>
        <v>0</v>
      </c>
      <c r="Y55" s="76">
        <f t="shared" si="15"/>
        <v>181</v>
      </c>
      <c r="Z55" s="73">
        <f t="shared" si="7"/>
        <v>97.83783783783784</v>
      </c>
      <c r="AA55" s="28">
        <v>4</v>
      </c>
      <c r="AB55" s="80">
        <f t="shared" si="8"/>
        <v>2.1621621621621623</v>
      </c>
      <c r="AC55" s="76">
        <f t="shared" si="9"/>
        <v>185</v>
      </c>
      <c r="AD55" s="80">
        <f t="shared" si="10"/>
        <v>92.03980099502488</v>
      </c>
      <c r="AE55" s="81">
        <f t="shared" si="11"/>
        <v>-7.960199004975124</v>
      </c>
    </row>
    <row r="56" spans="1:31" ht="12.75" customHeight="1">
      <c r="A56" s="296"/>
      <c r="B56" s="38">
        <v>413</v>
      </c>
      <c r="C56" s="39" t="s">
        <v>15</v>
      </c>
      <c r="D56" s="52">
        <v>189</v>
      </c>
      <c r="E56" s="28">
        <v>66</v>
      </c>
      <c r="F56" s="27">
        <f t="shared" si="0"/>
        <v>43.42105263157895</v>
      </c>
      <c r="G56" s="28">
        <v>79</v>
      </c>
      <c r="H56" s="27">
        <f t="shared" si="1"/>
        <v>51.973684210526315</v>
      </c>
      <c r="I56" s="28">
        <v>0</v>
      </c>
      <c r="J56" s="27">
        <f t="shared" si="2"/>
        <v>0</v>
      </c>
      <c r="K56" s="28">
        <v>0</v>
      </c>
      <c r="L56" s="27">
        <f t="shared" si="3"/>
        <v>0</v>
      </c>
      <c r="M56" s="28">
        <v>0</v>
      </c>
      <c r="N56" s="27">
        <f t="shared" si="4"/>
        <v>0</v>
      </c>
      <c r="O56" s="28">
        <v>1</v>
      </c>
      <c r="P56" s="27">
        <f t="shared" si="16"/>
        <v>0.6578947368421052</v>
      </c>
      <c r="Q56" s="28">
        <v>0</v>
      </c>
      <c r="R56" s="27">
        <f t="shared" si="12"/>
        <v>0</v>
      </c>
      <c r="S56" s="28">
        <v>0</v>
      </c>
      <c r="T56" s="27">
        <f t="shared" si="13"/>
        <v>0</v>
      </c>
      <c r="U56" s="28">
        <v>0</v>
      </c>
      <c r="V56" s="27">
        <f t="shared" si="14"/>
        <v>0</v>
      </c>
      <c r="W56" s="28">
        <v>0</v>
      </c>
      <c r="X56" s="27">
        <f t="shared" si="6"/>
        <v>0</v>
      </c>
      <c r="Y56" s="76">
        <f t="shared" si="15"/>
        <v>146</v>
      </c>
      <c r="Z56" s="73">
        <f t="shared" si="7"/>
        <v>96.05263157894737</v>
      </c>
      <c r="AA56" s="28">
        <v>6</v>
      </c>
      <c r="AB56" s="80">
        <f t="shared" si="8"/>
        <v>3.9473684210526314</v>
      </c>
      <c r="AC56" s="76">
        <f t="shared" si="9"/>
        <v>152</v>
      </c>
      <c r="AD56" s="80">
        <f t="shared" si="10"/>
        <v>80.42328042328042</v>
      </c>
      <c r="AE56" s="81">
        <f t="shared" si="11"/>
        <v>-19.576719576719583</v>
      </c>
    </row>
    <row r="57" spans="1:31" ht="12.75" customHeight="1">
      <c r="A57" s="296"/>
      <c r="B57" s="38">
        <v>413</v>
      </c>
      <c r="C57" s="39" t="s">
        <v>32</v>
      </c>
      <c r="D57" s="52">
        <v>93</v>
      </c>
      <c r="E57" s="28">
        <v>26</v>
      </c>
      <c r="F57" s="27">
        <f t="shared" si="0"/>
        <v>38.80597014925373</v>
      </c>
      <c r="G57" s="28">
        <v>33</v>
      </c>
      <c r="H57" s="27">
        <f t="shared" si="1"/>
        <v>49.25373134328358</v>
      </c>
      <c r="I57" s="28">
        <v>1</v>
      </c>
      <c r="J57" s="27">
        <f t="shared" si="2"/>
        <v>1.4925373134328357</v>
      </c>
      <c r="K57" s="28">
        <v>1</v>
      </c>
      <c r="L57" s="27">
        <f t="shared" si="3"/>
        <v>1.4925373134328357</v>
      </c>
      <c r="M57" s="28">
        <v>0</v>
      </c>
      <c r="N57" s="27">
        <f t="shared" si="4"/>
        <v>0</v>
      </c>
      <c r="O57" s="28">
        <v>2</v>
      </c>
      <c r="P57" s="27">
        <f t="shared" si="16"/>
        <v>2.9850746268656714</v>
      </c>
      <c r="Q57" s="28">
        <v>0</v>
      </c>
      <c r="R57" s="27">
        <f t="shared" si="12"/>
        <v>0</v>
      </c>
      <c r="S57" s="28">
        <v>2</v>
      </c>
      <c r="T57" s="27">
        <f t="shared" si="13"/>
        <v>2.9850746268656714</v>
      </c>
      <c r="U57" s="28">
        <v>0</v>
      </c>
      <c r="V57" s="27">
        <f t="shared" si="14"/>
        <v>0</v>
      </c>
      <c r="W57" s="28">
        <v>0</v>
      </c>
      <c r="X57" s="27">
        <f t="shared" si="6"/>
        <v>0</v>
      </c>
      <c r="Y57" s="76">
        <f t="shared" si="15"/>
        <v>65</v>
      </c>
      <c r="Z57" s="73">
        <f t="shared" si="7"/>
        <v>97.01492537313433</v>
      </c>
      <c r="AA57" s="28">
        <v>2</v>
      </c>
      <c r="AB57" s="80">
        <f t="shared" si="8"/>
        <v>2.9850746268656714</v>
      </c>
      <c r="AC57" s="76">
        <f t="shared" si="9"/>
        <v>67</v>
      </c>
      <c r="AD57" s="80">
        <f t="shared" si="10"/>
        <v>72.04301075268818</v>
      </c>
      <c r="AE57" s="81">
        <f t="shared" si="11"/>
        <v>-27.956989247311824</v>
      </c>
    </row>
    <row r="58" spans="1:31" ht="12.75" customHeight="1">
      <c r="A58" s="296"/>
      <c r="B58" s="38">
        <v>414</v>
      </c>
      <c r="C58" s="39" t="s">
        <v>15</v>
      </c>
      <c r="D58" s="52">
        <v>180</v>
      </c>
      <c r="E58" s="28">
        <v>28</v>
      </c>
      <c r="F58" s="27">
        <f t="shared" si="0"/>
        <v>25.225225225225223</v>
      </c>
      <c r="G58" s="28">
        <v>65</v>
      </c>
      <c r="H58" s="27">
        <f t="shared" si="1"/>
        <v>58.55855855855856</v>
      </c>
      <c r="I58" s="28">
        <v>1</v>
      </c>
      <c r="J58" s="27">
        <f t="shared" si="2"/>
        <v>0.9009009009009009</v>
      </c>
      <c r="K58" s="28">
        <v>1</v>
      </c>
      <c r="L58" s="27">
        <f t="shared" si="3"/>
        <v>0.9009009009009009</v>
      </c>
      <c r="M58" s="28">
        <v>2</v>
      </c>
      <c r="N58" s="27">
        <f t="shared" si="4"/>
        <v>1.8018018018018018</v>
      </c>
      <c r="O58" s="28">
        <v>3</v>
      </c>
      <c r="P58" s="27">
        <f t="shared" si="16"/>
        <v>2.7027027027027026</v>
      </c>
      <c r="Q58" s="28">
        <v>0</v>
      </c>
      <c r="R58" s="27">
        <f t="shared" si="12"/>
        <v>0</v>
      </c>
      <c r="S58" s="28">
        <v>3</v>
      </c>
      <c r="T58" s="27">
        <f t="shared" si="13"/>
        <v>2.7027027027027026</v>
      </c>
      <c r="U58" s="28">
        <v>0</v>
      </c>
      <c r="V58" s="27">
        <f t="shared" si="14"/>
        <v>0</v>
      </c>
      <c r="W58" s="28">
        <v>0</v>
      </c>
      <c r="X58" s="27">
        <f t="shared" si="6"/>
        <v>0</v>
      </c>
      <c r="Y58" s="76">
        <f t="shared" si="15"/>
        <v>103</v>
      </c>
      <c r="Z58" s="73">
        <f t="shared" si="7"/>
        <v>92.7927927927928</v>
      </c>
      <c r="AA58" s="28">
        <v>8</v>
      </c>
      <c r="AB58" s="80">
        <f t="shared" si="8"/>
        <v>7.207207207207207</v>
      </c>
      <c r="AC58" s="76">
        <f t="shared" si="9"/>
        <v>111</v>
      </c>
      <c r="AD58" s="80">
        <f t="shared" si="10"/>
        <v>61.66666666666667</v>
      </c>
      <c r="AE58" s="81">
        <f t="shared" si="11"/>
        <v>-38.33333333333333</v>
      </c>
    </row>
    <row r="59" spans="1:31" ht="12.75" customHeight="1">
      <c r="A59" s="296"/>
      <c r="B59" s="38">
        <v>415</v>
      </c>
      <c r="C59" s="39" t="s">
        <v>15</v>
      </c>
      <c r="D59" s="52">
        <v>564</v>
      </c>
      <c r="E59" s="28">
        <v>75</v>
      </c>
      <c r="F59" s="27">
        <f t="shared" si="0"/>
        <v>20.491803278688526</v>
      </c>
      <c r="G59" s="28">
        <v>200</v>
      </c>
      <c r="H59" s="27">
        <f t="shared" si="1"/>
        <v>54.644808743169406</v>
      </c>
      <c r="I59" s="28">
        <v>9</v>
      </c>
      <c r="J59" s="27">
        <f t="shared" si="2"/>
        <v>2.459016393442623</v>
      </c>
      <c r="K59" s="28">
        <v>4</v>
      </c>
      <c r="L59" s="27">
        <f t="shared" si="3"/>
        <v>1.092896174863388</v>
      </c>
      <c r="M59" s="28">
        <v>2</v>
      </c>
      <c r="N59" s="27">
        <f t="shared" si="4"/>
        <v>0.546448087431694</v>
      </c>
      <c r="O59" s="28">
        <v>50</v>
      </c>
      <c r="P59" s="27">
        <f t="shared" si="16"/>
        <v>13.661202185792352</v>
      </c>
      <c r="Q59" s="28">
        <v>1</v>
      </c>
      <c r="R59" s="27">
        <f t="shared" si="12"/>
        <v>0.273224043715847</v>
      </c>
      <c r="S59" s="28">
        <v>9</v>
      </c>
      <c r="T59" s="27">
        <f t="shared" si="13"/>
        <v>2.459016393442623</v>
      </c>
      <c r="U59" s="28">
        <v>1</v>
      </c>
      <c r="V59" s="27">
        <f t="shared" si="14"/>
        <v>0.273224043715847</v>
      </c>
      <c r="W59" s="28">
        <v>0</v>
      </c>
      <c r="X59" s="27">
        <f t="shared" si="6"/>
        <v>0</v>
      </c>
      <c r="Y59" s="76">
        <f t="shared" si="15"/>
        <v>351</v>
      </c>
      <c r="Z59" s="73">
        <f t="shared" si="7"/>
        <v>95.90163934426229</v>
      </c>
      <c r="AA59" s="28">
        <v>15</v>
      </c>
      <c r="AB59" s="80">
        <f t="shared" si="8"/>
        <v>4.098360655737705</v>
      </c>
      <c r="AC59" s="76">
        <f t="shared" si="9"/>
        <v>366</v>
      </c>
      <c r="AD59" s="80">
        <f t="shared" si="10"/>
        <v>64.8936170212766</v>
      </c>
      <c r="AE59" s="81">
        <f t="shared" si="11"/>
        <v>-35.1063829787234</v>
      </c>
    </row>
    <row r="60" spans="1:31" ht="12.75" customHeight="1">
      <c r="A60" s="296"/>
      <c r="B60" s="38">
        <v>415</v>
      </c>
      <c r="C60" s="39" t="s">
        <v>16</v>
      </c>
      <c r="D60" s="52">
        <v>564</v>
      </c>
      <c r="E60" s="28">
        <v>75</v>
      </c>
      <c r="F60" s="27">
        <f t="shared" si="0"/>
        <v>21.67630057803468</v>
      </c>
      <c r="G60" s="28">
        <v>192</v>
      </c>
      <c r="H60" s="27">
        <f t="shared" si="1"/>
        <v>55.49132947976878</v>
      </c>
      <c r="I60" s="28">
        <v>2</v>
      </c>
      <c r="J60" s="27">
        <f t="shared" si="2"/>
        <v>0.5780346820809248</v>
      </c>
      <c r="K60" s="28">
        <v>15</v>
      </c>
      <c r="L60" s="27">
        <f t="shared" si="3"/>
        <v>4.335260115606936</v>
      </c>
      <c r="M60" s="28">
        <v>0</v>
      </c>
      <c r="N60" s="27">
        <f t="shared" si="4"/>
        <v>0</v>
      </c>
      <c r="O60" s="28">
        <v>40</v>
      </c>
      <c r="P60" s="27">
        <f t="shared" si="16"/>
        <v>11.560693641618498</v>
      </c>
      <c r="Q60" s="28">
        <v>0</v>
      </c>
      <c r="R60" s="27">
        <f t="shared" si="12"/>
        <v>0</v>
      </c>
      <c r="S60" s="28">
        <v>0</v>
      </c>
      <c r="T60" s="27">
        <f t="shared" si="13"/>
        <v>0</v>
      </c>
      <c r="U60" s="28">
        <v>0</v>
      </c>
      <c r="V60" s="27">
        <f t="shared" si="14"/>
        <v>0</v>
      </c>
      <c r="W60" s="28">
        <v>0</v>
      </c>
      <c r="X60" s="27">
        <f t="shared" si="6"/>
        <v>0</v>
      </c>
      <c r="Y60" s="76">
        <f t="shared" si="15"/>
        <v>324</v>
      </c>
      <c r="Z60" s="73">
        <f t="shared" si="7"/>
        <v>93.64161849710982</v>
      </c>
      <c r="AA60" s="28">
        <v>22</v>
      </c>
      <c r="AB60" s="80">
        <f t="shared" si="8"/>
        <v>6.358381502890173</v>
      </c>
      <c r="AC60" s="76">
        <f t="shared" si="9"/>
        <v>346</v>
      </c>
      <c r="AD60" s="80">
        <f t="shared" si="10"/>
        <v>61.347517730496456</v>
      </c>
      <c r="AE60" s="81">
        <f t="shared" si="11"/>
        <v>-38.652482269503544</v>
      </c>
    </row>
    <row r="61" spans="1:31" ht="12.75" customHeight="1">
      <c r="A61" s="296"/>
      <c r="B61" s="38">
        <v>416</v>
      </c>
      <c r="C61" s="39" t="s">
        <v>15</v>
      </c>
      <c r="D61" s="52">
        <v>120</v>
      </c>
      <c r="E61" s="28">
        <v>35</v>
      </c>
      <c r="F61" s="27">
        <f t="shared" si="0"/>
        <v>44.303797468354425</v>
      </c>
      <c r="G61" s="28">
        <v>19</v>
      </c>
      <c r="H61" s="27">
        <f t="shared" si="1"/>
        <v>24.050632911392405</v>
      </c>
      <c r="I61" s="28">
        <v>5</v>
      </c>
      <c r="J61" s="27">
        <f t="shared" si="2"/>
        <v>6.329113924050633</v>
      </c>
      <c r="K61" s="28">
        <v>0</v>
      </c>
      <c r="L61" s="27">
        <f t="shared" si="3"/>
        <v>0</v>
      </c>
      <c r="M61" s="28">
        <v>0</v>
      </c>
      <c r="N61" s="27">
        <f t="shared" si="4"/>
        <v>0</v>
      </c>
      <c r="O61" s="28">
        <v>13</v>
      </c>
      <c r="P61" s="27">
        <f t="shared" si="16"/>
        <v>16.455696202531644</v>
      </c>
      <c r="Q61" s="28">
        <v>0</v>
      </c>
      <c r="R61" s="27">
        <f t="shared" si="12"/>
        <v>0</v>
      </c>
      <c r="S61" s="28">
        <v>0</v>
      </c>
      <c r="T61" s="27">
        <f t="shared" si="13"/>
        <v>0</v>
      </c>
      <c r="U61" s="28">
        <v>0</v>
      </c>
      <c r="V61" s="27">
        <f t="shared" si="14"/>
        <v>0</v>
      </c>
      <c r="W61" s="28">
        <v>0</v>
      </c>
      <c r="X61" s="27">
        <f t="shared" si="6"/>
        <v>0</v>
      </c>
      <c r="Y61" s="76">
        <f t="shared" si="15"/>
        <v>72</v>
      </c>
      <c r="Z61" s="73">
        <f t="shared" si="7"/>
        <v>91.13924050632912</v>
      </c>
      <c r="AA61" s="28">
        <v>7</v>
      </c>
      <c r="AB61" s="80">
        <f t="shared" si="8"/>
        <v>8.860759493670885</v>
      </c>
      <c r="AC61" s="76">
        <f t="shared" si="9"/>
        <v>79</v>
      </c>
      <c r="AD61" s="80">
        <f t="shared" si="10"/>
        <v>65.83333333333333</v>
      </c>
      <c r="AE61" s="81">
        <f t="shared" si="11"/>
        <v>-34.16666666666667</v>
      </c>
    </row>
    <row r="62" spans="1:31" ht="12.75" customHeight="1">
      <c r="A62" s="296"/>
      <c r="B62" s="38">
        <v>417</v>
      </c>
      <c r="C62" s="39" t="s">
        <v>15</v>
      </c>
      <c r="D62" s="52">
        <v>583</v>
      </c>
      <c r="E62" s="28">
        <v>113</v>
      </c>
      <c r="F62" s="27">
        <f t="shared" si="0"/>
        <v>34.984520123839005</v>
      </c>
      <c r="G62" s="28">
        <v>170</v>
      </c>
      <c r="H62" s="27">
        <f t="shared" si="1"/>
        <v>52.63157894736842</v>
      </c>
      <c r="I62" s="28">
        <v>16</v>
      </c>
      <c r="J62" s="27">
        <f t="shared" si="2"/>
        <v>4.953560371517028</v>
      </c>
      <c r="K62" s="28">
        <v>0</v>
      </c>
      <c r="L62" s="27">
        <f t="shared" si="3"/>
        <v>0</v>
      </c>
      <c r="M62" s="28">
        <v>0</v>
      </c>
      <c r="N62" s="27">
        <f t="shared" si="4"/>
        <v>0</v>
      </c>
      <c r="O62" s="28">
        <v>13</v>
      </c>
      <c r="P62" s="27">
        <f t="shared" si="16"/>
        <v>4.024767801857585</v>
      </c>
      <c r="Q62" s="28">
        <v>0</v>
      </c>
      <c r="R62" s="27">
        <f t="shared" si="12"/>
        <v>0</v>
      </c>
      <c r="S62" s="28">
        <v>0</v>
      </c>
      <c r="T62" s="27">
        <f t="shared" si="13"/>
        <v>0</v>
      </c>
      <c r="U62" s="28">
        <v>0</v>
      </c>
      <c r="V62" s="27">
        <f t="shared" si="14"/>
        <v>0</v>
      </c>
      <c r="W62" s="28">
        <v>0</v>
      </c>
      <c r="X62" s="27">
        <f t="shared" si="6"/>
        <v>0</v>
      </c>
      <c r="Y62" s="76">
        <f t="shared" si="15"/>
        <v>312</v>
      </c>
      <c r="Z62" s="73">
        <f t="shared" si="7"/>
        <v>96.59442724458205</v>
      </c>
      <c r="AA62" s="28">
        <v>11</v>
      </c>
      <c r="AB62" s="80">
        <f t="shared" si="8"/>
        <v>3.4055727554179565</v>
      </c>
      <c r="AC62" s="76">
        <f t="shared" si="9"/>
        <v>323</v>
      </c>
      <c r="AD62" s="80">
        <f t="shared" si="10"/>
        <v>55.40308747855918</v>
      </c>
      <c r="AE62" s="81">
        <f t="shared" si="11"/>
        <v>-44.59691252144082</v>
      </c>
    </row>
    <row r="63" spans="1:31" ht="12.75" customHeight="1">
      <c r="A63" s="296"/>
      <c r="B63" s="38">
        <v>417</v>
      </c>
      <c r="C63" s="39" t="s">
        <v>16</v>
      </c>
      <c r="D63" s="52">
        <v>583</v>
      </c>
      <c r="E63" s="28">
        <v>104</v>
      </c>
      <c r="F63" s="27">
        <f t="shared" si="0"/>
        <v>33.12101910828025</v>
      </c>
      <c r="G63" s="28">
        <v>159</v>
      </c>
      <c r="H63" s="27">
        <f t="shared" si="1"/>
        <v>50.63694267515923</v>
      </c>
      <c r="I63" s="28">
        <v>15</v>
      </c>
      <c r="J63" s="27">
        <f t="shared" si="2"/>
        <v>4.777070063694268</v>
      </c>
      <c r="K63" s="28">
        <v>1</v>
      </c>
      <c r="L63" s="27">
        <f t="shared" si="3"/>
        <v>0.3184713375796179</v>
      </c>
      <c r="M63" s="28">
        <v>1</v>
      </c>
      <c r="N63" s="27">
        <f t="shared" si="4"/>
        <v>0.3184713375796179</v>
      </c>
      <c r="O63" s="28">
        <v>12</v>
      </c>
      <c r="P63" s="27">
        <f t="shared" si="16"/>
        <v>3.821656050955414</v>
      </c>
      <c r="Q63" s="28">
        <v>0</v>
      </c>
      <c r="R63" s="27">
        <f t="shared" si="12"/>
        <v>0</v>
      </c>
      <c r="S63" s="28">
        <v>0</v>
      </c>
      <c r="T63" s="27">
        <f t="shared" si="13"/>
        <v>0</v>
      </c>
      <c r="U63" s="28">
        <v>0</v>
      </c>
      <c r="V63" s="27">
        <f t="shared" si="14"/>
        <v>0</v>
      </c>
      <c r="W63" s="28">
        <v>0</v>
      </c>
      <c r="X63" s="27">
        <f t="shared" si="6"/>
        <v>0</v>
      </c>
      <c r="Y63" s="76">
        <f t="shared" si="15"/>
        <v>292</v>
      </c>
      <c r="Z63" s="73">
        <f t="shared" si="7"/>
        <v>92.99363057324841</v>
      </c>
      <c r="AA63" s="28">
        <v>22</v>
      </c>
      <c r="AB63" s="80">
        <f t="shared" si="8"/>
        <v>7.006369426751593</v>
      </c>
      <c r="AC63" s="76">
        <f t="shared" si="9"/>
        <v>314</v>
      </c>
      <c r="AD63" s="80">
        <f t="shared" si="10"/>
        <v>53.859348198970835</v>
      </c>
      <c r="AE63" s="81">
        <f t="shared" si="11"/>
        <v>-46.140651801029165</v>
      </c>
    </row>
    <row r="64" spans="1:31" ht="12.75" customHeight="1">
      <c r="A64" s="296"/>
      <c r="B64" s="38">
        <v>417</v>
      </c>
      <c r="C64" s="39" t="s">
        <v>19</v>
      </c>
      <c r="D64" s="52">
        <v>583</v>
      </c>
      <c r="E64" s="28">
        <v>99</v>
      </c>
      <c r="F64" s="27">
        <f t="shared" si="0"/>
        <v>31.428571428571427</v>
      </c>
      <c r="G64" s="28">
        <v>160</v>
      </c>
      <c r="H64" s="27">
        <f t="shared" si="1"/>
        <v>50.79365079365079</v>
      </c>
      <c r="I64" s="28">
        <v>18</v>
      </c>
      <c r="J64" s="27">
        <f t="shared" si="2"/>
        <v>5.714285714285714</v>
      </c>
      <c r="K64" s="28">
        <v>1</v>
      </c>
      <c r="L64" s="27">
        <f t="shared" si="3"/>
        <v>0.31746031746031744</v>
      </c>
      <c r="M64" s="28">
        <v>2</v>
      </c>
      <c r="N64" s="27">
        <f t="shared" si="4"/>
        <v>0.6349206349206349</v>
      </c>
      <c r="O64" s="28">
        <v>18</v>
      </c>
      <c r="P64" s="27">
        <f t="shared" si="16"/>
        <v>5.714285714285714</v>
      </c>
      <c r="Q64" s="28">
        <v>0</v>
      </c>
      <c r="R64" s="27">
        <f t="shared" si="12"/>
        <v>0</v>
      </c>
      <c r="S64" s="28">
        <v>1</v>
      </c>
      <c r="T64" s="27">
        <f t="shared" si="13"/>
        <v>0.31746031746031744</v>
      </c>
      <c r="U64" s="28">
        <v>0</v>
      </c>
      <c r="V64" s="27">
        <f t="shared" si="14"/>
        <v>0</v>
      </c>
      <c r="W64" s="28">
        <v>1</v>
      </c>
      <c r="X64" s="27">
        <f t="shared" si="6"/>
        <v>0.31746031746031744</v>
      </c>
      <c r="Y64" s="76">
        <f t="shared" si="15"/>
        <v>300</v>
      </c>
      <c r="Z64" s="73">
        <f t="shared" si="7"/>
        <v>95.23809523809523</v>
      </c>
      <c r="AA64" s="28">
        <v>15</v>
      </c>
      <c r="AB64" s="80">
        <f t="shared" si="8"/>
        <v>4.761904761904762</v>
      </c>
      <c r="AC64" s="76">
        <f t="shared" si="9"/>
        <v>315</v>
      </c>
      <c r="AD64" s="80">
        <f t="shared" si="10"/>
        <v>54.03087478559176</v>
      </c>
      <c r="AE64" s="81">
        <f t="shared" si="11"/>
        <v>-45.96912521440824</v>
      </c>
    </row>
    <row r="65" spans="1:31" ht="12.75" customHeight="1">
      <c r="A65" s="296"/>
      <c r="B65" s="38">
        <v>418</v>
      </c>
      <c r="C65" s="39" t="s">
        <v>15</v>
      </c>
      <c r="D65" s="52">
        <v>110</v>
      </c>
      <c r="E65" s="28">
        <v>23</v>
      </c>
      <c r="F65" s="27">
        <f t="shared" si="0"/>
        <v>37.704918032786885</v>
      </c>
      <c r="G65" s="28">
        <v>30</v>
      </c>
      <c r="H65" s="27">
        <f t="shared" si="1"/>
        <v>49.18032786885246</v>
      </c>
      <c r="I65" s="28">
        <v>1</v>
      </c>
      <c r="J65" s="27">
        <f t="shared" si="2"/>
        <v>1.639344262295082</v>
      </c>
      <c r="K65" s="28">
        <v>0</v>
      </c>
      <c r="L65" s="27">
        <f t="shared" si="3"/>
        <v>0</v>
      </c>
      <c r="M65" s="28">
        <v>1</v>
      </c>
      <c r="N65" s="27">
        <f t="shared" si="4"/>
        <v>1.639344262295082</v>
      </c>
      <c r="O65" s="28">
        <v>3</v>
      </c>
      <c r="P65" s="27">
        <f t="shared" si="16"/>
        <v>4.918032786885246</v>
      </c>
      <c r="Q65" s="28">
        <v>0</v>
      </c>
      <c r="R65" s="27">
        <f t="shared" si="12"/>
        <v>0</v>
      </c>
      <c r="S65" s="28">
        <v>2</v>
      </c>
      <c r="T65" s="27">
        <f t="shared" si="13"/>
        <v>3.278688524590164</v>
      </c>
      <c r="U65" s="28">
        <v>0</v>
      </c>
      <c r="V65" s="27">
        <f t="shared" si="14"/>
        <v>0</v>
      </c>
      <c r="W65" s="28">
        <v>0</v>
      </c>
      <c r="X65" s="27">
        <f t="shared" si="6"/>
        <v>0</v>
      </c>
      <c r="Y65" s="76">
        <f t="shared" si="15"/>
        <v>60</v>
      </c>
      <c r="Z65" s="73">
        <f t="shared" si="7"/>
        <v>98.36065573770492</v>
      </c>
      <c r="AA65" s="28">
        <v>1</v>
      </c>
      <c r="AB65" s="80">
        <f t="shared" si="8"/>
        <v>1.639344262295082</v>
      </c>
      <c r="AC65" s="76">
        <f t="shared" si="9"/>
        <v>61</v>
      </c>
      <c r="AD65" s="80">
        <f t="shared" si="10"/>
        <v>55.45454545454545</v>
      </c>
      <c r="AE65" s="81">
        <f t="shared" si="11"/>
        <v>-44.54545454545455</v>
      </c>
    </row>
    <row r="66" spans="1:31" ht="12.75" customHeight="1">
      <c r="A66" s="296"/>
      <c r="B66" s="38">
        <v>419</v>
      </c>
      <c r="C66" s="39" t="s">
        <v>15</v>
      </c>
      <c r="D66" s="52">
        <v>292</v>
      </c>
      <c r="E66" s="28">
        <v>64</v>
      </c>
      <c r="F66" s="27">
        <f t="shared" si="0"/>
        <v>36.7816091954023</v>
      </c>
      <c r="G66" s="28">
        <v>52</v>
      </c>
      <c r="H66" s="27">
        <f t="shared" si="1"/>
        <v>29.88505747126437</v>
      </c>
      <c r="I66" s="28">
        <v>22</v>
      </c>
      <c r="J66" s="27">
        <f t="shared" si="2"/>
        <v>12.643678160919542</v>
      </c>
      <c r="K66" s="28">
        <v>3</v>
      </c>
      <c r="L66" s="27">
        <f t="shared" si="3"/>
        <v>1.7241379310344827</v>
      </c>
      <c r="M66" s="28">
        <v>1</v>
      </c>
      <c r="N66" s="27">
        <f t="shared" si="4"/>
        <v>0.5747126436781609</v>
      </c>
      <c r="O66" s="28">
        <v>26</v>
      </c>
      <c r="P66" s="27">
        <f t="shared" si="16"/>
        <v>14.942528735632186</v>
      </c>
      <c r="Q66" s="28">
        <v>0</v>
      </c>
      <c r="R66" s="27">
        <f t="shared" si="12"/>
        <v>0</v>
      </c>
      <c r="S66" s="28">
        <v>1</v>
      </c>
      <c r="T66" s="27">
        <f t="shared" si="13"/>
        <v>0.5747126436781609</v>
      </c>
      <c r="U66" s="28">
        <v>0</v>
      </c>
      <c r="V66" s="27">
        <f t="shared" si="14"/>
        <v>0</v>
      </c>
      <c r="W66" s="28">
        <v>0</v>
      </c>
      <c r="X66" s="27">
        <f t="shared" si="6"/>
        <v>0</v>
      </c>
      <c r="Y66" s="76">
        <f t="shared" si="15"/>
        <v>169</v>
      </c>
      <c r="Z66" s="73">
        <f t="shared" si="7"/>
        <v>97.12643678160919</v>
      </c>
      <c r="AA66" s="28">
        <v>5</v>
      </c>
      <c r="AB66" s="80">
        <f t="shared" si="8"/>
        <v>2.8735632183908044</v>
      </c>
      <c r="AC66" s="76">
        <f t="shared" si="9"/>
        <v>174</v>
      </c>
      <c r="AD66" s="80">
        <f t="shared" si="10"/>
        <v>59.589041095890416</v>
      </c>
      <c r="AE66" s="81">
        <f t="shared" si="11"/>
        <v>-40.410958904109584</v>
      </c>
    </row>
    <row r="67" spans="1:31" ht="12.75" customHeight="1">
      <c r="A67" s="296"/>
      <c r="B67" s="38">
        <v>420</v>
      </c>
      <c r="C67" s="39" t="s">
        <v>15</v>
      </c>
      <c r="D67" s="52">
        <v>212</v>
      </c>
      <c r="E67" s="28">
        <v>19</v>
      </c>
      <c r="F67" s="27">
        <f t="shared" si="0"/>
        <v>13.286713286713287</v>
      </c>
      <c r="G67" s="28">
        <v>67</v>
      </c>
      <c r="H67" s="27">
        <f t="shared" si="1"/>
        <v>46.85314685314685</v>
      </c>
      <c r="I67" s="28">
        <v>41</v>
      </c>
      <c r="J67" s="27">
        <f t="shared" si="2"/>
        <v>28.671328671328673</v>
      </c>
      <c r="K67" s="28">
        <v>2</v>
      </c>
      <c r="L67" s="27">
        <f t="shared" si="3"/>
        <v>1.3986013986013985</v>
      </c>
      <c r="M67" s="28">
        <v>2</v>
      </c>
      <c r="N67" s="27">
        <f t="shared" si="4"/>
        <v>1.3986013986013985</v>
      </c>
      <c r="O67" s="28">
        <v>1</v>
      </c>
      <c r="P67" s="27">
        <f t="shared" si="16"/>
        <v>0.6993006993006993</v>
      </c>
      <c r="Q67" s="28">
        <v>0</v>
      </c>
      <c r="R67" s="27">
        <f t="shared" si="12"/>
        <v>0</v>
      </c>
      <c r="S67" s="28">
        <v>8</v>
      </c>
      <c r="T67" s="27">
        <f t="shared" si="13"/>
        <v>5.594405594405594</v>
      </c>
      <c r="U67" s="28">
        <v>0</v>
      </c>
      <c r="V67" s="27">
        <f t="shared" si="14"/>
        <v>0</v>
      </c>
      <c r="W67" s="28">
        <v>0</v>
      </c>
      <c r="X67" s="27">
        <f t="shared" si="6"/>
        <v>0</v>
      </c>
      <c r="Y67" s="76">
        <f t="shared" si="15"/>
        <v>140</v>
      </c>
      <c r="Z67" s="73">
        <f t="shared" si="7"/>
        <v>97.9020979020979</v>
      </c>
      <c r="AA67" s="28">
        <v>3</v>
      </c>
      <c r="AB67" s="80">
        <f t="shared" si="8"/>
        <v>2.097902097902098</v>
      </c>
      <c r="AC67" s="76">
        <f t="shared" si="9"/>
        <v>143</v>
      </c>
      <c r="AD67" s="80">
        <f t="shared" si="10"/>
        <v>67.45283018867924</v>
      </c>
      <c r="AE67" s="81">
        <f t="shared" si="11"/>
        <v>-32.54716981132076</v>
      </c>
    </row>
    <row r="68" spans="1:31" ht="12.75" customHeight="1">
      <c r="A68" s="296"/>
      <c r="B68" s="38">
        <v>421</v>
      </c>
      <c r="C68" s="39" t="s">
        <v>15</v>
      </c>
      <c r="D68" s="52">
        <v>566</v>
      </c>
      <c r="E68" s="28">
        <v>143</v>
      </c>
      <c r="F68" s="27">
        <f t="shared" si="0"/>
        <v>41.812865497076025</v>
      </c>
      <c r="G68" s="28">
        <v>117</v>
      </c>
      <c r="H68" s="27">
        <f t="shared" si="1"/>
        <v>34.21052631578947</v>
      </c>
      <c r="I68" s="28">
        <v>4</v>
      </c>
      <c r="J68" s="27">
        <f t="shared" si="2"/>
        <v>1.1695906432748537</v>
      </c>
      <c r="K68" s="28">
        <v>12</v>
      </c>
      <c r="L68" s="27">
        <f t="shared" si="3"/>
        <v>3.508771929824561</v>
      </c>
      <c r="M68" s="28">
        <v>0</v>
      </c>
      <c r="N68" s="27">
        <f t="shared" si="4"/>
        <v>0</v>
      </c>
      <c r="O68" s="28">
        <v>44</v>
      </c>
      <c r="P68" s="27">
        <f t="shared" si="16"/>
        <v>12.865497076023392</v>
      </c>
      <c r="Q68" s="28">
        <v>0</v>
      </c>
      <c r="R68" s="27">
        <f t="shared" si="12"/>
        <v>0</v>
      </c>
      <c r="S68" s="28">
        <v>0</v>
      </c>
      <c r="T68" s="27">
        <f t="shared" si="13"/>
        <v>0</v>
      </c>
      <c r="U68" s="28">
        <v>0</v>
      </c>
      <c r="V68" s="27">
        <f t="shared" si="14"/>
        <v>0</v>
      </c>
      <c r="W68" s="28">
        <v>0</v>
      </c>
      <c r="X68" s="27">
        <f t="shared" si="6"/>
        <v>0</v>
      </c>
      <c r="Y68" s="76">
        <f t="shared" si="15"/>
        <v>320</v>
      </c>
      <c r="Z68" s="73">
        <f t="shared" si="7"/>
        <v>93.56725146198829</v>
      </c>
      <c r="AA68" s="28">
        <v>22</v>
      </c>
      <c r="AB68" s="80">
        <f t="shared" si="8"/>
        <v>6.432748538011696</v>
      </c>
      <c r="AC68" s="76">
        <f t="shared" si="9"/>
        <v>342</v>
      </c>
      <c r="AD68" s="80">
        <f t="shared" si="10"/>
        <v>60.42402826855123</v>
      </c>
      <c r="AE68" s="81">
        <f t="shared" si="11"/>
        <v>-39.57597173144877</v>
      </c>
    </row>
    <row r="69" spans="1:31" ht="12.75" customHeight="1">
      <c r="A69" s="296"/>
      <c r="B69" s="38">
        <v>421</v>
      </c>
      <c r="C69" s="39" t="s">
        <v>16</v>
      </c>
      <c r="D69" s="52">
        <v>566</v>
      </c>
      <c r="E69" s="28">
        <v>160</v>
      </c>
      <c r="F69" s="27">
        <f t="shared" si="0"/>
        <v>47.1976401179941</v>
      </c>
      <c r="G69" s="28">
        <v>116</v>
      </c>
      <c r="H69" s="27">
        <f t="shared" si="1"/>
        <v>34.21828908554572</v>
      </c>
      <c r="I69" s="28">
        <v>1</v>
      </c>
      <c r="J69" s="27">
        <f t="shared" si="2"/>
        <v>0.2949852507374631</v>
      </c>
      <c r="K69" s="28">
        <v>8</v>
      </c>
      <c r="L69" s="27">
        <f t="shared" si="3"/>
        <v>2.359882005899705</v>
      </c>
      <c r="M69" s="28">
        <v>3</v>
      </c>
      <c r="N69" s="27">
        <f t="shared" si="4"/>
        <v>0.8849557522123894</v>
      </c>
      <c r="O69" s="28">
        <v>37</v>
      </c>
      <c r="P69" s="27">
        <f t="shared" si="16"/>
        <v>10.914454277286136</v>
      </c>
      <c r="Q69" s="28">
        <v>0</v>
      </c>
      <c r="R69" s="27">
        <f t="shared" si="12"/>
        <v>0</v>
      </c>
      <c r="S69" s="28">
        <v>0</v>
      </c>
      <c r="T69" s="27">
        <f t="shared" si="13"/>
        <v>0</v>
      </c>
      <c r="U69" s="28">
        <v>0</v>
      </c>
      <c r="V69" s="27">
        <f t="shared" si="14"/>
        <v>0</v>
      </c>
      <c r="W69" s="28">
        <v>0</v>
      </c>
      <c r="X69" s="27">
        <f t="shared" si="6"/>
        <v>0</v>
      </c>
      <c r="Y69" s="76">
        <f t="shared" si="15"/>
        <v>325</v>
      </c>
      <c r="Z69" s="73">
        <f t="shared" si="7"/>
        <v>95.87020648967551</v>
      </c>
      <c r="AA69" s="28">
        <v>14</v>
      </c>
      <c r="AB69" s="80">
        <f t="shared" si="8"/>
        <v>4.129793510324483</v>
      </c>
      <c r="AC69" s="76">
        <f t="shared" si="9"/>
        <v>339</v>
      </c>
      <c r="AD69" s="80">
        <f t="shared" si="10"/>
        <v>59.8939929328622</v>
      </c>
      <c r="AE69" s="81">
        <f t="shared" si="11"/>
        <v>-40.1060070671378</v>
      </c>
    </row>
    <row r="70" spans="1:31" ht="12.75" customHeight="1">
      <c r="A70" s="296"/>
      <c r="B70" s="38">
        <v>422</v>
      </c>
      <c r="C70" s="39" t="s">
        <v>15</v>
      </c>
      <c r="D70" s="52">
        <v>660</v>
      </c>
      <c r="E70" s="28">
        <v>138</v>
      </c>
      <c r="F70" s="27">
        <f t="shared" si="0"/>
        <v>44.516129032258064</v>
      </c>
      <c r="G70" s="28">
        <v>132</v>
      </c>
      <c r="H70" s="27">
        <f t="shared" si="1"/>
        <v>42.58064516129032</v>
      </c>
      <c r="I70" s="28">
        <v>6</v>
      </c>
      <c r="J70" s="27">
        <f t="shared" si="2"/>
        <v>1.935483870967742</v>
      </c>
      <c r="K70" s="28">
        <v>2</v>
      </c>
      <c r="L70" s="27">
        <f t="shared" si="3"/>
        <v>0.6451612903225806</v>
      </c>
      <c r="M70" s="28">
        <v>0</v>
      </c>
      <c r="N70" s="27">
        <f t="shared" si="4"/>
        <v>0</v>
      </c>
      <c r="O70" s="28">
        <v>3</v>
      </c>
      <c r="P70" s="27">
        <f t="shared" si="16"/>
        <v>0.967741935483871</v>
      </c>
      <c r="Q70" s="28">
        <v>0</v>
      </c>
      <c r="R70" s="27">
        <f t="shared" si="12"/>
        <v>0</v>
      </c>
      <c r="S70" s="28">
        <v>16</v>
      </c>
      <c r="T70" s="27">
        <f t="shared" si="13"/>
        <v>5.161290322580645</v>
      </c>
      <c r="U70" s="28">
        <v>0</v>
      </c>
      <c r="V70" s="27">
        <f t="shared" si="14"/>
        <v>0</v>
      </c>
      <c r="W70" s="28">
        <v>0</v>
      </c>
      <c r="X70" s="27">
        <f t="shared" si="6"/>
        <v>0</v>
      </c>
      <c r="Y70" s="76">
        <f t="shared" si="15"/>
        <v>297</v>
      </c>
      <c r="Z70" s="73">
        <f t="shared" si="7"/>
        <v>95.80645161290322</v>
      </c>
      <c r="AA70" s="28">
        <v>13</v>
      </c>
      <c r="AB70" s="80">
        <f t="shared" si="8"/>
        <v>4.193548387096775</v>
      </c>
      <c r="AC70" s="76">
        <f t="shared" si="9"/>
        <v>310</v>
      </c>
      <c r="AD70" s="80">
        <f t="shared" si="10"/>
        <v>46.96969696969697</v>
      </c>
      <c r="AE70" s="81">
        <f t="shared" si="11"/>
        <v>-53.03030303030303</v>
      </c>
    </row>
    <row r="71" spans="1:31" ht="12.75" customHeight="1">
      <c r="A71" s="296"/>
      <c r="B71" s="38">
        <v>423</v>
      </c>
      <c r="C71" s="39" t="s">
        <v>15</v>
      </c>
      <c r="D71" s="52">
        <v>167</v>
      </c>
      <c r="E71" s="28">
        <v>43</v>
      </c>
      <c r="F71" s="27">
        <f t="shared" si="0"/>
        <v>34.959349593495936</v>
      </c>
      <c r="G71" s="28">
        <v>46</v>
      </c>
      <c r="H71" s="27">
        <f t="shared" si="1"/>
        <v>37.39837398373984</v>
      </c>
      <c r="I71" s="28">
        <v>10</v>
      </c>
      <c r="J71" s="27">
        <f t="shared" si="2"/>
        <v>8.130081300813007</v>
      </c>
      <c r="K71" s="28">
        <v>4</v>
      </c>
      <c r="L71" s="27">
        <f t="shared" si="3"/>
        <v>3.2520325203252036</v>
      </c>
      <c r="M71" s="28">
        <v>0</v>
      </c>
      <c r="N71" s="27">
        <f t="shared" si="4"/>
        <v>0</v>
      </c>
      <c r="O71" s="28">
        <v>8</v>
      </c>
      <c r="P71" s="27">
        <f t="shared" si="16"/>
        <v>6.504065040650407</v>
      </c>
      <c r="Q71" s="28">
        <v>0</v>
      </c>
      <c r="R71" s="27">
        <f t="shared" si="12"/>
        <v>0</v>
      </c>
      <c r="S71" s="28">
        <v>5</v>
      </c>
      <c r="T71" s="27">
        <f t="shared" si="13"/>
        <v>4.0650406504065035</v>
      </c>
      <c r="U71" s="28">
        <v>0</v>
      </c>
      <c r="V71" s="27">
        <f t="shared" si="14"/>
        <v>0</v>
      </c>
      <c r="W71" s="28">
        <v>0</v>
      </c>
      <c r="X71" s="27">
        <f t="shared" si="6"/>
        <v>0</v>
      </c>
      <c r="Y71" s="76">
        <f t="shared" si="15"/>
        <v>116</v>
      </c>
      <c r="Z71" s="73">
        <f t="shared" si="7"/>
        <v>94.3089430894309</v>
      </c>
      <c r="AA71" s="28">
        <v>7</v>
      </c>
      <c r="AB71" s="80">
        <f t="shared" si="8"/>
        <v>5.691056910569105</v>
      </c>
      <c r="AC71" s="76">
        <f t="shared" si="9"/>
        <v>123</v>
      </c>
      <c r="AD71" s="80">
        <f t="shared" si="10"/>
        <v>73.65269461077844</v>
      </c>
      <c r="AE71" s="81">
        <f t="shared" si="11"/>
        <v>-26.34730538922156</v>
      </c>
    </row>
    <row r="72" spans="1:31" ht="12.75" customHeight="1">
      <c r="A72" s="299"/>
      <c r="B72" s="38">
        <v>424</v>
      </c>
      <c r="C72" s="39" t="s">
        <v>15</v>
      </c>
      <c r="D72" s="52">
        <v>390</v>
      </c>
      <c r="E72" s="325"/>
      <c r="F72" s="325"/>
      <c r="G72" s="325"/>
      <c r="H72" s="325"/>
      <c r="I72" s="325"/>
      <c r="J72" s="325"/>
      <c r="K72" s="325"/>
      <c r="L72" s="325"/>
      <c r="M72" s="325"/>
      <c r="N72" s="325"/>
      <c r="O72" s="325"/>
      <c r="P72" s="325"/>
      <c r="Q72" s="325"/>
      <c r="R72" s="325"/>
      <c r="S72" s="325"/>
      <c r="T72" s="325"/>
      <c r="U72" s="325"/>
      <c r="V72" s="325"/>
      <c r="W72" s="325"/>
      <c r="X72" s="325"/>
      <c r="Y72" s="325"/>
      <c r="Z72" s="325"/>
      <c r="AA72" s="325"/>
      <c r="AB72" s="325"/>
      <c r="AC72" s="325"/>
      <c r="AD72" s="325"/>
      <c r="AE72" s="326"/>
    </row>
    <row r="73" spans="1:31" ht="12.75" customHeight="1">
      <c r="A73" s="295" t="s">
        <v>7</v>
      </c>
      <c r="B73" s="38">
        <v>425</v>
      </c>
      <c r="C73" s="39" t="s">
        <v>15</v>
      </c>
      <c r="D73" s="52">
        <v>483</v>
      </c>
      <c r="E73" s="28">
        <v>110</v>
      </c>
      <c r="F73" s="27">
        <f t="shared" si="0"/>
        <v>37.16216216216216</v>
      </c>
      <c r="G73" s="28">
        <v>128</v>
      </c>
      <c r="H73" s="27">
        <f t="shared" si="1"/>
        <v>43.24324324324324</v>
      </c>
      <c r="I73" s="28">
        <v>1</v>
      </c>
      <c r="J73" s="27">
        <f t="shared" si="2"/>
        <v>0.33783783783783783</v>
      </c>
      <c r="K73" s="28">
        <v>0</v>
      </c>
      <c r="L73" s="27">
        <f t="shared" si="3"/>
        <v>0</v>
      </c>
      <c r="M73" s="28">
        <v>4</v>
      </c>
      <c r="N73" s="27">
        <f t="shared" si="4"/>
        <v>1.3513513513513513</v>
      </c>
      <c r="O73" s="28">
        <v>40</v>
      </c>
      <c r="P73" s="27">
        <f t="shared" si="16"/>
        <v>13.513513513513514</v>
      </c>
      <c r="Q73" s="28">
        <v>1</v>
      </c>
      <c r="R73" s="27">
        <f t="shared" si="12"/>
        <v>0.33783783783783783</v>
      </c>
      <c r="S73" s="28">
        <v>5</v>
      </c>
      <c r="T73" s="27">
        <f t="shared" si="13"/>
        <v>1.6891891891891893</v>
      </c>
      <c r="U73" s="28">
        <v>0</v>
      </c>
      <c r="V73" s="27">
        <f t="shared" si="14"/>
        <v>0</v>
      </c>
      <c r="W73" s="28">
        <v>0</v>
      </c>
      <c r="X73" s="27">
        <f t="shared" si="6"/>
        <v>0</v>
      </c>
      <c r="Y73" s="76">
        <f t="shared" si="15"/>
        <v>289</v>
      </c>
      <c r="Z73" s="73">
        <f t="shared" si="7"/>
        <v>97.63513513513513</v>
      </c>
      <c r="AA73" s="28">
        <v>7</v>
      </c>
      <c r="AB73" s="80">
        <f t="shared" si="8"/>
        <v>2.364864864864865</v>
      </c>
      <c r="AC73" s="76">
        <f t="shared" si="9"/>
        <v>296</v>
      </c>
      <c r="AD73" s="80">
        <f t="shared" si="10"/>
        <v>61.28364389233955</v>
      </c>
      <c r="AE73" s="81">
        <f t="shared" si="11"/>
        <v>-38.71635610766045</v>
      </c>
    </row>
    <row r="74" spans="1:31" ht="12.75" customHeight="1">
      <c r="A74" s="296"/>
      <c r="B74" s="38">
        <v>426</v>
      </c>
      <c r="C74" s="39" t="s">
        <v>15</v>
      </c>
      <c r="D74" s="52">
        <v>657</v>
      </c>
      <c r="E74" s="28">
        <v>136</v>
      </c>
      <c r="F74" s="27">
        <f t="shared" si="0"/>
        <v>41.33738601823708</v>
      </c>
      <c r="G74" s="28">
        <v>131</v>
      </c>
      <c r="H74" s="27">
        <f t="shared" si="1"/>
        <v>39.81762917933131</v>
      </c>
      <c r="I74" s="28">
        <v>10</v>
      </c>
      <c r="J74" s="27">
        <f t="shared" si="2"/>
        <v>3.0395136778115504</v>
      </c>
      <c r="K74" s="28">
        <v>6</v>
      </c>
      <c r="L74" s="27">
        <f t="shared" si="3"/>
        <v>1.82370820668693</v>
      </c>
      <c r="M74" s="28">
        <v>1</v>
      </c>
      <c r="N74" s="27">
        <f t="shared" si="4"/>
        <v>0.303951367781155</v>
      </c>
      <c r="O74" s="28">
        <v>12</v>
      </c>
      <c r="P74" s="27">
        <f t="shared" si="16"/>
        <v>3.64741641337386</v>
      </c>
      <c r="Q74" s="28">
        <v>12</v>
      </c>
      <c r="R74" s="27">
        <f t="shared" si="12"/>
        <v>3.64741641337386</v>
      </c>
      <c r="S74" s="28">
        <v>10</v>
      </c>
      <c r="T74" s="27">
        <f t="shared" si="13"/>
        <v>3.0395136778115504</v>
      </c>
      <c r="U74" s="28">
        <v>0</v>
      </c>
      <c r="V74" s="27">
        <f t="shared" si="14"/>
        <v>0</v>
      </c>
      <c r="W74" s="28">
        <v>1</v>
      </c>
      <c r="X74" s="27">
        <f t="shared" si="6"/>
        <v>0.303951367781155</v>
      </c>
      <c r="Y74" s="76">
        <f t="shared" si="15"/>
        <v>319</v>
      </c>
      <c r="Z74" s="73">
        <f t="shared" si="7"/>
        <v>96.96048632218846</v>
      </c>
      <c r="AA74" s="28">
        <v>10</v>
      </c>
      <c r="AB74" s="80">
        <f t="shared" si="8"/>
        <v>3.0395136778115504</v>
      </c>
      <c r="AC74" s="76">
        <f t="shared" si="9"/>
        <v>329</v>
      </c>
      <c r="AD74" s="80">
        <f t="shared" si="10"/>
        <v>50.076103500761036</v>
      </c>
      <c r="AE74" s="81">
        <f t="shared" si="11"/>
        <v>-49.923896499238964</v>
      </c>
    </row>
    <row r="75" spans="1:31" ht="12.75" customHeight="1">
      <c r="A75" s="296"/>
      <c r="B75" s="38">
        <v>426</v>
      </c>
      <c r="C75" s="39" t="s">
        <v>16</v>
      </c>
      <c r="D75" s="52">
        <v>658</v>
      </c>
      <c r="E75" s="28">
        <v>166</v>
      </c>
      <c r="F75" s="27">
        <f t="shared" si="0"/>
        <v>46.36871508379888</v>
      </c>
      <c r="G75" s="28">
        <v>136</v>
      </c>
      <c r="H75" s="27">
        <f t="shared" si="1"/>
        <v>37.988826815642454</v>
      </c>
      <c r="I75" s="28">
        <v>4</v>
      </c>
      <c r="J75" s="27">
        <f t="shared" si="2"/>
        <v>1.1173184357541899</v>
      </c>
      <c r="K75" s="28">
        <v>4</v>
      </c>
      <c r="L75" s="27">
        <f t="shared" si="3"/>
        <v>1.1173184357541899</v>
      </c>
      <c r="M75" s="28">
        <v>4</v>
      </c>
      <c r="N75" s="27">
        <f t="shared" si="4"/>
        <v>1.1173184357541899</v>
      </c>
      <c r="O75" s="28">
        <v>27</v>
      </c>
      <c r="P75" s="27">
        <f t="shared" si="16"/>
        <v>7.5418994413407825</v>
      </c>
      <c r="Q75" s="28">
        <v>1</v>
      </c>
      <c r="R75" s="27">
        <f t="shared" si="12"/>
        <v>0.27932960893854747</v>
      </c>
      <c r="S75" s="28">
        <v>3</v>
      </c>
      <c r="T75" s="27">
        <f t="shared" si="13"/>
        <v>0.8379888268156425</v>
      </c>
      <c r="U75" s="28">
        <v>0</v>
      </c>
      <c r="V75" s="27">
        <f t="shared" si="14"/>
        <v>0</v>
      </c>
      <c r="W75" s="28">
        <v>0</v>
      </c>
      <c r="X75" s="27">
        <f t="shared" si="6"/>
        <v>0</v>
      </c>
      <c r="Y75" s="76">
        <f t="shared" si="15"/>
        <v>345</v>
      </c>
      <c r="Z75" s="73">
        <f t="shared" si="7"/>
        <v>96.36871508379889</v>
      </c>
      <c r="AA75" s="28">
        <v>13</v>
      </c>
      <c r="AB75" s="80">
        <f t="shared" si="8"/>
        <v>3.6312849162011176</v>
      </c>
      <c r="AC75" s="76">
        <f t="shared" si="9"/>
        <v>358</v>
      </c>
      <c r="AD75" s="80">
        <f t="shared" si="10"/>
        <v>54.40729483282675</v>
      </c>
      <c r="AE75" s="81">
        <f t="shared" si="11"/>
        <v>-45.59270516717325</v>
      </c>
    </row>
    <row r="76" spans="1:31" ht="12.75" customHeight="1">
      <c r="A76" s="296"/>
      <c r="B76" s="38">
        <v>427</v>
      </c>
      <c r="C76" s="39" t="s">
        <v>15</v>
      </c>
      <c r="D76" s="52">
        <v>431</v>
      </c>
      <c r="E76" s="325"/>
      <c r="F76" s="325"/>
      <c r="G76" s="325"/>
      <c r="H76" s="325"/>
      <c r="I76" s="325"/>
      <c r="J76" s="325"/>
      <c r="K76" s="325"/>
      <c r="L76" s="325"/>
      <c r="M76" s="325"/>
      <c r="N76" s="325"/>
      <c r="O76" s="325"/>
      <c r="P76" s="325"/>
      <c r="Q76" s="325"/>
      <c r="R76" s="325"/>
      <c r="S76" s="325"/>
      <c r="T76" s="325"/>
      <c r="U76" s="325"/>
      <c r="V76" s="325"/>
      <c r="W76" s="325"/>
      <c r="X76" s="325"/>
      <c r="Y76" s="325"/>
      <c r="Z76" s="325"/>
      <c r="AA76" s="325"/>
      <c r="AB76" s="325"/>
      <c r="AC76" s="325"/>
      <c r="AD76" s="325"/>
      <c r="AE76" s="326"/>
    </row>
    <row r="77" spans="1:31" ht="13.5" customHeight="1" thickBot="1">
      <c r="A77" s="297"/>
      <c r="B77" s="40">
        <v>427</v>
      </c>
      <c r="C77" s="41" t="s">
        <v>16</v>
      </c>
      <c r="D77" s="53">
        <v>431</v>
      </c>
      <c r="E77" s="33">
        <v>79</v>
      </c>
      <c r="F77" s="32">
        <f>E77/AC77*100</f>
        <v>32.510288065843625</v>
      </c>
      <c r="G77" s="33">
        <v>128</v>
      </c>
      <c r="H77" s="32">
        <f>G77/AC77*100</f>
        <v>52.674897119341566</v>
      </c>
      <c r="I77" s="33">
        <v>6</v>
      </c>
      <c r="J77" s="32">
        <f>I77/AC77*100</f>
        <v>2.4691358024691357</v>
      </c>
      <c r="K77" s="33">
        <v>3</v>
      </c>
      <c r="L77" s="32">
        <f>K77/AC77*100</f>
        <v>1.2345679012345678</v>
      </c>
      <c r="M77" s="33">
        <v>2</v>
      </c>
      <c r="N77" s="32">
        <f>M77/AC77*100</f>
        <v>0.823045267489712</v>
      </c>
      <c r="O77" s="33">
        <v>4</v>
      </c>
      <c r="P77" s="32">
        <f>O77/AC77*100</f>
        <v>1.646090534979424</v>
      </c>
      <c r="Q77" s="33">
        <v>0</v>
      </c>
      <c r="R77" s="32">
        <f t="shared" si="12"/>
        <v>0</v>
      </c>
      <c r="S77" s="33">
        <v>15</v>
      </c>
      <c r="T77" s="32">
        <f t="shared" si="13"/>
        <v>6.172839506172839</v>
      </c>
      <c r="U77" s="33">
        <v>0</v>
      </c>
      <c r="V77" s="32">
        <f t="shared" si="14"/>
        <v>0</v>
      </c>
      <c r="W77" s="33">
        <v>0</v>
      </c>
      <c r="X77" s="32">
        <f>W77/AC77*100</f>
        <v>0</v>
      </c>
      <c r="Y77" s="77">
        <f t="shared" si="15"/>
        <v>237</v>
      </c>
      <c r="Z77" s="74">
        <f>Y77/AC77*100</f>
        <v>97.53086419753086</v>
      </c>
      <c r="AA77" s="33">
        <v>6</v>
      </c>
      <c r="AB77" s="125">
        <f>AA77/AC77*100</f>
        <v>2.4691358024691357</v>
      </c>
      <c r="AC77" s="77">
        <f>Y77+AA77</f>
        <v>243</v>
      </c>
      <c r="AD77" s="125">
        <f>AC77/D77*100</f>
        <v>56.380510440835266</v>
      </c>
      <c r="AE77" s="134">
        <f>AD77-100</f>
        <v>-43.619489559164734</v>
      </c>
    </row>
    <row r="78" ht="7.5" customHeight="1" thickBot="1" thickTop="1"/>
    <row r="79" spans="1:37" s="112" customFormat="1" ht="18" customHeight="1" thickBot="1" thickTop="1">
      <c r="A79" s="301" t="s">
        <v>38</v>
      </c>
      <c r="B79" s="302"/>
      <c r="C79" s="54">
        <f>COUNTA(C13:C77)</f>
        <v>65</v>
      </c>
      <c r="D79" s="55">
        <f>SUM(D13:D78)</f>
        <v>26516</v>
      </c>
      <c r="E79" s="55">
        <f>SUM(E13:E78)</f>
        <v>8016</v>
      </c>
      <c r="F79" s="103">
        <f>E79/AC79*100</f>
        <v>46.86349020754165</v>
      </c>
      <c r="G79" s="55">
        <f>SUM(G13:G78)</f>
        <v>7101</v>
      </c>
      <c r="H79" s="103">
        <f>G79/AC79*100</f>
        <v>41.514177141186785</v>
      </c>
      <c r="I79" s="55">
        <f>SUM(I13:I78)</f>
        <v>329</v>
      </c>
      <c r="J79" s="103">
        <f>I79/AC79*100</f>
        <v>1.9234142063724056</v>
      </c>
      <c r="K79" s="55">
        <f>SUM(K13:K78)</f>
        <v>102</v>
      </c>
      <c r="L79" s="103">
        <f>K79/AC79*100</f>
        <v>0.5963168664133294</v>
      </c>
      <c r="M79" s="55">
        <f>SUM(M13:M78)</f>
        <v>51</v>
      </c>
      <c r="N79" s="103">
        <f>M79/AC79*100</f>
        <v>0.2981584332066647</v>
      </c>
      <c r="O79" s="55">
        <f>SUM(O13:O78)</f>
        <v>678</v>
      </c>
      <c r="P79" s="103">
        <f>O79/AC79*100</f>
        <v>3.963753288512131</v>
      </c>
      <c r="Q79" s="55">
        <f>SUM(Q13:Q78)</f>
        <v>21</v>
      </c>
      <c r="R79" s="103">
        <f t="shared" si="12"/>
        <v>0.12277111955568548</v>
      </c>
      <c r="S79" s="55">
        <f>SUM(S13:S78)</f>
        <v>106</v>
      </c>
      <c r="T79" s="103">
        <f t="shared" si="13"/>
        <v>0.6197018415667933</v>
      </c>
      <c r="U79" s="55">
        <f>SUM(U13:U78)</f>
        <v>4</v>
      </c>
      <c r="V79" s="103">
        <f t="shared" si="14"/>
        <v>0.0233849751534639</v>
      </c>
      <c r="W79" s="55">
        <f>SUM(W13:W78)</f>
        <v>10</v>
      </c>
      <c r="X79" s="103">
        <f>W79/AC79*100</f>
        <v>0.05846243788365975</v>
      </c>
      <c r="Y79" s="55">
        <f>SUM(Y13:Y78)</f>
        <v>16418</v>
      </c>
      <c r="Z79" s="103">
        <f>Y79/AC79*100</f>
        <v>95.98363051739257</v>
      </c>
      <c r="AA79" s="55">
        <f>SUM(AA13:AA78)</f>
        <v>687</v>
      </c>
      <c r="AB79" s="126">
        <f>AA79/AC79*100</f>
        <v>4.016369482607425</v>
      </c>
      <c r="AC79" s="55">
        <f>SUM(AC13:AC78)</f>
        <v>17105</v>
      </c>
      <c r="AD79" s="126">
        <f>AC79/D79*100</f>
        <v>64.50822145119928</v>
      </c>
      <c r="AE79" s="115">
        <f>AD79-100</f>
        <v>-35.491778548800724</v>
      </c>
      <c r="AF79" s="113"/>
      <c r="AG79" s="113"/>
      <c r="AH79" s="113"/>
      <c r="AI79" s="113"/>
      <c r="AJ79" s="113"/>
      <c r="AK79" s="113"/>
    </row>
    <row r="80" ht="18.75" thickTop="1"/>
  </sheetData>
  <mergeCells count="34">
    <mergeCell ref="E72:AE72"/>
    <mergeCell ref="E76:AE76"/>
    <mergeCell ref="A13:A42"/>
    <mergeCell ref="A43:A72"/>
    <mergeCell ref="A73:A77"/>
    <mergeCell ref="C9:C11"/>
    <mergeCell ref="W10:X10"/>
    <mergeCell ref="D9:D11"/>
    <mergeCell ref="E10:F10"/>
    <mergeCell ref="AA9:AB10"/>
    <mergeCell ref="O10:P10"/>
    <mergeCell ref="E9:X9"/>
    <mergeCell ref="M10:N10"/>
    <mergeCell ref="Q10:R10"/>
    <mergeCell ref="A79:B79"/>
    <mergeCell ref="AD9:AD11"/>
    <mergeCell ref="A9:A11"/>
    <mergeCell ref="B9:B11"/>
    <mergeCell ref="Y9:Z10"/>
    <mergeCell ref="K10:L10"/>
    <mergeCell ref="G10:H10"/>
    <mergeCell ref="I10:J10"/>
    <mergeCell ref="S10:T10"/>
    <mergeCell ref="AC9:AC11"/>
    <mergeCell ref="AE9:AE11"/>
    <mergeCell ref="A1:AE1"/>
    <mergeCell ref="A2:AE2"/>
    <mergeCell ref="A3:AE3"/>
    <mergeCell ref="A4:AE4"/>
    <mergeCell ref="A5:AE5"/>
    <mergeCell ref="A6:AE6"/>
    <mergeCell ref="A7:AE7"/>
    <mergeCell ref="A8:AE8"/>
    <mergeCell ref="U10:V10"/>
  </mergeCells>
  <printOptions horizontalCentered="1"/>
  <pageMargins left="0.1968503937007874" right="0.1968503937007874" top="0.3937007874015748" bottom="0.5118110236220472" header="0" footer="0"/>
  <pageSetup horizontalDpi="300" verticalDpi="300" orientation="landscape" paperSize="9" scale="95" r:id="rId2"/>
  <headerFooter alignWithMargins="0">
    <oddFooter>&amp;C&amp;P de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N46"/>
  <sheetViews>
    <sheetView zoomScale="75" zoomScaleNormal="75" workbookViewId="0" topLeftCell="A1">
      <selection activeCell="AA64" sqref="AA64"/>
    </sheetView>
  </sheetViews>
  <sheetFormatPr defaultColWidth="11.421875" defaultRowHeight="12.75"/>
  <cols>
    <col min="1" max="1" width="7.57421875" style="59" customWidth="1"/>
    <col min="2" max="2" width="7.7109375" style="44" customWidth="1"/>
    <col min="3" max="3" width="5.57421875" style="45" customWidth="1"/>
    <col min="4" max="4" width="6.8515625" style="46" customWidth="1"/>
    <col min="5" max="5" width="5.7109375" style="3" customWidth="1"/>
    <col min="6" max="6" width="4.57421875" style="15" customWidth="1"/>
    <col min="7" max="7" width="5.7109375" style="3" customWidth="1"/>
    <col min="8" max="8" width="4.421875" style="15" customWidth="1"/>
    <col min="9" max="9" width="5.7109375" style="3" customWidth="1"/>
    <col min="10" max="10" width="4.57421875" style="15" customWidth="1"/>
    <col min="11" max="11" width="5.7109375" style="3" customWidth="1"/>
    <col min="12" max="12" width="4.57421875" style="15" customWidth="1"/>
    <col min="13" max="13" width="5.7109375" style="3" customWidth="1"/>
    <col min="14" max="14" width="4.57421875" style="15" customWidth="1"/>
    <col min="15" max="15" width="5.7109375" style="3" customWidth="1"/>
    <col min="16" max="16" width="4.57421875" style="15" customWidth="1"/>
    <col min="17" max="17" width="5.7109375" style="15" customWidth="1"/>
    <col min="18" max="18" width="4.57421875" style="15" customWidth="1"/>
    <col min="19" max="19" width="5.7109375" style="15" customWidth="1"/>
    <col min="20" max="20" width="4.57421875" style="15" customWidth="1"/>
    <col min="21" max="21" width="5.7109375" style="15" customWidth="1"/>
    <col min="22" max="22" width="4.57421875" style="15" customWidth="1"/>
    <col min="23" max="23" width="5.7109375" style="3" customWidth="1"/>
    <col min="24" max="24" width="4.57421875" style="15" customWidth="1"/>
    <col min="25" max="25" width="7.00390625" style="7" customWidth="1"/>
    <col min="26" max="26" width="4.7109375" style="7" customWidth="1"/>
    <col min="27" max="27" width="4.57421875" style="5" customWidth="1"/>
    <col min="28" max="28" width="4.57421875" style="15" customWidth="1"/>
    <col min="29" max="29" width="7.28125" style="5" customWidth="1"/>
    <col min="30" max="30" width="7.7109375" style="19" customWidth="1"/>
    <col min="31" max="31" width="7.28125" style="19" customWidth="1"/>
    <col min="32" max="32" width="21.57421875" style="0" customWidth="1"/>
    <col min="34" max="40" width="11.421875" style="11" customWidth="1"/>
  </cols>
  <sheetData>
    <row r="1" spans="1:31" ht="39.75" customHeight="1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</row>
    <row r="2" spans="1:31" ht="18">
      <c r="A2" s="250" t="s">
        <v>34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</row>
    <row r="3" spans="1:31" ht="12.75">
      <c r="A3" s="251" t="s">
        <v>35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</row>
    <row r="4" spans="1:31" ht="12.75">
      <c r="A4" s="252" t="s">
        <v>36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</row>
    <row r="5" spans="1:31" ht="12.75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</row>
    <row r="6" spans="1:31" ht="31.5" customHeight="1">
      <c r="A6" s="294" t="s">
        <v>68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</row>
    <row r="7" spans="1:31" ht="11.25" customHeight="1">
      <c r="A7" s="241" t="s">
        <v>46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</row>
    <row r="8" spans="1:31" ht="13.5" thickBot="1">
      <c r="A8" s="242" t="s">
        <v>72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</row>
    <row r="9" spans="1:40" s="16" customFormat="1" ht="12" customHeight="1" thickBot="1" thickTop="1">
      <c r="A9" s="277" t="s">
        <v>37</v>
      </c>
      <c r="B9" s="268" t="s">
        <v>11</v>
      </c>
      <c r="C9" s="255" t="s">
        <v>12</v>
      </c>
      <c r="D9" s="260" t="s">
        <v>40</v>
      </c>
      <c r="E9" s="322" t="s">
        <v>47</v>
      </c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4"/>
      <c r="Y9" s="261" t="s">
        <v>43</v>
      </c>
      <c r="Z9" s="262"/>
      <c r="AA9" s="261" t="s">
        <v>41</v>
      </c>
      <c r="AB9" s="262"/>
      <c r="AC9" s="260" t="s">
        <v>42</v>
      </c>
      <c r="AD9" s="320" t="s">
        <v>48</v>
      </c>
      <c r="AE9" s="321" t="s">
        <v>49</v>
      </c>
      <c r="AH9" s="17"/>
      <c r="AI9" s="17"/>
      <c r="AJ9" s="17"/>
      <c r="AK9" s="17"/>
      <c r="AL9" s="17"/>
      <c r="AM9" s="17"/>
      <c r="AN9" s="17"/>
    </row>
    <row r="10" spans="1:31" s="18" customFormat="1" ht="18.75" customHeight="1" thickBot="1" thickTop="1">
      <c r="A10" s="278"/>
      <c r="B10" s="268"/>
      <c r="C10" s="255"/>
      <c r="D10" s="260"/>
      <c r="E10" s="253"/>
      <c r="F10" s="254"/>
      <c r="G10" s="253"/>
      <c r="H10" s="254"/>
      <c r="I10" s="253"/>
      <c r="J10" s="254"/>
      <c r="K10" s="253"/>
      <c r="L10" s="254"/>
      <c r="M10" s="253"/>
      <c r="N10" s="254"/>
      <c r="O10" s="253"/>
      <c r="P10" s="254"/>
      <c r="Q10" s="253"/>
      <c r="R10" s="254"/>
      <c r="S10" s="253"/>
      <c r="T10" s="254"/>
      <c r="U10" s="269"/>
      <c r="V10" s="254"/>
      <c r="W10" s="253"/>
      <c r="X10" s="254"/>
      <c r="Y10" s="263"/>
      <c r="Z10" s="264"/>
      <c r="AA10" s="263"/>
      <c r="AB10" s="264"/>
      <c r="AC10" s="260"/>
      <c r="AD10" s="244"/>
      <c r="AE10" s="247"/>
    </row>
    <row r="11" spans="1:31" s="18" customFormat="1" ht="12.75" customHeight="1" thickBot="1" thickTop="1">
      <c r="A11" s="279"/>
      <c r="B11" s="268"/>
      <c r="C11" s="255"/>
      <c r="D11" s="260"/>
      <c r="E11" s="48" t="s">
        <v>44</v>
      </c>
      <c r="F11" s="49" t="s">
        <v>39</v>
      </c>
      <c r="G11" s="48" t="s">
        <v>44</v>
      </c>
      <c r="H11" s="49" t="s">
        <v>39</v>
      </c>
      <c r="I11" s="48" t="s">
        <v>44</v>
      </c>
      <c r="J11" s="49" t="s">
        <v>39</v>
      </c>
      <c r="K11" s="48" t="s">
        <v>44</v>
      </c>
      <c r="L11" s="49" t="s">
        <v>39</v>
      </c>
      <c r="M11" s="48" t="s">
        <v>44</v>
      </c>
      <c r="N11" s="49" t="s">
        <v>39</v>
      </c>
      <c r="O11" s="48" t="s">
        <v>44</v>
      </c>
      <c r="P11" s="49" t="s">
        <v>39</v>
      </c>
      <c r="Q11" s="48" t="s">
        <v>44</v>
      </c>
      <c r="R11" s="49" t="s">
        <v>39</v>
      </c>
      <c r="S11" s="48" t="s">
        <v>44</v>
      </c>
      <c r="T11" s="49" t="s">
        <v>39</v>
      </c>
      <c r="U11" s="48" t="s">
        <v>44</v>
      </c>
      <c r="V11" s="49" t="s">
        <v>39</v>
      </c>
      <c r="W11" s="48" t="s">
        <v>44</v>
      </c>
      <c r="X11" s="49" t="s">
        <v>39</v>
      </c>
      <c r="Y11" s="48" t="s">
        <v>44</v>
      </c>
      <c r="Z11" s="50" t="s">
        <v>39</v>
      </c>
      <c r="AA11" s="48" t="s">
        <v>44</v>
      </c>
      <c r="AB11" s="50" t="s">
        <v>39</v>
      </c>
      <c r="AC11" s="260"/>
      <c r="AD11" s="245"/>
      <c r="AE11" s="248"/>
    </row>
    <row r="12" spans="1:40" s="1" customFormat="1" ht="7.5" customHeight="1" thickBot="1" thickTop="1">
      <c r="A12" s="59"/>
      <c r="B12" s="44"/>
      <c r="C12" s="45"/>
      <c r="D12" s="46"/>
      <c r="E12" s="3"/>
      <c r="F12" s="15"/>
      <c r="G12" s="3"/>
      <c r="H12" s="15"/>
      <c r="I12" s="3"/>
      <c r="J12" s="15"/>
      <c r="K12" s="3"/>
      <c r="L12" s="15"/>
      <c r="M12" s="3"/>
      <c r="N12" s="15"/>
      <c r="O12" s="3"/>
      <c r="P12" s="15"/>
      <c r="Q12" s="15"/>
      <c r="R12" s="15"/>
      <c r="S12" s="15"/>
      <c r="T12" s="15"/>
      <c r="U12" s="15"/>
      <c r="V12" s="15"/>
      <c r="W12" s="3"/>
      <c r="X12" s="15"/>
      <c r="Y12" s="7"/>
      <c r="Z12" s="7"/>
      <c r="AA12" s="6"/>
      <c r="AB12" s="15"/>
      <c r="AC12" s="6"/>
      <c r="AD12" s="20"/>
      <c r="AE12" s="20"/>
      <c r="AH12" s="8"/>
      <c r="AI12" s="8"/>
      <c r="AJ12" s="8"/>
      <c r="AK12" s="8"/>
      <c r="AL12" s="8"/>
      <c r="AM12" s="8"/>
      <c r="AN12" s="8"/>
    </row>
    <row r="13" spans="1:31" ht="12.75" customHeight="1" thickTop="1">
      <c r="A13" s="298" t="s">
        <v>8</v>
      </c>
      <c r="B13" s="36">
        <v>363</v>
      </c>
      <c r="C13" s="37" t="s">
        <v>15</v>
      </c>
      <c r="D13" s="51">
        <v>720</v>
      </c>
      <c r="E13" s="21">
        <v>237</v>
      </c>
      <c r="F13" s="22">
        <f aca="true" t="shared" si="0" ref="F13:F46">E13/AC13*100</f>
        <v>46.653543307086615</v>
      </c>
      <c r="G13" s="23">
        <v>215</v>
      </c>
      <c r="H13" s="22">
        <f aca="true" t="shared" si="1" ref="H13:H46">G13/AC13*100</f>
        <v>42.322834645669296</v>
      </c>
      <c r="I13" s="21">
        <v>2</v>
      </c>
      <c r="J13" s="22">
        <f aca="true" t="shared" si="2" ref="J13:J46">I13/AC13*100</f>
        <v>0.39370078740157477</v>
      </c>
      <c r="K13" s="21">
        <v>6</v>
      </c>
      <c r="L13" s="22">
        <f aca="true" t="shared" si="3" ref="L13:L46">K13/AC13*100</f>
        <v>1.1811023622047243</v>
      </c>
      <c r="M13" s="21">
        <v>5</v>
      </c>
      <c r="N13" s="22">
        <f aca="true" t="shared" si="4" ref="N13:N46">M13/AC13*100</f>
        <v>0.984251968503937</v>
      </c>
      <c r="O13" s="21">
        <v>18</v>
      </c>
      <c r="P13" s="22">
        <f aca="true" t="shared" si="5" ref="P13:P46">O13/AC13*100</f>
        <v>3.543307086614173</v>
      </c>
      <c r="Q13" s="21">
        <v>0</v>
      </c>
      <c r="R13" s="22">
        <f>Q13/AC13*100</f>
        <v>0</v>
      </c>
      <c r="S13" s="21">
        <v>0</v>
      </c>
      <c r="T13" s="22">
        <f>S13/AC13*100</f>
        <v>0</v>
      </c>
      <c r="U13" s="21">
        <v>0</v>
      </c>
      <c r="V13" s="22">
        <f>U13/AC13*100</f>
        <v>0</v>
      </c>
      <c r="W13" s="21">
        <v>1</v>
      </c>
      <c r="X13" s="22">
        <f aca="true" t="shared" si="6" ref="X13:X46">W13/AC13*100</f>
        <v>0.19685039370078738</v>
      </c>
      <c r="Y13" s="24">
        <f>SUM(E13+G13+I13+K13+M13+O13+Q13+S13+U13+W13)</f>
        <v>484</v>
      </c>
      <c r="Z13" s="22">
        <f aca="true" t="shared" si="7" ref="Z13:Z44">Y13/AC13*100</f>
        <v>95.2755905511811</v>
      </c>
      <c r="AA13" s="21">
        <v>24</v>
      </c>
      <c r="AB13" s="25">
        <f aca="true" t="shared" si="8" ref="AB13:AB44">AA13/AC13*100</f>
        <v>4.724409448818897</v>
      </c>
      <c r="AC13" s="24">
        <f aca="true" t="shared" si="9" ref="AC13:AC44">Y13+AA13</f>
        <v>508</v>
      </c>
      <c r="AD13" s="64">
        <f aca="true" t="shared" si="10" ref="AD13:AD44">AC13/D13*100</f>
        <v>70.55555555555556</v>
      </c>
      <c r="AE13" s="65">
        <f aca="true" t="shared" si="11" ref="AE13:AE44">AD13-100</f>
        <v>-29.444444444444443</v>
      </c>
    </row>
    <row r="14" spans="1:31" ht="12.75" customHeight="1">
      <c r="A14" s="296"/>
      <c r="B14" s="38">
        <v>363</v>
      </c>
      <c r="C14" s="39" t="s">
        <v>16</v>
      </c>
      <c r="D14" s="52">
        <v>721</v>
      </c>
      <c r="E14" s="26">
        <v>233</v>
      </c>
      <c r="F14" s="27">
        <f t="shared" si="0"/>
        <v>43.796992481203006</v>
      </c>
      <c r="G14" s="28">
        <v>244</v>
      </c>
      <c r="H14" s="27">
        <f t="shared" si="1"/>
        <v>45.86466165413533</v>
      </c>
      <c r="I14" s="26">
        <v>5</v>
      </c>
      <c r="J14" s="27">
        <f t="shared" si="2"/>
        <v>0.9398496240601504</v>
      </c>
      <c r="K14" s="26">
        <v>4</v>
      </c>
      <c r="L14" s="27">
        <f t="shared" si="3"/>
        <v>0.7518796992481203</v>
      </c>
      <c r="M14" s="26">
        <v>2</v>
      </c>
      <c r="N14" s="27">
        <f t="shared" si="4"/>
        <v>0.37593984962406013</v>
      </c>
      <c r="O14" s="26">
        <v>24</v>
      </c>
      <c r="P14" s="27">
        <f t="shared" si="5"/>
        <v>4.511278195488721</v>
      </c>
      <c r="Q14" s="26">
        <v>0</v>
      </c>
      <c r="R14" s="27">
        <f aca="true" t="shared" si="12" ref="R14:R46">Q14/AC14*100</f>
        <v>0</v>
      </c>
      <c r="S14" s="26">
        <v>1</v>
      </c>
      <c r="T14" s="27">
        <f aca="true" t="shared" si="13" ref="T14:T46">S14/AC14*100</f>
        <v>0.18796992481203006</v>
      </c>
      <c r="U14" s="26">
        <v>0</v>
      </c>
      <c r="V14" s="27">
        <f aca="true" t="shared" si="14" ref="V14:V46">U14/AC14*100</f>
        <v>0</v>
      </c>
      <c r="W14" s="26">
        <v>0</v>
      </c>
      <c r="X14" s="27">
        <f t="shared" si="6"/>
        <v>0</v>
      </c>
      <c r="Y14" s="29">
        <f aca="true" t="shared" si="15" ref="Y14:Y44">SUM(E14+G14+I14+K14+M14+O14+Q14+S14+U14+W14)</f>
        <v>513</v>
      </c>
      <c r="Z14" s="27">
        <f t="shared" si="7"/>
        <v>96.42857142857143</v>
      </c>
      <c r="AA14" s="26">
        <v>19</v>
      </c>
      <c r="AB14" s="30">
        <f t="shared" si="8"/>
        <v>3.571428571428571</v>
      </c>
      <c r="AC14" s="29">
        <f t="shared" si="9"/>
        <v>532</v>
      </c>
      <c r="AD14" s="66">
        <f t="shared" si="10"/>
        <v>73.7864077669903</v>
      </c>
      <c r="AE14" s="62">
        <f t="shared" si="11"/>
        <v>-26.213592233009706</v>
      </c>
    </row>
    <row r="15" spans="1:31" ht="12.75" customHeight="1">
      <c r="A15" s="296"/>
      <c r="B15" s="38">
        <v>364</v>
      </c>
      <c r="C15" s="39" t="s">
        <v>15</v>
      </c>
      <c r="D15" s="52">
        <v>681</v>
      </c>
      <c r="E15" s="26">
        <v>215</v>
      </c>
      <c r="F15" s="27">
        <f t="shared" si="0"/>
        <v>41.74757281553398</v>
      </c>
      <c r="G15" s="28">
        <v>235</v>
      </c>
      <c r="H15" s="27">
        <f t="shared" si="1"/>
        <v>45.63106796116505</v>
      </c>
      <c r="I15" s="26">
        <v>9</v>
      </c>
      <c r="J15" s="27">
        <f t="shared" si="2"/>
        <v>1.7475728155339807</v>
      </c>
      <c r="K15" s="26">
        <v>2</v>
      </c>
      <c r="L15" s="27">
        <f t="shared" si="3"/>
        <v>0.3883495145631068</v>
      </c>
      <c r="M15" s="26">
        <v>0</v>
      </c>
      <c r="N15" s="27">
        <f t="shared" si="4"/>
        <v>0</v>
      </c>
      <c r="O15" s="26">
        <v>25</v>
      </c>
      <c r="P15" s="27">
        <f t="shared" si="5"/>
        <v>4.854368932038835</v>
      </c>
      <c r="Q15" s="26">
        <v>0</v>
      </c>
      <c r="R15" s="27">
        <f t="shared" si="12"/>
        <v>0</v>
      </c>
      <c r="S15" s="26">
        <v>0</v>
      </c>
      <c r="T15" s="27">
        <f t="shared" si="13"/>
        <v>0</v>
      </c>
      <c r="U15" s="26">
        <v>0</v>
      </c>
      <c r="V15" s="27">
        <f t="shared" si="14"/>
        <v>0</v>
      </c>
      <c r="W15" s="26">
        <v>0</v>
      </c>
      <c r="X15" s="27">
        <f t="shared" si="6"/>
        <v>0</v>
      </c>
      <c r="Y15" s="29">
        <f t="shared" si="15"/>
        <v>486</v>
      </c>
      <c r="Z15" s="27">
        <f t="shared" si="7"/>
        <v>94.36893203883496</v>
      </c>
      <c r="AA15" s="26">
        <v>29</v>
      </c>
      <c r="AB15" s="30">
        <f t="shared" si="8"/>
        <v>5.631067961165048</v>
      </c>
      <c r="AC15" s="29">
        <f t="shared" si="9"/>
        <v>515</v>
      </c>
      <c r="AD15" s="66">
        <f t="shared" si="10"/>
        <v>75.62408223201174</v>
      </c>
      <c r="AE15" s="62">
        <f t="shared" si="11"/>
        <v>-24.375917767988255</v>
      </c>
    </row>
    <row r="16" spans="1:31" ht="12.75" customHeight="1">
      <c r="A16" s="296"/>
      <c r="B16" s="38">
        <v>364</v>
      </c>
      <c r="C16" s="39" t="s">
        <v>16</v>
      </c>
      <c r="D16" s="52">
        <v>682</v>
      </c>
      <c r="E16" s="26">
        <v>240</v>
      </c>
      <c r="F16" s="27">
        <f t="shared" si="0"/>
        <v>45.627376425855516</v>
      </c>
      <c r="G16" s="28">
        <v>236</v>
      </c>
      <c r="H16" s="27">
        <f t="shared" si="1"/>
        <v>44.866920152091254</v>
      </c>
      <c r="I16" s="26">
        <v>3</v>
      </c>
      <c r="J16" s="27">
        <f t="shared" si="2"/>
        <v>0.5703422053231939</v>
      </c>
      <c r="K16" s="26">
        <v>3</v>
      </c>
      <c r="L16" s="27">
        <f t="shared" si="3"/>
        <v>0.5703422053231939</v>
      </c>
      <c r="M16" s="26">
        <v>1</v>
      </c>
      <c r="N16" s="27">
        <f t="shared" si="4"/>
        <v>0.19011406844106463</v>
      </c>
      <c r="O16" s="26">
        <v>21</v>
      </c>
      <c r="P16" s="27">
        <f t="shared" si="5"/>
        <v>3.9923954372623576</v>
      </c>
      <c r="Q16" s="26">
        <v>0</v>
      </c>
      <c r="R16" s="27">
        <f t="shared" si="12"/>
        <v>0</v>
      </c>
      <c r="S16" s="26">
        <v>0</v>
      </c>
      <c r="T16" s="27">
        <f t="shared" si="13"/>
        <v>0</v>
      </c>
      <c r="U16" s="26">
        <v>0</v>
      </c>
      <c r="V16" s="27">
        <f t="shared" si="14"/>
        <v>0</v>
      </c>
      <c r="W16" s="26">
        <v>0</v>
      </c>
      <c r="X16" s="27">
        <f t="shared" si="6"/>
        <v>0</v>
      </c>
      <c r="Y16" s="29">
        <f t="shared" si="15"/>
        <v>504</v>
      </c>
      <c r="Z16" s="27">
        <f t="shared" si="7"/>
        <v>95.81749049429658</v>
      </c>
      <c r="AA16" s="26">
        <v>22</v>
      </c>
      <c r="AB16" s="30">
        <f t="shared" si="8"/>
        <v>4.182509505703422</v>
      </c>
      <c r="AC16" s="29">
        <f t="shared" si="9"/>
        <v>526</v>
      </c>
      <c r="AD16" s="66">
        <f t="shared" si="10"/>
        <v>77.12609970674487</v>
      </c>
      <c r="AE16" s="62">
        <f t="shared" si="11"/>
        <v>-22.873900293255133</v>
      </c>
    </row>
    <row r="17" spans="1:31" ht="12.75" customHeight="1">
      <c r="A17" s="296"/>
      <c r="B17" s="38">
        <v>364</v>
      </c>
      <c r="C17" s="39" t="s">
        <v>26</v>
      </c>
      <c r="D17" s="52">
        <v>0</v>
      </c>
      <c r="E17" s="26">
        <v>60</v>
      </c>
      <c r="F17" s="27">
        <f t="shared" si="0"/>
        <v>36.144578313253014</v>
      </c>
      <c r="G17" s="28">
        <v>75</v>
      </c>
      <c r="H17" s="27">
        <f t="shared" si="1"/>
        <v>45.18072289156627</v>
      </c>
      <c r="I17" s="26">
        <v>3</v>
      </c>
      <c r="J17" s="27">
        <f t="shared" si="2"/>
        <v>1.8072289156626504</v>
      </c>
      <c r="K17" s="26">
        <v>0</v>
      </c>
      <c r="L17" s="27">
        <f t="shared" si="3"/>
        <v>0</v>
      </c>
      <c r="M17" s="26">
        <v>0</v>
      </c>
      <c r="N17" s="27">
        <f t="shared" si="4"/>
        <v>0</v>
      </c>
      <c r="O17" s="26">
        <v>24</v>
      </c>
      <c r="P17" s="27">
        <f t="shared" si="5"/>
        <v>14.457831325301203</v>
      </c>
      <c r="Q17" s="26">
        <v>0</v>
      </c>
      <c r="R17" s="27">
        <f t="shared" si="12"/>
        <v>0</v>
      </c>
      <c r="S17" s="26">
        <v>0</v>
      </c>
      <c r="T17" s="27">
        <f t="shared" si="13"/>
        <v>0</v>
      </c>
      <c r="U17" s="26">
        <v>0</v>
      </c>
      <c r="V17" s="27">
        <f t="shared" si="14"/>
        <v>0</v>
      </c>
      <c r="W17" s="26">
        <v>0</v>
      </c>
      <c r="X17" s="27">
        <f t="shared" si="6"/>
        <v>0</v>
      </c>
      <c r="Y17" s="29">
        <f t="shared" si="15"/>
        <v>162</v>
      </c>
      <c r="Z17" s="27">
        <f t="shared" si="7"/>
        <v>97.59036144578313</v>
      </c>
      <c r="AA17" s="26">
        <v>4</v>
      </c>
      <c r="AB17" s="30">
        <f t="shared" si="8"/>
        <v>2.4096385542168677</v>
      </c>
      <c r="AC17" s="29">
        <f t="shared" si="9"/>
        <v>166</v>
      </c>
      <c r="AD17" s="80">
        <f>AC17/250*100</f>
        <v>66.4</v>
      </c>
      <c r="AE17" s="62">
        <f t="shared" si="11"/>
        <v>-33.599999999999994</v>
      </c>
    </row>
    <row r="18" spans="1:31" ht="12.75" customHeight="1">
      <c r="A18" s="296"/>
      <c r="B18" s="38">
        <v>365</v>
      </c>
      <c r="C18" s="39" t="s">
        <v>15</v>
      </c>
      <c r="D18" s="52">
        <v>380</v>
      </c>
      <c r="E18" s="26">
        <v>123</v>
      </c>
      <c r="F18" s="27">
        <f t="shared" si="0"/>
        <v>41.69491525423729</v>
      </c>
      <c r="G18" s="28">
        <v>127</v>
      </c>
      <c r="H18" s="27">
        <f t="shared" si="1"/>
        <v>43.050847457627114</v>
      </c>
      <c r="I18" s="26">
        <v>2</v>
      </c>
      <c r="J18" s="27">
        <f t="shared" si="2"/>
        <v>0.6779661016949152</v>
      </c>
      <c r="K18" s="26">
        <v>4</v>
      </c>
      <c r="L18" s="27">
        <f t="shared" si="3"/>
        <v>1.3559322033898304</v>
      </c>
      <c r="M18" s="26">
        <v>1</v>
      </c>
      <c r="N18" s="27">
        <f t="shared" si="4"/>
        <v>0.3389830508474576</v>
      </c>
      <c r="O18" s="26">
        <v>26</v>
      </c>
      <c r="P18" s="27">
        <f t="shared" si="5"/>
        <v>8.813559322033898</v>
      </c>
      <c r="Q18" s="26">
        <v>0</v>
      </c>
      <c r="R18" s="27">
        <f t="shared" si="12"/>
        <v>0</v>
      </c>
      <c r="S18" s="26">
        <v>0</v>
      </c>
      <c r="T18" s="27">
        <f t="shared" si="13"/>
        <v>0</v>
      </c>
      <c r="U18" s="26">
        <v>0</v>
      </c>
      <c r="V18" s="27">
        <f t="shared" si="14"/>
        <v>0</v>
      </c>
      <c r="W18" s="26">
        <v>0</v>
      </c>
      <c r="X18" s="27">
        <f t="shared" si="6"/>
        <v>0</v>
      </c>
      <c r="Y18" s="29">
        <f t="shared" si="15"/>
        <v>283</v>
      </c>
      <c r="Z18" s="27">
        <f t="shared" si="7"/>
        <v>95.9322033898305</v>
      </c>
      <c r="AA18" s="26">
        <v>12</v>
      </c>
      <c r="AB18" s="30">
        <f t="shared" si="8"/>
        <v>4.067796610169491</v>
      </c>
      <c r="AC18" s="29">
        <f t="shared" si="9"/>
        <v>295</v>
      </c>
      <c r="AD18" s="66">
        <f t="shared" si="10"/>
        <v>77.63157894736842</v>
      </c>
      <c r="AE18" s="62">
        <f t="shared" si="11"/>
        <v>-22.368421052631575</v>
      </c>
    </row>
    <row r="19" spans="1:31" ht="12.75" customHeight="1">
      <c r="A19" s="296"/>
      <c r="B19" s="38">
        <v>365</v>
      </c>
      <c r="C19" s="39" t="s">
        <v>16</v>
      </c>
      <c r="D19" s="52">
        <v>380</v>
      </c>
      <c r="E19" s="26">
        <v>126</v>
      </c>
      <c r="F19" s="27">
        <f t="shared" si="0"/>
        <v>42.42424242424242</v>
      </c>
      <c r="G19" s="28">
        <v>141</v>
      </c>
      <c r="H19" s="27">
        <f t="shared" si="1"/>
        <v>47.474747474747474</v>
      </c>
      <c r="I19" s="26">
        <v>1</v>
      </c>
      <c r="J19" s="27">
        <f t="shared" si="2"/>
        <v>0.33670033670033667</v>
      </c>
      <c r="K19" s="26">
        <v>0</v>
      </c>
      <c r="L19" s="27">
        <f t="shared" si="3"/>
        <v>0</v>
      </c>
      <c r="M19" s="26">
        <v>4</v>
      </c>
      <c r="N19" s="27">
        <f t="shared" si="4"/>
        <v>1.3468013468013467</v>
      </c>
      <c r="O19" s="26">
        <v>16</v>
      </c>
      <c r="P19" s="27">
        <f t="shared" si="5"/>
        <v>5.387205387205387</v>
      </c>
      <c r="Q19" s="26">
        <v>0</v>
      </c>
      <c r="R19" s="27">
        <f t="shared" si="12"/>
        <v>0</v>
      </c>
      <c r="S19" s="26">
        <v>1</v>
      </c>
      <c r="T19" s="27">
        <f t="shared" si="13"/>
        <v>0.33670033670033667</v>
      </c>
      <c r="U19" s="26">
        <v>0</v>
      </c>
      <c r="V19" s="27">
        <f t="shared" si="14"/>
        <v>0</v>
      </c>
      <c r="W19" s="26">
        <v>0</v>
      </c>
      <c r="X19" s="27">
        <f t="shared" si="6"/>
        <v>0</v>
      </c>
      <c r="Y19" s="29">
        <f t="shared" si="15"/>
        <v>289</v>
      </c>
      <c r="Z19" s="27">
        <f t="shared" si="7"/>
        <v>97.3063973063973</v>
      </c>
      <c r="AA19" s="26">
        <v>8</v>
      </c>
      <c r="AB19" s="30">
        <f t="shared" si="8"/>
        <v>2.6936026936026933</v>
      </c>
      <c r="AC19" s="29">
        <f t="shared" si="9"/>
        <v>297</v>
      </c>
      <c r="AD19" s="66">
        <f t="shared" si="10"/>
        <v>78.15789473684211</v>
      </c>
      <c r="AE19" s="62">
        <f t="shared" si="11"/>
        <v>-21.84210526315789</v>
      </c>
    </row>
    <row r="20" spans="1:31" ht="12.75" customHeight="1">
      <c r="A20" s="296"/>
      <c r="B20" s="38">
        <v>366</v>
      </c>
      <c r="C20" s="39" t="s">
        <v>15</v>
      </c>
      <c r="D20" s="52">
        <v>458</v>
      </c>
      <c r="E20" s="26">
        <v>167</v>
      </c>
      <c r="F20" s="27">
        <f t="shared" si="0"/>
        <v>49.26253687315634</v>
      </c>
      <c r="G20" s="28">
        <v>136</v>
      </c>
      <c r="H20" s="27">
        <f t="shared" si="1"/>
        <v>40.117994100294986</v>
      </c>
      <c r="I20" s="26">
        <v>2</v>
      </c>
      <c r="J20" s="27">
        <f t="shared" si="2"/>
        <v>0.5899705014749262</v>
      </c>
      <c r="K20" s="26">
        <v>3</v>
      </c>
      <c r="L20" s="27">
        <f t="shared" si="3"/>
        <v>0.8849557522123894</v>
      </c>
      <c r="M20" s="26">
        <v>1</v>
      </c>
      <c r="N20" s="27">
        <f t="shared" si="4"/>
        <v>0.2949852507374631</v>
      </c>
      <c r="O20" s="26">
        <v>17</v>
      </c>
      <c r="P20" s="27">
        <f t="shared" si="5"/>
        <v>5.014749262536873</v>
      </c>
      <c r="Q20" s="26">
        <v>0</v>
      </c>
      <c r="R20" s="27">
        <f t="shared" si="12"/>
        <v>0</v>
      </c>
      <c r="S20" s="26">
        <v>1</v>
      </c>
      <c r="T20" s="27">
        <f t="shared" si="13"/>
        <v>0.2949852507374631</v>
      </c>
      <c r="U20" s="26">
        <v>0</v>
      </c>
      <c r="V20" s="27">
        <f t="shared" si="14"/>
        <v>0</v>
      </c>
      <c r="W20" s="26">
        <v>1</v>
      </c>
      <c r="X20" s="27">
        <f t="shared" si="6"/>
        <v>0.2949852507374631</v>
      </c>
      <c r="Y20" s="29">
        <f t="shared" si="15"/>
        <v>328</v>
      </c>
      <c r="Z20" s="27">
        <f t="shared" si="7"/>
        <v>96.7551622418879</v>
      </c>
      <c r="AA20" s="26">
        <v>11</v>
      </c>
      <c r="AB20" s="30">
        <f t="shared" si="8"/>
        <v>3.2448377581120944</v>
      </c>
      <c r="AC20" s="29">
        <f t="shared" si="9"/>
        <v>339</v>
      </c>
      <c r="AD20" s="66">
        <f t="shared" si="10"/>
        <v>74.0174672489083</v>
      </c>
      <c r="AE20" s="62">
        <f t="shared" si="11"/>
        <v>-25.982532751091696</v>
      </c>
    </row>
    <row r="21" spans="1:31" ht="12.75" customHeight="1">
      <c r="A21" s="296"/>
      <c r="B21" s="38">
        <v>366</v>
      </c>
      <c r="C21" s="39" t="s">
        <v>16</v>
      </c>
      <c r="D21" s="52">
        <v>458</v>
      </c>
      <c r="E21" s="26">
        <v>192</v>
      </c>
      <c r="F21" s="27">
        <f t="shared" si="0"/>
        <v>56.14035087719298</v>
      </c>
      <c r="G21" s="28">
        <v>123</v>
      </c>
      <c r="H21" s="27">
        <f t="shared" si="1"/>
        <v>35.96491228070175</v>
      </c>
      <c r="I21" s="26">
        <v>0</v>
      </c>
      <c r="J21" s="27">
        <f t="shared" si="2"/>
        <v>0</v>
      </c>
      <c r="K21" s="26">
        <v>1</v>
      </c>
      <c r="L21" s="27">
        <f t="shared" si="3"/>
        <v>0.29239766081871343</v>
      </c>
      <c r="M21" s="26">
        <v>0</v>
      </c>
      <c r="N21" s="27">
        <f t="shared" si="4"/>
        <v>0</v>
      </c>
      <c r="O21" s="26">
        <v>13</v>
      </c>
      <c r="P21" s="27">
        <f t="shared" si="5"/>
        <v>3.8011695906432745</v>
      </c>
      <c r="Q21" s="26">
        <v>1</v>
      </c>
      <c r="R21" s="27">
        <f t="shared" si="12"/>
        <v>0.29239766081871343</v>
      </c>
      <c r="S21" s="26">
        <v>0</v>
      </c>
      <c r="T21" s="27">
        <f t="shared" si="13"/>
        <v>0</v>
      </c>
      <c r="U21" s="26">
        <v>0</v>
      </c>
      <c r="V21" s="27">
        <f t="shared" si="14"/>
        <v>0</v>
      </c>
      <c r="W21" s="26">
        <v>0</v>
      </c>
      <c r="X21" s="27">
        <f t="shared" si="6"/>
        <v>0</v>
      </c>
      <c r="Y21" s="29">
        <f t="shared" si="15"/>
        <v>330</v>
      </c>
      <c r="Z21" s="27">
        <f t="shared" si="7"/>
        <v>96.49122807017544</v>
      </c>
      <c r="AA21" s="28">
        <v>12</v>
      </c>
      <c r="AB21" s="30">
        <f t="shared" si="8"/>
        <v>3.508771929824561</v>
      </c>
      <c r="AC21" s="29">
        <f t="shared" si="9"/>
        <v>342</v>
      </c>
      <c r="AD21" s="66">
        <f t="shared" si="10"/>
        <v>74.67248908296943</v>
      </c>
      <c r="AE21" s="62">
        <f t="shared" si="11"/>
        <v>-25.327510917030565</v>
      </c>
    </row>
    <row r="22" spans="1:31" ht="12.75" customHeight="1">
      <c r="A22" s="296"/>
      <c r="B22" s="38">
        <v>367</v>
      </c>
      <c r="C22" s="39" t="s">
        <v>15</v>
      </c>
      <c r="D22" s="52">
        <v>452</v>
      </c>
      <c r="E22" s="26">
        <v>164</v>
      </c>
      <c r="F22" s="27">
        <f t="shared" si="0"/>
        <v>47.674418604651166</v>
      </c>
      <c r="G22" s="28">
        <v>146</v>
      </c>
      <c r="H22" s="27">
        <f t="shared" si="1"/>
        <v>42.44186046511628</v>
      </c>
      <c r="I22" s="26">
        <v>1</v>
      </c>
      <c r="J22" s="27">
        <f t="shared" si="2"/>
        <v>0.29069767441860467</v>
      </c>
      <c r="K22" s="26">
        <v>2</v>
      </c>
      <c r="L22" s="27">
        <f t="shared" si="3"/>
        <v>0.5813953488372093</v>
      </c>
      <c r="M22" s="26">
        <v>0</v>
      </c>
      <c r="N22" s="27">
        <f t="shared" si="4"/>
        <v>0</v>
      </c>
      <c r="O22" s="26">
        <v>22</v>
      </c>
      <c r="P22" s="27">
        <f t="shared" si="5"/>
        <v>6.395348837209303</v>
      </c>
      <c r="Q22" s="26">
        <v>0</v>
      </c>
      <c r="R22" s="27">
        <f t="shared" si="12"/>
        <v>0</v>
      </c>
      <c r="S22" s="26">
        <v>1</v>
      </c>
      <c r="T22" s="27">
        <f t="shared" si="13"/>
        <v>0.29069767441860467</v>
      </c>
      <c r="U22" s="26">
        <v>0</v>
      </c>
      <c r="V22" s="27">
        <f t="shared" si="14"/>
        <v>0</v>
      </c>
      <c r="W22" s="26">
        <v>0</v>
      </c>
      <c r="X22" s="27">
        <f t="shared" si="6"/>
        <v>0</v>
      </c>
      <c r="Y22" s="29">
        <f t="shared" si="15"/>
        <v>336</v>
      </c>
      <c r="Z22" s="27">
        <f t="shared" si="7"/>
        <v>97.67441860465115</v>
      </c>
      <c r="AA22" s="26">
        <v>8</v>
      </c>
      <c r="AB22" s="30">
        <f t="shared" si="8"/>
        <v>2.3255813953488373</v>
      </c>
      <c r="AC22" s="29">
        <f t="shared" si="9"/>
        <v>344</v>
      </c>
      <c r="AD22" s="66">
        <f t="shared" si="10"/>
        <v>76.10619469026548</v>
      </c>
      <c r="AE22" s="62">
        <f t="shared" si="11"/>
        <v>-23.893805309734518</v>
      </c>
    </row>
    <row r="23" spans="1:31" ht="12.75" customHeight="1">
      <c r="A23" s="296"/>
      <c r="B23" s="38">
        <v>367</v>
      </c>
      <c r="C23" s="39" t="s">
        <v>16</v>
      </c>
      <c r="D23" s="52">
        <v>453</v>
      </c>
      <c r="E23" s="26">
        <v>162</v>
      </c>
      <c r="F23" s="27">
        <f t="shared" si="0"/>
        <v>49.84615384615385</v>
      </c>
      <c r="G23" s="28">
        <v>139</v>
      </c>
      <c r="H23" s="27">
        <f t="shared" si="1"/>
        <v>42.769230769230774</v>
      </c>
      <c r="I23" s="26">
        <v>3</v>
      </c>
      <c r="J23" s="27">
        <f t="shared" si="2"/>
        <v>0.9230769230769231</v>
      </c>
      <c r="K23" s="26">
        <v>0</v>
      </c>
      <c r="L23" s="27">
        <f t="shared" si="3"/>
        <v>0</v>
      </c>
      <c r="M23" s="26">
        <v>1</v>
      </c>
      <c r="N23" s="27">
        <f t="shared" si="4"/>
        <v>0.3076923076923077</v>
      </c>
      <c r="O23" s="26">
        <v>11</v>
      </c>
      <c r="P23" s="27">
        <f t="shared" si="5"/>
        <v>3.3846153846153846</v>
      </c>
      <c r="Q23" s="26">
        <v>0</v>
      </c>
      <c r="R23" s="27">
        <f t="shared" si="12"/>
        <v>0</v>
      </c>
      <c r="S23" s="26">
        <v>0</v>
      </c>
      <c r="T23" s="27">
        <f t="shared" si="13"/>
        <v>0</v>
      </c>
      <c r="U23" s="26">
        <v>0</v>
      </c>
      <c r="V23" s="27">
        <f t="shared" si="14"/>
        <v>0</v>
      </c>
      <c r="W23" s="26">
        <v>0</v>
      </c>
      <c r="X23" s="27">
        <f t="shared" si="6"/>
        <v>0</v>
      </c>
      <c r="Y23" s="29">
        <f t="shared" si="15"/>
        <v>316</v>
      </c>
      <c r="Z23" s="27">
        <f t="shared" si="7"/>
        <v>97.23076923076923</v>
      </c>
      <c r="AA23" s="26">
        <v>9</v>
      </c>
      <c r="AB23" s="30">
        <f t="shared" si="8"/>
        <v>2.769230769230769</v>
      </c>
      <c r="AC23" s="29">
        <f t="shared" si="9"/>
        <v>325</v>
      </c>
      <c r="AD23" s="66">
        <f t="shared" si="10"/>
        <v>71.7439293598234</v>
      </c>
      <c r="AE23" s="62">
        <f t="shared" si="11"/>
        <v>-28.256070640176603</v>
      </c>
    </row>
    <row r="24" spans="1:31" ht="12.75" customHeight="1">
      <c r="A24" s="296"/>
      <c r="B24" s="38">
        <v>368</v>
      </c>
      <c r="C24" s="39" t="s">
        <v>15</v>
      </c>
      <c r="D24" s="52">
        <v>415</v>
      </c>
      <c r="E24" s="26">
        <v>170</v>
      </c>
      <c r="F24" s="27">
        <f t="shared" si="0"/>
        <v>52.79503105590062</v>
      </c>
      <c r="G24" s="28">
        <v>113</v>
      </c>
      <c r="H24" s="27">
        <f t="shared" si="1"/>
        <v>35.09316770186335</v>
      </c>
      <c r="I24" s="26">
        <v>3</v>
      </c>
      <c r="J24" s="27">
        <f t="shared" si="2"/>
        <v>0.9316770186335404</v>
      </c>
      <c r="K24" s="26">
        <v>8</v>
      </c>
      <c r="L24" s="27">
        <f t="shared" si="3"/>
        <v>2.484472049689441</v>
      </c>
      <c r="M24" s="26">
        <v>3</v>
      </c>
      <c r="N24" s="27">
        <f t="shared" si="4"/>
        <v>0.9316770186335404</v>
      </c>
      <c r="O24" s="26">
        <v>8</v>
      </c>
      <c r="P24" s="27">
        <f t="shared" si="5"/>
        <v>2.484472049689441</v>
      </c>
      <c r="Q24" s="26">
        <v>0</v>
      </c>
      <c r="R24" s="27">
        <f t="shared" si="12"/>
        <v>0</v>
      </c>
      <c r="S24" s="26">
        <v>0</v>
      </c>
      <c r="T24" s="27">
        <f t="shared" si="13"/>
        <v>0</v>
      </c>
      <c r="U24" s="26">
        <v>0</v>
      </c>
      <c r="V24" s="27">
        <f t="shared" si="14"/>
        <v>0</v>
      </c>
      <c r="W24" s="26">
        <v>0</v>
      </c>
      <c r="X24" s="27">
        <f t="shared" si="6"/>
        <v>0</v>
      </c>
      <c r="Y24" s="29">
        <f t="shared" si="15"/>
        <v>305</v>
      </c>
      <c r="Z24" s="27">
        <f t="shared" si="7"/>
        <v>94.72049689440993</v>
      </c>
      <c r="AA24" s="26">
        <v>17</v>
      </c>
      <c r="AB24" s="30">
        <f t="shared" si="8"/>
        <v>5.279503105590062</v>
      </c>
      <c r="AC24" s="29">
        <f t="shared" si="9"/>
        <v>322</v>
      </c>
      <c r="AD24" s="66">
        <f t="shared" si="10"/>
        <v>77.59036144578313</v>
      </c>
      <c r="AE24" s="62">
        <f t="shared" si="11"/>
        <v>-22.40963855421687</v>
      </c>
    </row>
    <row r="25" spans="1:31" ht="12.75" customHeight="1">
      <c r="A25" s="296"/>
      <c r="B25" s="38">
        <v>368</v>
      </c>
      <c r="C25" s="39" t="s">
        <v>16</v>
      </c>
      <c r="D25" s="52">
        <v>416</v>
      </c>
      <c r="E25" s="26">
        <v>151</v>
      </c>
      <c r="F25" s="27">
        <f t="shared" si="0"/>
        <v>49.67105263157895</v>
      </c>
      <c r="G25" s="28">
        <v>117</v>
      </c>
      <c r="H25" s="27">
        <f t="shared" si="1"/>
        <v>38.48684210526316</v>
      </c>
      <c r="I25" s="26">
        <v>6</v>
      </c>
      <c r="J25" s="27">
        <f t="shared" si="2"/>
        <v>1.9736842105263157</v>
      </c>
      <c r="K25" s="26">
        <v>2</v>
      </c>
      <c r="L25" s="27">
        <f t="shared" si="3"/>
        <v>0.6578947368421052</v>
      </c>
      <c r="M25" s="26">
        <v>3</v>
      </c>
      <c r="N25" s="27">
        <f t="shared" si="4"/>
        <v>0.9868421052631579</v>
      </c>
      <c r="O25" s="26">
        <v>19</v>
      </c>
      <c r="P25" s="27">
        <f t="shared" si="5"/>
        <v>6.25</v>
      </c>
      <c r="Q25" s="26">
        <v>0</v>
      </c>
      <c r="R25" s="27">
        <f t="shared" si="12"/>
        <v>0</v>
      </c>
      <c r="S25" s="26">
        <v>0</v>
      </c>
      <c r="T25" s="27">
        <f t="shared" si="13"/>
        <v>0</v>
      </c>
      <c r="U25" s="26">
        <v>0</v>
      </c>
      <c r="V25" s="27">
        <f t="shared" si="14"/>
        <v>0</v>
      </c>
      <c r="W25" s="26">
        <v>0</v>
      </c>
      <c r="X25" s="27">
        <f t="shared" si="6"/>
        <v>0</v>
      </c>
      <c r="Y25" s="29">
        <f t="shared" si="15"/>
        <v>298</v>
      </c>
      <c r="Z25" s="27">
        <f t="shared" si="7"/>
        <v>98.02631578947368</v>
      </c>
      <c r="AA25" s="26">
        <v>6</v>
      </c>
      <c r="AB25" s="30">
        <f t="shared" si="8"/>
        <v>1.9736842105263157</v>
      </c>
      <c r="AC25" s="29">
        <f t="shared" si="9"/>
        <v>304</v>
      </c>
      <c r="AD25" s="66">
        <f t="shared" si="10"/>
        <v>73.07692307692307</v>
      </c>
      <c r="AE25" s="62">
        <f t="shared" si="11"/>
        <v>-26.923076923076934</v>
      </c>
    </row>
    <row r="26" spans="1:31" ht="12.75" customHeight="1">
      <c r="A26" s="296"/>
      <c r="B26" s="38">
        <v>369</v>
      </c>
      <c r="C26" s="39" t="s">
        <v>15</v>
      </c>
      <c r="D26" s="52">
        <v>539</v>
      </c>
      <c r="E26" s="26">
        <v>151</v>
      </c>
      <c r="F26" s="27">
        <f t="shared" si="0"/>
        <v>30.32128514056225</v>
      </c>
      <c r="G26" s="28">
        <v>268</v>
      </c>
      <c r="H26" s="27">
        <f t="shared" si="1"/>
        <v>53.81526104417671</v>
      </c>
      <c r="I26" s="26">
        <v>15</v>
      </c>
      <c r="J26" s="27">
        <f t="shared" si="2"/>
        <v>3.0120481927710845</v>
      </c>
      <c r="K26" s="26">
        <v>4</v>
      </c>
      <c r="L26" s="27">
        <f t="shared" si="3"/>
        <v>0.8032128514056224</v>
      </c>
      <c r="M26" s="26">
        <v>0</v>
      </c>
      <c r="N26" s="27">
        <f t="shared" si="4"/>
        <v>0</v>
      </c>
      <c r="O26" s="26">
        <v>7</v>
      </c>
      <c r="P26" s="27">
        <f t="shared" si="5"/>
        <v>1.4056224899598393</v>
      </c>
      <c r="Q26" s="26">
        <v>0</v>
      </c>
      <c r="R26" s="27">
        <f t="shared" si="12"/>
        <v>0</v>
      </c>
      <c r="S26" s="26">
        <v>0</v>
      </c>
      <c r="T26" s="27">
        <f t="shared" si="13"/>
        <v>0</v>
      </c>
      <c r="U26" s="26">
        <v>0</v>
      </c>
      <c r="V26" s="27">
        <f t="shared" si="14"/>
        <v>0</v>
      </c>
      <c r="W26" s="26">
        <v>0</v>
      </c>
      <c r="X26" s="27">
        <f t="shared" si="6"/>
        <v>0</v>
      </c>
      <c r="Y26" s="29">
        <f t="shared" si="15"/>
        <v>445</v>
      </c>
      <c r="Z26" s="27">
        <f t="shared" si="7"/>
        <v>89.35742971887551</v>
      </c>
      <c r="AA26" s="26">
        <v>53</v>
      </c>
      <c r="AB26" s="30">
        <f t="shared" si="8"/>
        <v>10.642570281124499</v>
      </c>
      <c r="AC26" s="29">
        <f t="shared" si="9"/>
        <v>498</v>
      </c>
      <c r="AD26" s="66">
        <f t="shared" si="10"/>
        <v>92.39332096474953</v>
      </c>
      <c r="AE26" s="62">
        <f t="shared" si="11"/>
        <v>-7.606679035250465</v>
      </c>
    </row>
    <row r="27" spans="1:31" ht="12.75" customHeight="1">
      <c r="A27" s="296"/>
      <c r="B27" s="38">
        <v>370</v>
      </c>
      <c r="C27" s="39" t="s">
        <v>15</v>
      </c>
      <c r="D27" s="52">
        <v>462</v>
      </c>
      <c r="E27" s="26">
        <v>131</v>
      </c>
      <c r="F27" s="27">
        <f t="shared" si="0"/>
        <v>33.24873096446701</v>
      </c>
      <c r="G27" s="28">
        <v>199</v>
      </c>
      <c r="H27" s="27">
        <f t="shared" si="1"/>
        <v>50.50761421319797</v>
      </c>
      <c r="I27" s="26">
        <v>5</v>
      </c>
      <c r="J27" s="27">
        <f t="shared" si="2"/>
        <v>1.2690355329949239</v>
      </c>
      <c r="K27" s="26">
        <v>3</v>
      </c>
      <c r="L27" s="27">
        <f t="shared" si="3"/>
        <v>0.7614213197969544</v>
      </c>
      <c r="M27" s="26">
        <v>1</v>
      </c>
      <c r="N27" s="27">
        <f t="shared" si="4"/>
        <v>0.25380710659898476</v>
      </c>
      <c r="O27" s="26">
        <v>6</v>
      </c>
      <c r="P27" s="27">
        <f t="shared" si="5"/>
        <v>1.5228426395939088</v>
      </c>
      <c r="Q27" s="26">
        <v>0</v>
      </c>
      <c r="R27" s="27">
        <f t="shared" si="12"/>
        <v>0</v>
      </c>
      <c r="S27" s="26">
        <v>0</v>
      </c>
      <c r="T27" s="27">
        <f t="shared" si="13"/>
        <v>0</v>
      </c>
      <c r="U27" s="26">
        <v>0</v>
      </c>
      <c r="V27" s="27">
        <f t="shared" si="14"/>
        <v>0</v>
      </c>
      <c r="W27" s="26">
        <v>0</v>
      </c>
      <c r="X27" s="27">
        <f t="shared" si="6"/>
        <v>0</v>
      </c>
      <c r="Y27" s="29">
        <f t="shared" si="15"/>
        <v>345</v>
      </c>
      <c r="Z27" s="27">
        <f t="shared" si="7"/>
        <v>87.56345177664974</v>
      </c>
      <c r="AA27" s="26">
        <v>49</v>
      </c>
      <c r="AB27" s="30">
        <f t="shared" si="8"/>
        <v>12.436548223350254</v>
      </c>
      <c r="AC27" s="29">
        <f t="shared" si="9"/>
        <v>394</v>
      </c>
      <c r="AD27" s="66">
        <f t="shared" si="10"/>
        <v>85.28138528138528</v>
      </c>
      <c r="AE27" s="62">
        <f t="shared" si="11"/>
        <v>-14.718614718614717</v>
      </c>
    </row>
    <row r="28" spans="1:31" ht="12.75" customHeight="1">
      <c r="A28" s="296"/>
      <c r="B28" s="38">
        <v>370</v>
      </c>
      <c r="C28" s="39" t="s">
        <v>16</v>
      </c>
      <c r="D28" s="52">
        <v>462</v>
      </c>
      <c r="E28" s="26">
        <v>144</v>
      </c>
      <c r="F28" s="27">
        <f t="shared" si="0"/>
        <v>36.92307692307693</v>
      </c>
      <c r="G28" s="28">
        <v>196</v>
      </c>
      <c r="H28" s="27">
        <f t="shared" si="1"/>
        <v>50.256410256410255</v>
      </c>
      <c r="I28" s="26">
        <v>7</v>
      </c>
      <c r="J28" s="27">
        <f t="shared" si="2"/>
        <v>1.7948717948717947</v>
      </c>
      <c r="K28" s="26">
        <v>1</v>
      </c>
      <c r="L28" s="27">
        <f t="shared" si="3"/>
        <v>0.2564102564102564</v>
      </c>
      <c r="M28" s="26">
        <v>0</v>
      </c>
      <c r="N28" s="27">
        <f t="shared" si="4"/>
        <v>0</v>
      </c>
      <c r="O28" s="26">
        <v>7</v>
      </c>
      <c r="P28" s="27">
        <f t="shared" si="5"/>
        <v>1.7948717948717947</v>
      </c>
      <c r="Q28" s="26">
        <v>0</v>
      </c>
      <c r="R28" s="27">
        <f t="shared" si="12"/>
        <v>0</v>
      </c>
      <c r="S28" s="26">
        <v>1</v>
      </c>
      <c r="T28" s="27">
        <f t="shared" si="13"/>
        <v>0.2564102564102564</v>
      </c>
      <c r="U28" s="26">
        <v>0</v>
      </c>
      <c r="V28" s="27">
        <f t="shared" si="14"/>
        <v>0</v>
      </c>
      <c r="W28" s="26">
        <v>0</v>
      </c>
      <c r="X28" s="27">
        <f t="shared" si="6"/>
        <v>0</v>
      </c>
      <c r="Y28" s="29">
        <f t="shared" si="15"/>
        <v>356</v>
      </c>
      <c r="Z28" s="27">
        <f t="shared" si="7"/>
        <v>91.28205128205128</v>
      </c>
      <c r="AA28" s="26">
        <v>34</v>
      </c>
      <c r="AB28" s="30">
        <f t="shared" si="8"/>
        <v>8.717948717948717</v>
      </c>
      <c r="AC28" s="29">
        <f t="shared" si="9"/>
        <v>390</v>
      </c>
      <c r="AD28" s="66">
        <f t="shared" si="10"/>
        <v>84.4155844155844</v>
      </c>
      <c r="AE28" s="62">
        <f t="shared" si="11"/>
        <v>-15.584415584415595</v>
      </c>
    </row>
    <row r="29" spans="1:31" ht="12.75" customHeight="1">
      <c r="A29" s="296"/>
      <c r="B29" s="38">
        <v>371</v>
      </c>
      <c r="C29" s="39" t="s">
        <v>15</v>
      </c>
      <c r="D29" s="52">
        <v>556</v>
      </c>
      <c r="E29" s="26">
        <v>211</v>
      </c>
      <c r="F29" s="27">
        <f t="shared" si="0"/>
        <v>43.149284253578735</v>
      </c>
      <c r="G29" s="28">
        <v>223</v>
      </c>
      <c r="H29" s="27">
        <f t="shared" si="1"/>
        <v>45.603271983640084</v>
      </c>
      <c r="I29" s="26">
        <v>9</v>
      </c>
      <c r="J29" s="27">
        <f t="shared" si="2"/>
        <v>1.8404907975460123</v>
      </c>
      <c r="K29" s="26">
        <v>4</v>
      </c>
      <c r="L29" s="27">
        <f t="shared" si="3"/>
        <v>0.81799591002045</v>
      </c>
      <c r="M29" s="26">
        <v>0</v>
      </c>
      <c r="N29" s="27">
        <f t="shared" si="4"/>
        <v>0</v>
      </c>
      <c r="O29" s="26">
        <v>7</v>
      </c>
      <c r="P29" s="27">
        <f t="shared" si="5"/>
        <v>1.4314928425357873</v>
      </c>
      <c r="Q29" s="26">
        <v>0</v>
      </c>
      <c r="R29" s="27">
        <f t="shared" si="12"/>
        <v>0</v>
      </c>
      <c r="S29" s="26">
        <v>0</v>
      </c>
      <c r="T29" s="27">
        <f t="shared" si="13"/>
        <v>0</v>
      </c>
      <c r="U29" s="26">
        <v>0</v>
      </c>
      <c r="V29" s="27">
        <f t="shared" si="14"/>
        <v>0</v>
      </c>
      <c r="W29" s="26">
        <v>0</v>
      </c>
      <c r="X29" s="27">
        <f t="shared" si="6"/>
        <v>0</v>
      </c>
      <c r="Y29" s="29">
        <f t="shared" si="15"/>
        <v>454</v>
      </c>
      <c r="Z29" s="27">
        <f t="shared" si="7"/>
        <v>92.84253578732107</v>
      </c>
      <c r="AA29" s="26">
        <v>35</v>
      </c>
      <c r="AB29" s="30">
        <f t="shared" si="8"/>
        <v>7.157464212678937</v>
      </c>
      <c r="AC29" s="29">
        <f t="shared" si="9"/>
        <v>489</v>
      </c>
      <c r="AD29" s="66">
        <f t="shared" si="10"/>
        <v>87.94964028776978</v>
      </c>
      <c r="AE29" s="62">
        <f t="shared" si="11"/>
        <v>-12.050359712230218</v>
      </c>
    </row>
    <row r="30" spans="1:31" ht="12.75" customHeight="1">
      <c r="A30" s="296"/>
      <c r="B30" s="38">
        <v>372</v>
      </c>
      <c r="C30" s="39" t="s">
        <v>15</v>
      </c>
      <c r="D30" s="52">
        <v>462</v>
      </c>
      <c r="E30" s="26">
        <v>213</v>
      </c>
      <c r="F30" s="27">
        <f t="shared" si="0"/>
        <v>50.5938242280285</v>
      </c>
      <c r="G30" s="28">
        <v>150</v>
      </c>
      <c r="H30" s="27">
        <f t="shared" si="1"/>
        <v>35.62945368171022</v>
      </c>
      <c r="I30" s="26">
        <v>5</v>
      </c>
      <c r="J30" s="27">
        <f t="shared" si="2"/>
        <v>1.187648456057007</v>
      </c>
      <c r="K30" s="26">
        <v>3</v>
      </c>
      <c r="L30" s="27">
        <f t="shared" si="3"/>
        <v>0.7125890736342043</v>
      </c>
      <c r="M30" s="26">
        <v>8</v>
      </c>
      <c r="N30" s="27">
        <f t="shared" si="4"/>
        <v>1.9002375296912115</v>
      </c>
      <c r="O30" s="26">
        <v>8</v>
      </c>
      <c r="P30" s="27">
        <f t="shared" si="5"/>
        <v>1.9002375296912115</v>
      </c>
      <c r="Q30" s="26">
        <v>0</v>
      </c>
      <c r="R30" s="27">
        <f t="shared" si="12"/>
        <v>0</v>
      </c>
      <c r="S30" s="26">
        <v>0</v>
      </c>
      <c r="T30" s="27">
        <f t="shared" si="13"/>
        <v>0</v>
      </c>
      <c r="U30" s="26">
        <v>0</v>
      </c>
      <c r="V30" s="27">
        <f t="shared" si="14"/>
        <v>0</v>
      </c>
      <c r="W30" s="26">
        <v>0</v>
      </c>
      <c r="X30" s="27">
        <f t="shared" si="6"/>
        <v>0</v>
      </c>
      <c r="Y30" s="29">
        <f t="shared" si="15"/>
        <v>387</v>
      </c>
      <c r="Z30" s="27">
        <f t="shared" si="7"/>
        <v>91.92399049881234</v>
      </c>
      <c r="AA30" s="26">
        <v>34</v>
      </c>
      <c r="AB30" s="30">
        <f t="shared" si="8"/>
        <v>8.076009501187649</v>
      </c>
      <c r="AC30" s="29">
        <f t="shared" si="9"/>
        <v>421</v>
      </c>
      <c r="AD30" s="66">
        <f t="shared" si="10"/>
        <v>91.12554112554112</v>
      </c>
      <c r="AE30" s="62">
        <f t="shared" si="11"/>
        <v>-8.874458874458881</v>
      </c>
    </row>
    <row r="31" spans="1:31" ht="12.75" customHeight="1">
      <c r="A31" s="296"/>
      <c r="B31" s="38">
        <v>372</v>
      </c>
      <c r="C31" s="39" t="s">
        <v>16</v>
      </c>
      <c r="D31" s="52">
        <v>462</v>
      </c>
      <c r="E31" s="26">
        <v>207</v>
      </c>
      <c r="F31" s="27">
        <f t="shared" si="0"/>
        <v>51.23762376237624</v>
      </c>
      <c r="G31" s="28">
        <v>158</v>
      </c>
      <c r="H31" s="27">
        <f t="shared" si="1"/>
        <v>39.10891089108911</v>
      </c>
      <c r="I31" s="26">
        <v>7</v>
      </c>
      <c r="J31" s="27">
        <f t="shared" si="2"/>
        <v>1.7326732673267329</v>
      </c>
      <c r="K31" s="26">
        <v>2</v>
      </c>
      <c r="L31" s="27">
        <f t="shared" si="3"/>
        <v>0.49504950495049505</v>
      </c>
      <c r="M31" s="26">
        <v>5</v>
      </c>
      <c r="N31" s="27">
        <f t="shared" si="4"/>
        <v>1.2376237623762376</v>
      </c>
      <c r="O31" s="26">
        <v>8</v>
      </c>
      <c r="P31" s="27">
        <f t="shared" si="5"/>
        <v>1.9801980198019802</v>
      </c>
      <c r="Q31" s="26">
        <v>0</v>
      </c>
      <c r="R31" s="27">
        <f t="shared" si="12"/>
        <v>0</v>
      </c>
      <c r="S31" s="26">
        <v>0</v>
      </c>
      <c r="T31" s="27">
        <f t="shared" si="13"/>
        <v>0</v>
      </c>
      <c r="U31" s="26">
        <v>0</v>
      </c>
      <c r="V31" s="27">
        <f t="shared" si="14"/>
        <v>0</v>
      </c>
      <c r="W31" s="26">
        <v>0</v>
      </c>
      <c r="X31" s="27">
        <f t="shared" si="6"/>
        <v>0</v>
      </c>
      <c r="Y31" s="29">
        <f t="shared" si="15"/>
        <v>387</v>
      </c>
      <c r="Z31" s="27">
        <f t="shared" si="7"/>
        <v>95.79207920792079</v>
      </c>
      <c r="AA31" s="26">
        <v>17</v>
      </c>
      <c r="AB31" s="30">
        <f t="shared" si="8"/>
        <v>4.207920792079208</v>
      </c>
      <c r="AC31" s="29">
        <f t="shared" si="9"/>
        <v>404</v>
      </c>
      <c r="AD31" s="66">
        <f t="shared" si="10"/>
        <v>87.44588744588745</v>
      </c>
      <c r="AE31" s="62">
        <f t="shared" si="11"/>
        <v>-12.55411255411255</v>
      </c>
    </row>
    <row r="32" spans="1:31" ht="12.75" customHeight="1">
      <c r="A32" s="296"/>
      <c r="B32" s="38">
        <v>373</v>
      </c>
      <c r="C32" s="39" t="s">
        <v>15</v>
      </c>
      <c r="D32" s="52">
        <v>488</v>
      </c>
      <c r="E32" s="26">
        <v>184</v>
      </c>
      <c r="F32" s="27">
        <f t="shared" si="0"/>
        <v>44.01913875598086</v>
      </c>
      <c r="G32" s="28">
        <v>197</v>
      </c>
      <c r="H32" s="27">
        <f t="shared" si="1"/>
        <v>47.12918660287082</v>
      </c>
      <c r="I32" s="26">
        <v>3</v>
      </c>
      <c r="J32" s="27">
        <f t="shared" si="2"/>
        <v>0.7177033492822966</v>
      </c>
      <c r="K32" s="26">
        <v>6</v>
      </c>
      <c r="L32" s="27">
        <f t="shared" si="3"/>
        <v>1.4354066985645932</v>
      </c>
      <c r="M32" s="26">
        <v>1</v>
      </c>
      <c r="N32" s="27">
        <f t="shared" si="4"/>
        <v>0.23923444976076555</v>
      </c>
      <c r="O32" s="26">
        <v>6</v>
      </c>
      <c r="P32" s="27">
        <f t="shared" si="5"/>
        <v>1.4354066985645932</v>
      </c>
      <c r="Q32" s="26">
        <v>2</v>
      </c>
      <c r="R32" s="27">
        <f t="shared" si="12"/>
        <v>0.4784688995215311</v>
      </c>
      <c r="S32" s="26">
        <v>0</v>
      </c>
      <c r="T32" s="27">
        <f t="shared" si="13"/>
        <v>0</v>
      </c>
      <c r="U32" s="26">
        <v>0</v>
      </c>
      <c r="V32" s="27">
        <f t="shared" si="14"/>
        <v>0</v>
      </c>
      <c r="W32" s="26">
        <v>0</v>
      </c>
      <c r="X32" s="27">
        <f t="shared" si="6"/>
        <v>0</v>
      </c>
      <c r="Y32" s="29">
        <f t="shared" si="15"/>
        <v>399</v>
      </c>
      <c r="Z32" s="27">
        <f t="shared" si="7"/>
        <v>95.45454545454545</v>
      </c>
      <c r="AA32" s="28">
        <v>19</v>
      </c>
      <c r="AB32" s="30">
        <f t="shared" si="8"/>
        <v>4.545454545454546</v>
      </c>
      <c r="AC32" s="29">
        <f t="shared" si="9"/>
        <v>418</v>
      </c>
      <c r="AD32" s="66">
        <f t="shared" si="10"/>
        <v>85.65573770491804</v>
      </c>
      <c r="AE32" s="62">
        <f t="shared" si="11"/>
        <v>-14.344262295081961</v>
      </c>
    </row>
    <row r="33" spans="1:31" ht="12.75" customHeight="1">
      <c r="A33" s="296"/>
      <c r="B33" s="38">
        <v>374</v>
      </c>
      <c r="C33" s="39" t="s">
        <v>15</v>
      </c>
      <c r="D33" s="52">
        <v>237</v>
      </c>
      <c r="E33" s="26">
        <v>89</v>
      </c>
      <c r="F33" s="27">
        <f t="shared" si="0"/>
        <v>42.78846153846153</v>
      </c>
      <c r="G33" s="28">
        <v>93</v>
      </c>
      <c r="H33" s="27">
        <f t="shared" si="1"/>
        <v>44.71153846153847</v>
      </c>
      <c r="I33" s="26">
        <v>4</v>
      </c>
      <c r="J33" s="27">
        <f t="shared" si="2"/>
        <v>1.9230769230769231</v>
      </c>
      <c r="K33" s="26">
        <v>2</v>
      </c>
      <c r="L33" s="27">
        <f t="shared" si="3"/>
        <v>0.9615384615384616</v>
      </c>
      <c r="M33" s="26">
        <v>2</v>
      </c>
      <c r="N33" s="27">
        <f t="shared" si="4"/>
        <v>0.9615384615384616</v>
      </c>
      <c r="O33" s="26">
        <v>2</v>
      </c>
      <c r="P33" s="27">
        <f t="shared" si="5"/>
        <v>0.9615384615384616</v>
      </c>
      <c r="Q33" s="26">
        <v>0</v>
      </c>
      <c r="R33" s="27">
        <f t="shared" si="12"/>
        <v>0</v>
      </c>
      <c r="S33" s="26">
        <v>0</v>
      </c>
      <c r="T33" s="27">
        <f t="shared" si="13"/>
        <v>0</v>
      </c>
      <c r="U33" s="26">
        <v>0</v>
      </c>
      <c r="V33" s="27">
        <f t="shared" si="14"/>
        <v>0</v>
      </c>
      <c r="W33" s="26">
        <v>0</v>
      </c>
      <c r="X33" s="27">
        <f t="shared" si="6"/>
        <v>0</v>
      </c>
      <c r="Y33" s="29">
        <f t="shared" si="15"/>
        <v>192</v>
      </c>
      <c r="Z33" s="27">
        <f t="shared" si="7"/>
        <v>92.3076923076923</v>
      </c>
      <c r="AA33" s="26">
        <v>16</v>
      </c>
      <c r="AB33" s="30">
        <f t="shared" si="8"/>
        <v>7.6923076923076925</v>
      </c>
      <c r="AC33" s="29">
        <f t="shared" si="9"/>
        <v>208</v>
      </c>
      <c r="AD33" s="66">
        <f t="shared" si="10"/>
        <v>87.76371308016878</v>
      </c>
      <c r="AE33" s="62">
        <f t="shared" si="11"/>
        <v>-12.236286919831215</v>
      </c>
    </row>
    <row r="34" spans="1:31" ht="12.75" customHeight="1">
      <c r="A34" s="296"/>
      <c r="B34" s="38">
        <v>375</v>
      </c>
      <c r="C34" s="39" t="s">
        <v>15</v>
      </c>
      <c r="D34" s="52">
        <v>521</v>
      </c>
      <c r="E34" s="26">
        <v>132</v>
      </c>
      <c r="F34" s="27">
        <f t="shared" si="0"/>
        <v>31.5035799522673</v>
      </c>
      <c r="G34" s="28">
        <v>235</v>
      </c>
      <c r="H34" s="27">
        <f t="shared" si="1"/>
        <v>56.085918854415276</v>
      </c>
      <c r="I34" s="26">
        <v>4</v>
      </c>
      <c r="J34" s="27">
        <f t="shared" si="2"/>
        <v>0.9546539379474941</v>
      </c>
      <c r="K34" s="26">
        <v>0</v>
      </c>
      <c r="L34" s="27">
        <f t="shared" si="3"/>
        <v>0</v>
      </c>
      <c r="M34" s="26">
        <v>0</v>
      </c>
      <c r="N34" s="27">
        <f t="shared" si="4"/>
        <v>0</v>
      </c>
      <c r="O34" s="26">
        <v>15</v>
      </c>
      <c r="P34" s="27">
        <f t="shared" si="5"/>
        <v>3.579952267303103</v>
      </c>
      <c r="Q34" s="26">
        <v>0</v>
      </c>
      <c r="R34" s="27">
        <f t="shared" si="12"/>
        <v>0</v>
      </c>
      <c r="S34" s="26">
        <v>0</v>
      </c>
      <c r="T34" s="27">
        <f t="shared" si="13"/>
        <v>0</v>
      </c>
      <c r="U34" s="26">
        <v>0</v>
      </c>
      <c r="V34" s="27">
        <f t="shared" si="14"/>
        <v>0</v>
      </c>
      <c r="W34" s="26">
        <v>0</v>
      </c>
      <c r="X34" s="27">
        <f t="shared" si="6"/>
        <v>0</v>
      </c>
      <c r="Y34" s="29">
        <f>SUM(E34+G34+I34+K34+M34+O34+Q34+S34+U34+W34)</f>
        <v>386</v>
      </c>
      <c r="Z34" s="27">
        <f t="shared" si="7"/>
        <v>92.12410501193318</v>
      </c>
      <c r="AA34" s="26">
        <v>33</v>
      </c>
      <c r="AB34" s="30">
        <f t="shared" si="8"/>
        <v>7.875894988066825</v>
      </c>
      <c r="AC34" s="29">
        <f t="shared" si="9"/>
        <v>419</v>
      </c>
      <c r="AD34" s="66">
        <f t="shared" si="10"/>
        <v>80.42226487523992</v>
      </c>
      <c r="AE34" s="62">
        <f t="shared" si="11"/>
        <v>-19.577735124760082</v>
      </c>
    </row>
    <row r="35" spans="1:31" ht="12.75" customHeight="1">
      <c r="A35" s="296"/>
      <c r="B35" s="38">
        <v>375</v>
      </c>
      <c r="C35" s="39" t="s">
        <v>16</v>
      </c>
      <c r="D35" s="52">
        <v>521</v>
      </c>
      <c r="E35" s="26">
        <v>119</v>
      </c>
      <c r="F35" s="27">
        <f t="shared" si="0"/>
        <v>28.26603325415677</v>
      </c>
      <c r="G35" s="28">
        <v>236</v>
      </c>
      <c r="H35" s="27">
        <f t="shared" si="1"/>
        <v>56.057007125890735</v>
      </c>
      <c r="I35" s="26">
        <v>4</v>
      </c>
      <c r="J35" s="27">
        <f t="shared" si="2"/>
        <v>0.9501187648456058</v>
      </c>
      <c r="K35" s="26">
        <v>3</v>
      </c>
      <c r="L35" s="27">
        <f t="shared" si="3"/>
        <v>0.7125890736342043</v>
      </c>
      <c r="M35" s="26">
        <v>2</v>
      </c>
      <c r="N35" s="27">
        <f t="shared" si="4"/>
        <v>0.4750593824228029</v>
      </c>
      <c r="O35" s="26">
        <v>21</v>
      </c>
      <c r="P35" s="27">
        <f t="shared" si="5"/>
        <v>4.98812351543943</v>
      </c>
      <c r="Q35" s="26">
        <v>0</v>
      </c>
      <c r="R35" s="27">
        <f t="shared" si="12"/>
        <v>0</v>
      </c>
      <c r="S35" s="26">
        <v>0</v>
      </c>
      <c r="T35" s="27">
        <f t="shared" si="13"/>
        <v>0</v>
      </c>
      <c r="U35" s="26">
        <v>0</v>
      </c>
      <c r="V35" s="27">
        <f t="shared" si="14"/>
        <v>0</v>
      </c>
      <c r="W35" s="26">
        <v>1</v>
      </c>
      <c r="X35" s="27">
        <f t="shared" si="6"/>
        <v>0.23752969121140144</v>
      </c>
      <c r="Y35" s="29">
        <f t="shared" si="15"/>
        <v>386</v>
      </c>
      <c r="Z35" s="27">
        <f t="shared" si="7"/>
        <v>91.68646080760095</v>
      </c>
      <c r="AA35" s="26">
        <v>35</v>
      </c>
      <c r="AB35" s="30">
        <f t="shared" si="8"/>
        <v>8.31353919239905</v>
      </c>
      <c r="AC35" s="29">
        <f t="shared" si="9"/>
        <v>421</v>
      </c>
      <c r="AD35" s="66">
        <f t="shared" si="10"/>
        <v>80.80614203454894</v>
      </c>
      <c r="AE35" s="62">
        <f t="shared" si="11"/>
        <v>-19.19385796545106</v>
      </c>
    </row>
    <row r="36" spans="1:31" ht="12.75" customHeight="1">
      <c r="A36" s="296"/>
      <c r="B36" s="38">
        <v>376</v>
      </c>
      <c r="C36" s="39" t="s">
        <v>15</v>
      </c>
      <c r="D36" s="52">
        <v>498</v>
      </c>
      <c r="E36" s="26">
        <v>154</v>
      </c>
      <c r="F36" s="27">
        <f t="shared" si="0"/>
        <v>35.81395348837209</v>
      </c>
      <c r="G36" s="28">
        <v>236</v>
      </c>
      <c r="H36" s="27">
        <f t="shared" si="1"/>
        <v>54.88372093023256</v>
      </c>
      <c r="I36" s="26">
        <v>4</v>
      </c>
      <c r="J36" s="27">
        <f t="shared" si="2"/>
        <v>0.9302325581395349</v>
      </c>
      <c r="K36" s="26">
        <v>2</v>
      </c>
      <c r="L36" s="27">
        <f t="shared" si="3"/>
        <v>0.46511627906976744</v>
      </c>
      <c r="M36" s="26">
        <v>1</v>
      </c>
      <c r="N36" s="27">
        <f t="shared" si="4"/>
        <v>0.23255813953488372</v>
      </c>
      <c r="O36" s="26">
        <v>2</v>
      </c>
      <c r="P36" s="27">
        <f t="shared" si="5"/>
        <v>0.46511627906976744</v>
      </c>
      <c r="Q36" s="26">
        <v>0</v>
      </c>
      <c r="R36" s="27">
        <f t="shared" si="12"/>
        <v>0</v>
      </c>
      <c r="S36" s="26">
        <v>0</v>
      </c>
      <c r="T36" s="27">
        <f t="shared" si="13"/>
        <v>0</v>
      </c>
      <c r="U36" s="26">
        <v>0</v>
      </c>
      <c r="V36" s="27">
        <f t="shared" si="14"/>
        <v>0</v>
      </c>
      <c r="W36" s="26">
        <v>0</v>
      </c>
      <c r="X36" s="27">
        <f t="shared" si="6"/>
        <v>0</v>
      </c>
      <c r="Y36" s="29">
        <f t="shared" si="15"/>
        <v>399</v>
      </c>
      <c r="Z36" s="27">
        <f t="shared" si="7"/>
        <v>92.79069767441861</v>
      </c>
      <c r="AA36" s="26">
        <v>31</v>
      </c>
      <c r="AB36" s="30">
        <f t="shared" si="8"/>
        <v>7.209302325581396</v>
      </c>
      <c r="AC36" s="29">
        <f t="shared" si="9"/>
        <v>430</v>
      </c>
      <c r="AD36" s="66">
        <f t="shared" si="10"/>
        <v>86.34538152610442</v>
      </c>
      <c r="AE36" s="62">
        <f t="shared" si="11"/>
        <v>-13.654618473895582</v>
      </c>
    </row>
    <row r="37" spans="1:31" ht="12.75" customHeight="1">
      <c r="A37" s="296"/>
      <c r="B37" s="38">
        <v>376</v>
      </c>
      <c r="C37" s="39" t="s">
        <v>16</v>
      </c>
      <c r="D37" s="52">
        <v>499</v>
      </c>
      <c r="E37" s="26">
        <v>150</v>
      </c>
      <c r="F37" s="27">
        <f t="shared" si="0"/>
        <v>37.68844221105528</v>
      </c>
      <c r="G37" s="28">
        <v>199</v>
      </c>
      <c r="H37" s="27">
        <f t="shared" si="1"/>
        <v>50</v>
      </c>
      <c r="I37" s="26">
        <v>2</v>
      </c>
      <c r="J37" s="27">
        <f t="shared" si="2"/>
        <v>0.5025125628140703</v>
      </c>
      <c r="K37" s="26">
        <v>0</v>
      </c>
      <c r="L37" s="27">
        <f t="shared" si="3"/>
        <v>0</v>
      </c>
      <c r="M37" s="26">
        <v>1</v>
      </c>
      <c r="N37" s="27">
        <f t="shared" si="4"/>
        <v>0.25125628140703515</v>
      </c>
      <c r="O37" s="26">
        <v>9</v>
      </c>
      <c r="P37" s="27">
        <f t="shared" si="5"/>
        <v>2.261306532663317</v>
      </c>
      <c r="Q37" s="26">
        <v>0</v>
      </c>
      <c r="R37" s="27">
        <f t="shared" si="12"/>
        <v>0</v>
      </c>
      <c r="S37" s="26">
        <v>0</v>
      </c>
      <c r="T37" s="27">
        <f t="shared" si="13"/>
        <v>0</v>
      </c>
      <c r="U37" s="26">
        <v>0</v>
      </c>
      <c r="V37" s="27">
        <f t="shared" si="14"/>
        <v>0</v>
      </c>
      <c r="W37" s="26">
        <v>1</v>
      </c>
      <c r="X37" s="27">
        <f t="shared" si="6"/>
        <v>0.25125628140703515</v>
      </c>
      <c r="Y37" s="29">
        <f t="shared" si="15"/>
        <v>362</v>
      </c>
      <c r="Z37" s="27">
        <f t="shared" si="7"/>
        <v>90.95477386934674</v>
      </c>
      <c r="AA37" s="26">
        <v>36</v>
      </c>
      <c r="AB37" s="30">
        <f t="shared" si="8"/>
        <v>9.045226130653267</v>
      </c>
      <c r="AC37" s="29">
        <f t="shared" si="9"/>
        <v>398</v>
      </c>
      <c r="AD37" s="66">
        <f t="shared" si="10"/>
        <v>79.75951903807615</v>
      </c>
      <c r="AE37" s="62">
        <f t="shared" si="11"/>
        <v>-20.24048096192385</v>
      </c>
    </row>
    <row r="38" spans="1:31" ht="12.75" customHeight="1">
      <c r="A38" s="296"/>
      <c r="B38" s="38">
        <v>377</v>
      </c>
      <c r="C38" s="39" t="s">
        <v>15</v>
      </c>
      <c r="D38" s="52">
        <v>481</v>
      </c>
      <c r="E38" s="26">
        <v>152</v>
      </c>
      <c r="F38" s="27">
        <f t="shared" si="0"/>
        <v>41.41689373297003</v>
      </c>
      <c r="G38" s="28">
        <v>163</v>
      </c>
      <c r="H38" s="27">
        <f t="shared" si="1"/>
        <v>44.4141689373297</v>
      </c>
      <c r="I38" s="26">
        <v>0</v>
      </c>
      <c r="J38" s="27">
        <f t="shared" si="2"/>
        <v>0</v>
      </c>
      <c r="K38" s="26">
        <v>0</v>
      </c>
      <c r="L38" s="27">
        <f t="shared" si="3"/>
        <v>0</v>
      </c>
      <c r="M38" s="26">
        <v>1</v>
      </c>
      <c r="N38" s="27">
        <f t="shared" si="4"/>
        <v>0.2724795640326975</v>
      </c>
      <c r="O38" s="26">
        <v>28</v>
      </c>
      <c r="P38" s="27">
        <f t="shared" si="5"/>
        <v>7.629427792915531</v>
      </c>
      <c r="Q38" s="26">
        <v>0</v>
      </c>
      <c r="R38" s="27">
        <f t="shared" si="12"/>
        <v>0</v>
      </c>
      <c r="S38" s="26">
        <v>0</v>
      </c>
      <c r="T38" s="27">
        <f t="shared" si="13"/>
        <v>0</v>
      </c>
      <c r="U38" s="26">
        <v>0</v>
      </c>
      <c r="V38" s="27">
        <f t="shared" si="14"/>
        <v>0</v>
      </c>
      <c r="W38" s="26">
        <v>0</v>
      </c>
      <c r="X38" s="27">
        <f t="shared" si="6"/>
        <v>0</v>
      </c>
      <c r="Y38" s="29">
        <f t="shared" si="15"/>
        <v>344</v>
      </c>
      <c r="Z38" s="27">
        <f t="shared" si="7"/>
        <v>93.73297002724796</v>
      </c>
      <c r="AA38" s="26">
        <v>23</v>
      </c>
      <c r="AB38" s="30">
        <f t="shared" si="8"/>
        <v>6.267029972752043</v>
      </c>
      <c r="AC38" s="29">
        <f t="shared" si="9"/>
        <v>367</v>
      </c>
      <c r="AD38" s="66">
        <f t="shared" si="10"/>
        <v>76.29937629937629</v>
      </c>
      <c r="AE38" s="62">
        <f t="shared" si="11"/>
        <v>-23.70062370062371</v>
      </c>
    </row>
    <row r="39" spans="1:31" ht="12.75" customHeight="1">
      <c r="A39" s="296"/>
      <c r="B39" s="38">
        <v>377</v>
      </c>
      <c r="C39" s="39" t="s">
        <v>16</v>
      </c>
      <c r="D39" s="52">
        <v>482</v>
      </c>
      <c r="E39" s="26">
        <v>147</v>
      </c>
      <c r="F39" s="27">
        <f t="shared" si="0"/>
        <v>41.17647058823529</v>
      </c>
      <c r="G39" s="28">
        <v>183</v>
      </c>
      <c r="H39" s="27">
        <f t="shared" si="1"/>
        <v>51.26050420168067</v>
      </c>
      <c r="I39" s="26">
        <v>0</v>
      </c>
      <c r="J39" s="27">
        <f t="shared" si="2"/>
        <v>0</v>
      </c>
      <c r="K39" s="26">
        <v>2</v>
      </c>
      <c r="L39" s="27">
        <f t="shared" si="3"/>
        <v>0.5602240896358543</v>
      </c>
      <c r="M39" s="26">
        <v>0</v>
      </c>
      <c r="N39" s="27">
        <f t="shared" si="4"/>
        <v>0</v>
      </c>
      <c r="O39" s="26">
        <v>25</v>
      </c>
      <c r="P39" s="27">
        <f t="shared" si="5"/>
        <v>7.002801120448179</v>
      </c>
      <c r="Q39" s="26">
        <v>0</v>
      </c>
      <c r="R39" s="27">
        <f t="shared" si="12"/>
        <v>0</v>
      </c>
      <c r="S39" s="26">
        <v>0</v>
      </c>
      <c r="T39" s="27">
        <f t="shared" si="13"/>
        <v>0</v>
      </c>
      <c r="U39" s="26">
        <v>0</v>
      </c>
      <c r="V39" s="27">
        <f t="shared" si="14"/>
        <v>0</v>
      </c>
      <c r="W39" s="26">
        <v>0</v>
      </c>
      <c r="X39" s="27">
        <f t="shared" si="6"/>
        <v>0</v>
      </c>
      <c r="Y39" s="29">
        <f t="shared" si="15"/>
        <v>357</v>
      </c>
      <c r="Z39" s="27">
        <f t="shared" si="7"/>
        <v>100</v>
      </c>
      <c r="AA39" s="26">
        <v>0</v>
      </c>
      <c r="AB39" s="30">
        <f t="shared" si="8"/>
        <v>0</v>
      </c>
      <c r="AC39" s="29">
        <f t="shared" si="9"/>
        <v>357</v>
      </c>
      <c r="AD39" s="66">
        <f t="shared" si="10"/>
        <v>74.06639004149378</v>
      </c>
      <c r="AE39" s="62">
        <f t="shared" si="11"/>
        <v>-25.933609958506224</v>
      </c>
    </row>
    <row r="40" spans="1:31" ht="12.75" customHeight="1">
      <c r="A40" s="296"/>
      <c r="B40" s="38">
        <v>378</v>
      </c>
      <c r="C40" s="39" t="s">
        <v>15</v>
      </c>
      <c r="D40" s="52">
        <v>481</v>
      </c>
      <c r="E40" s="26">
        <v>154</v>
      </c>
      <c r="F40" s="27">
        <f t="shared" si="0"/>
        <v>40.633245382585756</v>
      </c>
      <c r="G40" s="28">
        <v>185</v>
      </c>
      <c r="H40" s="27">
        <f t="shared" si="1"/>
        <v>48.812664907651715</v>
      </c>
      <c r="I40" s="26">
        <v>1</v>
      </c>
      <c r="J40" s="27">
        <f t="shared" si="2"/>
        <v>0.2638522427440633</v>
      </c>
      <c r="K40" s="26">
        <v>1</v>
      </c>
      <c r="L40" s="27">
        <f t="shared" si="3"/>
        <v>0.2638522427440633</v>
      </c>
      <c r="M40" s="26">
        <v>0</v>
      </c>
      <c r="N40" s="27">
        <f t="shared" si="4"/>
        <v>0</v>
      </c>
      <c r="O40" s="26">
        <v>9</v>
      </c>
      <c r="P40" s="27">
        <f t="shared" si="5"/>
        <v>2.3746701846965697</v>
      </c>
      <c r="Q40" s="26">
        <v>0</v>
      </c>
      <c r="R40" s="27">
        <f t="shared" si="12"/>
        <v>0</v>
      </c>
      <c r="S40" s="26">
        <v>0</v>
      </c>
      <c r="T40" s="27">
        <f t="shared" si="13"/>
        <v>0</v>
      </c>
      <c r="U40" s="26">
        <v>0</v>
      </c>
      <c r="V40" s="27">
        <f t="shared" si="14"/>
        <v>0</v>
      </c>
      <c r="W40" s="26">
        <v>0</v>
      </c>
      <c r="X40" s="27">
        <f t="shared" si="6"/>
        <v>0</v>
      </c>
      <c r="Y40" s="29">
        <f t="shared" si="15"/>
        <v>350</v>
      </c>
      <c r="Z40" s="27">
        <f t="shared" si="7"/>
        <v>92.34828496042216</v>
      </c>
      <c r="AA40" s="26">
        <v>29</v>
      </c>
      <c r="AB40" s="30">
        <f t="shared" si="8"/>
        <v>7.651715039577836</v>
      </c>
      <c r="AC40" s="29">
        <f t="shared" si="9"/>
        <v>379</v>
      </c>
      <c r="AD40" s="66">
        <f t="shared" si="10"/>
        <v>78.79417879417879</v>
      </c>
      <c r="AE40" s="62">
        <f t="shared" si="11"/>
        <v>-21.20582120582121</v>
      </c>
    </row>
    <row r="41" spans="1:31" ht="12.75" customHeight="1">
      <c r="A41" s="296"/>
      <c r="B41" s="38">
        <v>378</v>
      </c>
      <c r="C41" s="39" t="s">
        <v>16</v>
      </c>
      <c r="D41" s="52">
        <v>482</v>
      </c>
      <c r="E41" s="26">
        <v>142</v>
      </c>
      <c r="F41" s="27">
        <f t="shared" si="0"/>
        <v>40</v>
      </c>
      <c r="G41" s="28">
        <v>169</v>
      </c>
      <c r="H41" s="27">
        <f t="shared" si="1"/>
        <v>47.6056338028169</v>
      </c>
      <c r="I41" s="26">
        <v>5</v>
      </c>
      <c r="J41" s="27">
        <f t="shared" si="2"/>
        <v>1.4084507042253522</v>
      </c>
      <c r="K41" s="26">
        <v>2</v>
      </c>
      <c r="L41" s="27">
        <f t="shared" si="3"/>
        <v>0.5633802816901409</v>
      </c>
      <c r="M41" s="26">
        <v>0</v>
      </c>
      <c r="N41" s="27">
        <f t="shared" si="4"/>
        <v>0</v>
      </c>
      <c r="O41" s="26">
        <v>14</v>
      </c>
      <c r="P41" s="27">
        <f t="shared" si="5"/>
        <v>3.943661971830986</v>
      </c>
      <c r="Q41" s="26">
        <v>0</v>
      </c>
      <c r="R41" s="27">
        <f t="shared" si="12"/>
        <v>0</v>
      </c>
      <c r="S41" s="26">
        <v>1</v>
      </c>
      <c r="T41" s="27">
        <f t="shared" si="13"/>
        <v>0.28169014084507044</v>
      </c>
      <c r="U41" s="26">
        <v>0</v>
      </c>
      <c r="V41" s="27">
        <f t="shared" si="14"/>
        <v>0</v>
      </c>
      <c r="W41" s="26">
        <v>0</v>
      </c>
      <c r="X41" s="27">
        <f t="shared" si="6"/>
        <v>0</v>
      </c>
      <c r="Y41" s="29">
        <f t="shared" si="15"/>
        <v>333</v>
      </c>
      <c r="Z41" s="27">
        <f t="shared" si="7"/>
        <v>93.80281690140845</v>
      </c>
      <c r="AA41" s="26">
        <v>22</v>
      </c>
      <c r="AB41" s="30">
        <f t="shared" si="8"/>
        <v>6.197183098591549</v>
      </c>
      <c r="AC41" s="29">
        <f t="shared" si="9"/>
        <v>355</v>
      </c>
      <c r="AD41" s="66">
        <f t="shared" si="10"/>
        <v>73.65145228215768</v>
      </c>
      <c r="AE41" s="62">
        <f t="shared" si="11"/>
        <v>-26.348547717842322</v>
      </c>
    </row>
    <row r="42" spans="1:31" ht="12.75" customHeight="1">
      <c r="A42" s="299"/>
      <c r="B42" s="38">
        <v>379</v>
      </c>
      <c r="C42" s="39" t="s">
        <v>15</v>
      </c>
      <c r="D42" s="52">
        <v>396</v>
      </c>
      <c r="E42" s="26">
        <v>147</v>
      </c>
      <c r="F42" s="27">
        <f t="shared" si="0"/>
        <v>45.370370370370374</v>
      </c>
      <c r="G42" s="28">
        <v>156</v>
      </c>
      <c r="H42" s="27">
        <f t="shared" si="1"/>
        <v>48.148148148148145</v>
      </c>
      <c r="I42" s="26">
        <v>3</v>
      </c>
      <c r="J42" s="27">
        <f t="shared" si="2"/>
        <v>0.9259259259259258</v>
      </c>
      <c r="K42" s="26">
        <v>1</v>
      </c>
      <c r="L42" s="27">
        <f t="shared" si="3"/>
        <v>0.30864197530864196</v>
      </c>
      <c r="M42" s="26">
        <v>0</v>
      </c>
      <c r="N42" s="27">
        <f t="shared" si="4"/>
        <v>0</v>
      </c>
      <c r="O42" s="26">
        <v>4</v>
      </c>
      <c r="P42" s="27">
        <f t="shared" si="5"/>
        <v>1.2345679012345678</v>
      </c>
      <c r="Q42" s="26">
        <v>0</v>
      </c>
      <c r="R42" s="27">
        <f t="shared" si="12"/>
        <v>0</v>
      </c>
      <c r="S42" s="26">
        <v>0</v>
      </c>
      <c r="T42" s="27">
        <f t="shared" si="13"/>
        <v>0</v>
      </c>
      <c r="U42" s="26">
        <v>0</v>
      </c>
      <c r="V42" s="27">
        <f t="shared" si="14"/>
        <v>0</v>
      </c>
      <c r="W42" s="26">
        <v>0</v>
      </c>
      <c r="X42" s="27">
        <f t="shared" si="6"/>
        <v>0</v>
      </c>
      <c r="Y42" s="29">
        <f t="shared" si="15"/>
        <v>311</v>
      </c>
      <c r="Z42" s="27">
        <f t="shared" si="7"/>
        <v>95.98765432098766</v>
      </c>
      <c r="AA42" s="26">
        <v>13</v>
      </c>
      <c r="AB42" s="30">
        <f t="shared" si="8"/>
        <v>4.012345679012346</v>
      </c>
      <c r="AC42" s="29">
        <f t="shared" si="9"/>
        <v>324</v>
      </c>
      <c r="AD42" s="66">
        <f t="shared" si="10"/>
        <v>81.81818181818183</v>
      </c>
      <c r="AE42" s="62">
        <f t="shared" si="11"/>
        <v>-18.181818181818173</v>
      </c>
    </row>
    <row r="43" spans="1:31" ht="12.75" customHeight="1">
      <c r="A43" s="295" t="s">
        <v>8</v>
      </c>
      <c r="B43" s="38">
        <v>379</v>
      </c>
      <c r="C43" s="39" t="s">
        <v>16</v>
      </c>
      <c r="D43" s="52">
        <v>396</v>
      </c>
      <c r="E43" s="26">
        <v>120</v>
      </c>
      <c r="F43" s="27">
        <f t="shared" si="0"/>
        <v>36.474164133738604</v>
      </c>
      <c r="G43" s="28">
        <v>169</v>
      </c>
      <c r="H43" s="27">
        <f t="shared" si="1"/>
        <v>51.3677811550152</v>
      </c>
      <c r="I43" s="26">
        <v>8</v>
      </c>
      <c r="J43" s="27">
        <f t="shared" si="2"/>
        <v>2.43161094224924</v>
      </c>
      <c r="K43" s="26">
        <v>0</v>
      </c>
      <c r="L43" s="27">
        <f t="shared" si="3"/>
        <v>0</v>
      </c>
      <c r="M43" s="26">
        <v>0</v>
      </c>
      <c r="N43" s="27">
        <f t="shared" si="4"/>
        <v>0</v>
      </c>
      <c r="O43" s="26">
        <v>6</v>
      </c>
      <c r="P43" s="27">
        <f t="shared" si="5"/>
        <v>1.82370820668693</v>
      </c>
      <c r="Q43" s="26">
        <v>0</v>
      </c>
      <c r="R43" s="27">
        <f t="shared" si="12"/>
        <v>0</v>
      </c>
      <c r="S43" s="26">
        <v>0</v>
      </c>
      <c r="T43" s="27">
        <f t="shared" si="13"/>
        <v>0</v>
      </c>
      <c r="U43" s="26">
        <v>0</v>
      </c>
      <c r="V43" s="27">
        <f t="shared" si="14"/>
        <v>0</v>
      </c>
      <c r="W43" s="26">
        <v>0</v>
      </c>
      <c r="X43" s="27">
        <f t="shared" si="6"/>
        <v>0</v>
      </c>
      <c r="Y43" s="29">
        <f t="shared" si="15"/>
        <v>303</v>
      </c>
      <c r="Z43" s="27">
        <f t="shared" si="7"/>
        <v>92.09726443768997</v>
      </c>
      <c r="AA43" s="26">
        <v>26</v>
      </c>
      <c r="AB43" s="30">
        <f t="shared" si="8"/>
        <v>7.90273556231003</v>
      </c>
      <c r="AC43" s="29">
        <f t="shared" si="9"/>
        <v>329</v>
      </c>
      <c r="AD43" s="66">
        <f t="shared" si="10"/>
        <v>83.08080808080808</v>
      </c>
      <c r="AE43" s="62">
        <f t="shared" si="11"/>
        <v>-16.919191919191917</v>
      </c>
    </row>
    <row r="44" spans="1:31" ht="13.5" customHeight="1" thickBot="1">
      <c r="A44" s="297"/>
      <c r="B44" s="40">
        <v>380</v>
      </c>
      <c r="C44" s="41" t="s">
        <v>15</v>
      </c>
      <c r="D44" s="53">
        <v>517</v>
      </c>
      <c r="E44" s="31">
        <v>155</v>
      </c>
      <c r="F44" s="32">
        <f t="shared" si="0"/>
        <v>48.4375</v>
      </c>
      <c r="G44" s="33">
        <v>159</v>
      </c>
      <c r="H44" s="32">
        <f t="shared" si="1"/>
        <v>49.6875</v>
      </c>
      <c r="I44" s="31">
        <v>1</v>
      </c>
      <c r="J44" s="32">
        <f t="shared" si="2"/>
        <v>0.3125</v>
      </c>
      <c r="K44" s="31">
        <v>1</v>
      </c>
      <c r="L44" s="32">
        <f t="shared" si="3"/>
        <v>0.3125</v>
      </c>
      <c r="M44" s="31">
        <v>1</v>
      </c>
      <c r="N44" s="32">
        <f t="shared" si="4"/>
        <v>0.3125</v>
      </c>
      <c r="O44" s="31">
        <v>3</v>
      </c>
      <c r="P44" s="32">
        <f t="shared" si="5"/>
        <v>0.9375</v>
      </c>
      <c r="Q44" s="31">
        <v>0</v>
      </c>
      <c r="R44" s="32">
        <f t="shared" si="12"/>
        <v>0</v>
      </c>
      <c r="S44" s="31">
        <v>0</v>
      </c>
      <c r="T44" s="32">
        <f t="shared" si="13"/>
        <v>0</v>
      </c>
      <c r="U44" s="31">
        <v>0</v>
      </c>
      <c r="V44" s="32">
        <f t="shared" si="14"/>
        <v>0</v>
      </c>
      <c r="W44" s="31">
        <v>0</v>
      </c>
      <c r="X44" s="32">
        <f t="shared" si="6"/>
        <v>0</v>
      </c>
      <c r="Y44" s="34">
        <f t="shared" si="15"/>
        <v>320</v>
      </c>
      <c r="Z44" s="32">
        <f t="shared" si="7"/>
        <v>100</v>
      </c>
      <c r="AA44" s="31">
        <v>0</v>
      </c>
      <c r="AB44" s="35">
        <f t="shared" si="8"/>
        <v>0</v>
      </c>
      <c r="AC44" s="34">
        <f t="shared" si="9"/>
        <v>320</v>
      </c>
      <c r="AD44" s="67">
        <f t="shared" si="10"/>
        <v>61.89555125725339</v>
      </c>
      <c r="AE44" s="68">
        <f t="shared" si="11"/>
        <v>-38.10444874274661</v>
      </c>
    </row>
    <row r="45" ht="7.5" customHeight="1" thickBot="1" thickTop="1"/>
    <row r="46" spans="1:40" s="4" customFormat="1" ht="18" customHeight="1" thickBot="1" thickTop="1">
      <c r="A46" s="301" t="s">
        <v>38</v>
      </c>
      <c r="B46" s="302"/>
      <c r="C46" s="54">
        <f>COUNTA(C13:C44)</f>
        <v>32</v>
      </c>
      <c r="D46" s="55">
        <f>SUM(D13:D45)</f>
        <v>15158</v>
      </c>
      <c r="E46" s="55">
        <f>SUM(E13:E45)</f>
        <v>5142</v>
      </c>
      <c r="F46" s="56">
        <f t="shared" si="0"/>
        <v>42.369808833223466</v>
      </c>
      <c r="G46" s="55">
        <f>SUM(G13:G45)</f>
        <v>5621</v>
      </c>
      <c r="H46" s="56">
        <f t="shared" si="1"/>
        <v>46.31674357284113</v>
      </c>
      <c r="I46" s="55">
        <f>SUM(I13:I45)</f>
        <v>127</v>
      </c>
      <c r="J46" s="56">
        <f t="shared" si="2"/>
        <v>1.0464733025708635</v>
      </c>
      <c r="K46" s="55">
        <f>SUM(K13:K45)</f>
        <v>72</v>
      </c>
      <c r="L46" s="56">
        <f t="shared" si="3"/>
        <v>0.5932762030323006</v>
      </c>
      <c r="M46" s="55">
        <f>SUM(M13:M45)</f>
        <v>44</v>
      </c>
      <c r="N46" s="56">
        <f t="shared" si="4"/>
        <v>0.3625576796308504</v>
      </c>
      <c r="O46" s="55">
        <f>SUM(O13:O45)</f>
        <v>431</v>
      </c>
      <c r="P46" s="56">
        <f t="shared" si="5"/>
        <v>3.5514172709294662</v>
      </c>
      <c r="Q46" s="55">
        <f>SUM(Q13:Q45)</f>
        <v>3</v>
      </c>
      <c r="R46" s="56">
        <f t="shared" si="12"/>
        <v>0.024719841793012527</v>
      </c>
      <c r="S46" s="55">
        <f>SUM(S13:S45)</f>
        <v>6</v>
      </c>
      <c r="T46" s="56">
        <f t="shared" si="13"/>
        <v>0.04943968358602505</v>
      </c>
      <c r="U46" s="55">
        <f>SUM(U13:U45)</f>
        <v>0</v>
      </c>
      <c r="V46" s="56">
        <f t="shared" si="14"/>
        <v>0</v>
      </c>
      <c r="W46" s="55">
        <f>SUM(W13:W45)</f>
        <v>4</v>
      </c>
      <c r="X46" s="56">
        <f t="shared" si="6"/>
        <v>0.03295978905735003</v>
      </c>
      <c r="Y46" s="55">
        <f>SUM(Y13:Y45)</f>
        <v>11450</v>
      </c>
      <c r="Z46" s="56">
        <f>Y46/AC46*100</f>
        <v>94.34739617666446</v>
      </c>
      <c r="AA46" s="55">
        <f>SUM(AA13:AA45)</f>
        <v>686</v>
      </c>
      <c r="AB46" s="57">
        <f>AA46/AC46*100</f>
        <v>5.6526038233355305</v>
      </c>
      <c r="AC46" s="55">
        <f>SUM(AC13:AC45)</f>
        <v>12136</v>
      </c>
      <c r="AD46" s="58">
        <f>AC46/D46*100</f>
        <v>80.06333289352158</v>
      </c>
      <c r="AE46" s="71">
        <f>AD46-100</f>
        <v>-19.936667106478424</v>
      </c>
      <c r="AH46" s="13"/>
      <c r="AI46" s="13"/>
      <c r="AJ46" s="13"/>
      <c r="AK46" s="13"/>
      <c r="AL46" s="13"/>
      <c r="AM46" s="13"/>
      <c r="AN46" s="13"/>
    </row>
    <row r="47" ht="18.75" thickTop="1"/>
  </sheetData>
  <mergeCells count="31">
    <mergeCell ref="A46:B46"/>
    <mergeCell ref="D9:D11"/>
    <mergeCell ref="E10:F10"/>
    <mergeCell ref="O10:P10"/>
    <mergeCell ref="E9:X9"/>
    <mergeCell ref="B9:B11"/>
    <mergeCell ref="A9:A11"/>
    <mergeCell ref="M10:N10"/>
    <mergeCell ref="Q10:R10"/>
    <mergeCell ref="A13:A42"/>
    <mergeCell ref="A43:A44"/>
    <mergeCell ref="A8:AE8"/>
    <mergeCell ref="S10:T10"/>
    <mergeCell ref="AC9:AC11"/>
    <mergeCell ref="AD9:AD11"/>
    <mergeCell ref="C9:C11"/>
    <mergeCell ref="AA9:AB10"/>
    <mergeCell ref="W10:X10"/>
    <mergeCell ref="K10:L10"/>
    <mergeCell ref="G10:H10"/>
    <mergeCell ref="I10:J10"/>
    <mergeCell ref="Y9:Z10"/>
    <mergeCell ref="U10:V10"/>
    <mergeCell ref="AE9:AE11"/>
    <mergeCell ref="A5:AE5"/>
    <mergeCell ref="A6:AE6"/>
    <mergeCell ref="A7:AE7"/>
    <mergeCell ref="A1:AE1"/>
    <mergeCell ref="A2:AE2"/>
    <mergeCell ref="A3:AE3"/>
    <mergeCell ref="A4:AE4"/>
  </mergeCells>
  <printOptions horizontalCentered="1"/>
  <pageMargins left="0.1968503937007874" right="0.1968503937007874" top="0.3937007874015748" bottom="0.5118110236220472" header="0" footer="0"/>
  <pageSetup horizontalDpi="300" verticalDpi="300" orientation="landscape" paperSize="9" scale="95" r:id="rId2"/>
  <headerFooter alignWithMargins="0">
    <oddFooter>&amp;C&amp;P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7"/>
  <sheetViews>
    <sheetView workbookViewId="0" topLeftCell="A7">
      <selection activeCell="Q44" sqref="Q44"/>
    </sheetView>
  </sheetViews>
  <sheetFormatPr defaultColWidth="11.421875" defaultRowHeight="12.75"/>
  <cols>
    <col min="1" max="1" width="7.57421875" style="59" customWidth="1"/>
    <col min="2" max="2" width="7.28125" style="44" customWidth="1"/>
    <col min="3" max="3" width="5.57421875" style="45" customWidth="1"/>
    <col min="4" max="4" width="6.421875" style="46" customWidth="1"/>
    <col min="5" max="5" width="5.7109375" style="3" customWidth="1"/>
    <col min="6" max="6" width="4.57421875" style="15" customWidth="1"/>
    <col min="7" max="7" width="5.7109375" style="3" customWidth="1"/>
    <col min="8" max="8" width="4.421875" style="15" customWidth="1"/>
    <col min="9" max="9" width="5.7109375" style="3" customWidth="1"/>
    <col min="10" max="10" width="4.57421875" style="15" customWidth="1"/>
    <col min="11" max="11" width="5.7109375" style="3" customWidth="1"/>
    <col min="12" max="12" width="4.57421875" style="15" customWidth="1"/>
    <col min="13" max="13" width="5.7109375" style="3" customWidth="1"/>
    <col min="14" max="14" width="4.57421875" style="15" customWidth="1"/>
    <col min="15" max="15" width="5.7109375" style="3" customWidth="1"/>
    <col min="16" max="16" width="4.57421875" style="15" customWidth="1"/>
    <col min="17" max="17" width="5.7109375" style="105" customWidth="1"/>
    <col min="18" max="18" width="4.57421875" style="15" customWidth="1"/>
    <col min="19" max="19" width="5.7109375" style="85" customWidth="1"/>
    <col min="20" max="20" width="4.57421875" style="15" customWidth="1"/>
    <col min="21" max="21" width="5.7109375" style="85" customWidth="1"/>
    <col min="22" max="22" width="4.57421875" style="15" customWidth="1"/>
    <col min="23" max="23" width="5.7109375" style="91" customWidth="1"/>
    <col min="24" max="24" width="4.57421875" style="15" customWidth="1"/>
    <col min="25" max="25" width="7.00390625" style="91" customWidth="1"/>
    <col min="26" max="26" width="4.7109375" style="91" customWidth="1"/>
    <col min="27" max="27" width="4.57421875" style="91" customWidth="1"/>
    <col min="28" max="28" width="4.57421875" style="85" customWidth="1"/>
    <col min="29" max="29" width="7.140625" style="91" customWidth="1"/>
    <col min="30" max="30" width="8.421875" style="85" customWidth="1"/>
    <col min="31" max="31" width="7.7109375" style="96" customWidth="1"/>
    <col min="32" max="36" width="11.421875" style="11" customWidth="1"/>
  </cols>
  <sheetData>
    <row r="1" spans="1:31" ht="39.75" customHeight="1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</row>
    <row r="2" spans="1:31" ht="18">
      <c r="A2" s="250" t="s">
        <v>34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</row>
    <row r="3" spans="1:31" ht="12.75">
      <c r="A3" s="251" t="s">
        <v>35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</row>
    <row r="4" spans="1:31" ht="12.75">
      <c r="A4" s="252" t="s">
        <v>36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</row>
    <row r="5" spans="1:31" ht="12.75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</row>
    <row r="6" spans="1:31" ht="31.5" customHeight="1">
      <c r="A6" s="240" t="s">
        <v>50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</row>
    <row r="7" spans="1:31" ht="11.25" customHeight="1">
      <c r="A7" s="241" t="s">
        <v>46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</row>
    <row r="8" spans="1:31" ht="13.5" thickBot="1">
      <c r="A8" s="242" t="s">
        <v>72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</row>
    <row r="9" spans="1:36" s="98" customFormat="1" ht="12" customHeight="1" thickBot="1" thickTop="1">
      <c r="A9" s="277" t="s">
        <v>37</v>
      </c>
      <c r="B9" s="268" t="s">
        <v>11</v>
      </c>
      <c r="C9" s="255" t="s">
        <v>12</v>
      </c>
      <c r="D9" s="260" t="s">
        <v>40</v>
      </c>
      <c r="E9" s="265" t="s">
        <v>47</v>
      </c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7"/>
      <c r="Y9" s="280" t="s">
        <v>43</v>
      </c>
      <c r="Z9" s="281"/>
      <c r="AA9" s="280" t="s">
        <v>41</v>
      </c>
      <c r="AB9" s="281"/>
      <c r="AC9" s="273" t="s">
        <v>42</v>
      </c>
      <c r="AD9" s="274" t="s">
        <v>70</v>
      </c>
      <c r="AE9" s="270" t="s">
        <v>71</v>
      </c>
      <c r="AF9" s="18"/>
      <c r="AG9" s="18"/>
      <c r="AH9" s="18"/>
      <c r="AI9" s="18"/>
      <c r="AJ9" s="18"/>
    </row>
    <row r="10" spans="1:31" s="18" customFormat="1" ht="18.75" customHeight="1" thickBot="1" thickTop="1">
      <c r="A10" s="278"/>
      <c r="B10" s="268"/>
      <c r="C10" s="255"/>
      <c r="D10" s="260"/>
      <c r="E10" s="253"/>
      <c r="F10" s="254"/>
      <c r="G10" s="253"/>
      <c r="H10" s="254"/>
      <c r="I10" s="253"/>
      <c r="J10" s="254"/>
      <c r="K10" s="253"/>
      <c r="L10" s="254"/>
      <c r="M10" s="253"/>
      <c r="N10" s="254"/>
      <c r="O10" s="253"/>
      <c r="P10" s="254"/>
      <c r="Q10" s="253"/>
      <c r="R10" s="254"/>
      <c r="S10" s="253"/>
      <c r="T10" s="269"/>
      <c r="U10" s="253"/>
      <c r="V10" s="254"/>
      <c r="W10" s="253"/>
      <c r="X10" s="254"/>
      <c r="Y10" s="282"/>
      <c r="Z10" s="283"/>
      <c r="AA10" s="282"/>
      <c r="AB10" s="283"/>
      <c r="AC10" s="273"/>
      <c r="AD10" s="275"/>
      <c r="AE10" s="271"/>
    </row>
    <row r="11" spans="1:31" s="18" customFormat="1" ht="12.75" customHeight="1" thickBot="1" thickTop="1">
      <c r="A11" s="279"/>
      <c r="B11" s="268"/>
      <c r="C11" s="255"/>
      <c r="D11" s="260"/>
      <c r="E11" s="48" t="s">
        <v>44</v>
      </c>
      <c r="F11" s="99" t="s">
        <v>39</v>
      </c>
      <c r="G11" s="48" t="s">
        <v>44</v>
      </c>
      <c r="H11" s="99" t="s">
        <v>39</v>
      </c>
      <c r="I11" s="48" t="s">
        <v>44</v>
      </c>
      <c r="J11" s="99" t="s">
        <v>39</v>
      </c>
      <c r="K11" s="48" t="s">
        <v>44</v>
      </c>
      <c r="L11" s="99" t="s">
        <v>39</v>
      </c>
      <c r="M11" s="48" t="s">
        <v>44</v>
      </c>
      <c r="N11" s="99" t="s">
        <v>39</v>
      </c>
      <c r="O11" s="48" t="s">
        <v>44</v>
      </c>
      <c r="P11" s="99" t="s">
        <v>39</v>
      </c>
      <c r="Q11" s="104" t="s">
        <v>44</v>
      </c>
      <c r="R11" s="99" t="s">
        <v>39</v>
      </c>
      <c r="S11" s="90" t="s">
        <v>44</v>
      </c>
      <c r="T11" s="99" t="s">
        <v>39</v>
      </c>
      <c r="U11" s="90" t="s">
        <v>44</v>
      </c>
      <c r="V11" s="99" t="s">
        <v>39</v>
      </c>
      <c r="W11" s="90" t="s">
        <v>44</v>
      </c>
      <c r="X11" s="99" t="s">
        <v>39</v>
      </c>
      <c r="Y11" s="90" t="s">
        <v>44</v>
      </c>
      <c r="Z11" s="95" t="s">
        <v>39</v>
      </c>
      <c r="AA11" s="90" t="s">
        <v>44</v>
      </c>
      <c r="AB11" s="95" t="s">
        <v>39</v>
      </c>
      <c r="AC11" s="273"/>
      <c r="AD11" s="276"/>
      <c r="AE11" s="272"/>
    </row>
    <row r="12" spans="1:36" s="1" customFormat="1" ht="7.5" customHeight="1" thickBot="1" thickTop="1">
      <c r="A12" s="59"/>
      <c r="B12" s="44"/>
      <c r="C12" s="45"/>
      <c r="D12" s="46"/>
      <c r="E12" s="3"/>
      <c r="F12" s="15"/>
      <c r="G12" s="3"/>
      <c r="H12" s="15"/>
      <c r="I12" s="3"/>
      <c r="J12" s="15"/>
      <c r="K12" s="3"/>
      <c r="L12" s="15"/>
      <c r="M12" s="3"/>
      <c r="N12" s="15"/>
      <c r="O12" s="3"/>
      <c r="P12" s="15"/>
      <c r="Q12" s="105"/>
      <c r="R12" s="15"/>
      <c r="S12" s="85"/>
      <c r="T12" s="15"/>
      <c r="U12" s="85"/>
      <c r="V12" s="15"/>
      <c r="W12" s="91"/>
      <c r="X12" s="15"/>
      <c r="Y12" s="91"/>
      <c r="Z12" s="91"/>
      <c r="AA12" s="91"/>
      <c r="AB12" s="85"/>
      <c r="AC12" s="91"/>
      <c r="AD12" s="85"/>
      <c r="AE12" s="96"/>
      <c r="AF12" s="8"/>
      <c r="AG12" s="8"/>
      <c r="AH12" s="8"/>
      <c r="AI12" s="8"/>
      <c r="AJ12" s="8"/>
    </row>
    <row r="13" spans="1:31" ht="12.75" customHeight="1" thickTop="1">
      <c r="A13" s="237" t="s">
        <v>17</v>
      </c>
      <c r="B13" s="36">
        <v>1</v>
      </c>
      <c r="C13" s="37" t="s">
        <v>15</v>
      </c>
      <c r="D13" s="51">
        <v>480</v>
      </c>
      <c r="E13" s="21">
        <v>87</v>
      </c>
      <c r="F13" s="22">
        <f aca="true" t="shared" si="0" ref="F13:F37">E13/AC13*100</f>
        <v>25</v>
      </c>
      <c r="G13" s="23">
        <v>179</v>
      </c>
      <c r="H13" s="22">
        <f aca="true" t="shared" si="1" ref="H13:H37">G13/AC13*100</f>
        <v>51.43678160919541</v>
      </c>
      <c r="I13" s="21">
        <v>4</v>
      </c>
      <c r="J13" s="22">
        <f aca="true" t="shared" si="2" ref="J13:J37">I13/AC13*100</f>
        <v>1.1494252873563218</v>
      </c>
      <c r="K13" s="21">
        <v>0</v>
      </c>
      <c r="L13" s="22">
        <f aca="true" t="shared" si="3" ref="L13:L37">K13/AC13*100</f>
        <v>0</v>
      </c>
      <c r="M13" s="21">
        <v>0</v>
      </c>
      <c r="N13" s="22">
        <f aca="true" t="shared" si="4" ref="N13:N37">M13/AC13*100</f>
        <v>0</v>
      </c>
      <c r="O13" s="21">
        <v>72</v>
      </c>
      <c r="P13" s="22">
        <f aca="true" t="shared" si="5" ref="P13:P37">O13/AC13*100</f>
        <v>20.689655172413794</v>
      </c>
      <c r="Q13" s="86">
        <v>0</v>
      </c>
      <c r="R13" s="22">
        <f>Q13/AC13*100</f>
        <v>0</v>
      </c>
      <c r="S13" s="86">
        <v>0</v>
      </c>
      <c r="T13" s="22">
        <f>S13/AC13*100</f>
        <v>0</v>
      </c>
      <c r="U13" s="86">
        <v>1</v>
      </c>
      <c r="V13" s="22">
        <f>U13/AC13*100</f>
        <v>0.28735632183908044</v>
      </c>
      <c r="W13" s="21">
        <v>2</v>
      </c>
      <c r="X13" s="22">
        <f aca="true" t="shared" si="6" ref="X13:X37">W13/AC13*100</f>
        <v>0.5747126436781609</v>
      </c>
      <c r="Y13" s="75">
        <f>SUM(E13+G13+I13+K13+M13+O13+Q13+S13+U13+W13)</f>
        <v>345</v>
      </c>
      <c r="Z13" s="72">
        <f aca="true" t="shared" si="7" ref="Z13:Z35">Y13/AC13*100</f>
        <v>99.13793103448276</v>
      </c>
      <c r="AA13" s="21">
        <v>3</v>
      </c>
      <c r="AB13" s="64">
        <f aca="true" t="shared" si="8" ref="AB13:AB35">AA13/AC13*100</f>
        <v>0.8620689655172413</v>
      </c>
      <c r="AC13" s="75">
        <f aca="true" t="shared" si="9" ref="AC13:AC35">Y13+AA13</f>
        <v>348</v>
      </c>
      <c r="AD13" s="64">
        <f aca="true" t="shared" si="10" ref="AD13:AD35">AC13/D13*100</f>
        <v>72.5</v>
      </c>
      <c r="AE13" s="65">
        <f aca="true" t="shared" si="11" ref="AE13:AE35">AD13-100</f>
        <v>-27.5</v>
      </c>
    </row>
    <row r="14" spans="1:31" ht="13.5" customHeight="1">
      <c r="A14" s="238"/>
      <c r="B14" s="38">
        <v>3</v>
      </c>
      <c r="C14" s="39" t="s">
        <v>15</v>
      </c>
      <c r="D14" s="52">
        <v>653</v>
      </c>
      <c r="E14" s="26">
        <v>113</v>
      </c>
      <c r="F14" s="27">
        <f t="shared" si="0"/>
        <v>25.16703786191537</v>
      </c>
      <c r="G14" s="28">
        <v>230</v>
      </c>
      <c r="H14" s="27">
        <f t="shared" si="1"/>
        <v>51.224944320712694</v>
      </c>
      <c r="I14" s="26">
        <v>7</v>
      </c>
      <c r="J14" s="27">
        <f t="shared" si="2"/>
        <v>1.55902004454343</v>
      </c>
      <c r="K14" s="26">
        <v>0</v>
      </c>
      <c r="L14" s="27">
        <f t="shared" si="3"/>
        <v>0</v>
      </c>
      <c r="M14" s="26">
        <v>2</v>
      </c>
      <c r="N14" s="27">
        <f t="shared" si="4"/>
        <v>0.4454342984409799</v>
      </c>
      <c r="O14" s="26">
        <v>83</v>
      </c>
      <c r="P14" s="27">
        <f t="shared" si="5"/>
        <v>18.485523385300667</v>
      </c>
      <c r="Q14" s="87">
        <v>0</v>
      </c>
      <c r="R14" s="27">
        <f aca="true" t="shared" si="12" ref="R14:R37">Q14/AC14*100</f>
        <v>0</v>
      </c>
      <c r="S14" s="87">
        <v>2</v>
      </c>
      <c r="T14" s="27">
        <f aca="true" t="shared" si="13" ref="T14:T37">S14/AC14*100</f>
        <v>0.4454342984409799</v>
      </c>
      <c r="U14" s="87">
        <v>0</v>
      </c>
      <c r="V14" s="27">
        <f aca="true" t="shared" si="14" ref="V14:V37">U14/AC14*100</f>
        <v>0</v>
      </c>
      <c r="W14" s="26">
        <v>6</v>
      </c>
      <c r="X14" s="27">
        <f t="shared" si="6"/>
        <v>1.3363028953229399</v>
      </c>
      <c r="Y14" s="76">
        <f aca="true" t="shared" si="15" ref="Y14:Y35">SUM(E14+G14+I14+K14+M14+O14+Q14+S14+U14+W14)</f>
        <v>443</v>
      </c>
      <c r="Z14" s="73">
        <f t="shared" si="7"/>
        <v>98.66369710467706</v>
      </c>
      <c r="AA14" s="26">
        <v>6</v>
      </c>
      <c r="AB14" s="66">
        <f t="shared" si="8"/>
        <v>1.3363028953229399</v>
      </c>
      <c r="AC14" s="76">
        <f t="shared" si="9"/>
        <v>449</v>
      </c>
      <c r="AD14" s="66">
        <f t="shared" si="10"/>
        <v>68.75957120980092</v>
      </c>
      <c r="AE14" s="62">
        <f t="shared" si="11"/>
        <v>-31.240428790199076</v>
      </c>
    </row>
    <row r="15" spans="1:31" ht="12.75">
      <c r="A15" s="238"/>
      <c r="B15" s="38">
        <v>7</v>
      </c>
      <c r="C15" s="39" t="s">
        <v>15</v>
      </c>
      <c r="D15" s="52">
        <v>405</v>
      </c>
      <c r="E15" s="26">
        <v>72</v>
      </c>
      <c r="F15" s="27">
        <f t="shared" si="0"/>
        <v>24.161073825503358</v>
      </c>
      <c r="G15" s="28">
        <v>146</v>
      </c>
      <c r="H15" s="27">
        <f t="shared" si="1"/>
        <v>48.99328859060403</v>
      </c>
      <c r="I15" s="26">
        <v>3</v>
      </c>
      <c r="J15" s="27">
        <f t="shared" si="2"/>
        <v>1.006711409395973</v>
      </c>
      <c r="K15" s="26">
        <v>0</v>
      </c>
      <c r="L15" s="27">
        <f t="shared" si="3"/>
        <v>0</v>
      </c>
      <c r="M15" s="26">
        <v>2</v>
      </c>
      <c r="N15" s="27">
        <f t="shared" si="4"/>
        <v>0.6711409395973155</v>
      </c>
      <c r="O15" s="26">
        <v>61</v>
      </c>
      <c r="P15" s="27">
        <f t="shared" si="5"/>
        <v>20.469798657718123</v>
      </c>
      <c r="Q15" s="87">
        <v>0</v>
      </c>
      <c r="R15" s="27">
        <f t="shared" si="12"/>
        <v>0</v>
      </c>
      <c r="S15" s="87">
        <v>0</v>
      </c>
      <c r="T15" s="27">
        <f t="shared" si="13"/>
        <v>0</v>
      </c>
      <c r="U15" s="87">
        <v>0</v>
      </c>
      <c r="V15" s="27">
        <f t="shared" si="14"/>
        <v>0</v>
      </c>
      <c r="W15" s="26">
        <v>4</v>
      </c>
      <c r="X15" s="27">
        <f t="shared" si="6"/>
        <v>1.342281879194631</v>
      </c>
      <c r="Y15" s="76">
        <f t="shared" si="15"/>
        <v>288</v>
      </c>
      <c r="Z15" s="73">
        <f t="shared" si="7"/>
        <v>96.64429530201343</v>
      </c>
      <c r="AA15" s="26">
        <v>10</v>
      </c>
      <c r="AB15" s="66">
        <f t="shared" si="8"/>
        <v>3.3557046979865772</v>
      </c>
      <c r="AC15" s="76">
        <f t="shared" si="9"/>
        <v>298</v>
      </c>
      <c r="AD15" s="66">
        <f t="shared" si="10"/>
        <v>73.58024691358025</v>
      </c>
      <c r="AE15" s="62">
        <f t="shared" si="11"/>
        <v>-26.419753086419746</v>
      </c>
    </row>
    <row r="16" spans="1:31" ht="12.75">
      <c r="A16" s="238"/>
      <c r="B16" s="38">
        <v>7</v>
      </c>
      <c r="C16" s="39" t="s">
        <v>16</v>
      </c>
      <c r="D16" s="52">
        <v>405</v>
      </c>
      <c r="E16" s="26">
        <v>73</v>
      </c>
      <c r="F16" s="27">
        <f t="shared" si="0"/>
        <v>25.97864768683274</v>
      </c>
      <c r="G16" s="28">
        <v>127</v>
      </c>
      <c r="H16" s="27">
        <f t="shared" si="1"/>
        <v>45.195729537366546</v>
      </c>
      <c r="I16" s="26">
        <v>6</v>
      </c>
      <c r="J16" s="27">
        <f t="shared" si="2"/>
        <v>2.135231316725979</v>
      </c>
      <c r="K16" s="26">
        <v>0</v>
      </c>
      <c r="L16" s="27">
        <f t="shared" si="3"/>
        <v>0</v>
      </c>
      <c r="M16" s="26">
        <v>1</v>
      </c>
      <c r="N16" s="27">
        <f t="shared" si="4"/>
        <v>0.3558718861209964</v>
      </c>
      <c r="O16" s="26">
        <v>62</v>
      </c>
      <c r="P16" s="27">
        <f t="shared" si="5"/>
        <v>22.064056939501782</v>
      </c>
      <c r="Q16" s="87">
        <v>0</v>
      </c>
      <c r="R16" s="27">
        <f t="shared" si="12"/>
        <v>0</v>
      </c>
      <c r="S16" s="87">
        <v>1</v>
      </c>
      <c r="T16" s="27">
        <f t="shared" si="13"/>
        <v>0.3558718861209964</v>
      </c>
      <c r="U16" s="87">
        <v>0</v>
      </c>
      <c r="V16" s="27">
        <f t="shared" si="14"/>
        <v>0</v>
      </c>
      <c r="W16" s="26">
        <v>5</v>
      </c>
      <c r="X16" s="27">
        <f t="shared" si="6"/>
        <v>1.7793594306049825</v>
      </c>
      <c r="Y16" s="76">
        <f t="shared" si="15"/>
        <v>275</v>
      </c>
      <c r="Z16" s="73">
        <f t="shared" si="7"/>
        <v>97.86476868327402</v>
      </c>
      <c r="AA16" s="26">
        <v>6</v>
      </c>
      <c r="AB16" s="66">
        <f t="shared" si="8"/>
        <v>2.135231316725979</v>
      </c>
      <c r="AC16" s="76">
        <f t="shared" si="9"/>
        <v>281</v>
      </c>
      <c r="AD16" s="66">
        <f t="shared" si="10"/>
        <v>69.38271604938272</v>
      </c>
      <c r="AE16" s="62">
        <f t="shared" si="11"/>
        <v>-30.617283950617278</v>
      </c>
    </row>
    <row r="17" spans="1:31" ht="12.75">
      <c r="A17" s="238"/>
      <c r="B17" s="38">
        <v>11</v>
      </c>
      <c r="C17" s="39" t="s">
        <v>15</v>
      </c>
      <c r="D17" s="52">
        <v>392</v>
      </c>
      <c r="E17" s="26">
        <v>90</v>
      </c>
      <c r="F17" s="27">
        <f t="shared" si="0"/>
        <v>31.802120141342755</v>
      </c>
      <c r="G17" s="28">
        <v>129</v>
      </c>
      <c r="H17" s="27">
        <f t="shared" si="1"/>
        <v>45.583038869257955</v>
      </c>
      <c r="I17" s="26">
        <v>4</v>
      </c>
      <c r="J17" s="27">
        <f t="shared" si="2"/>
        <v>1.4134275618374559</v>
      </c>
      <c r="K17" s="26">
        <v>2</v>
      </c>
      <c r="L17" s="27">
        <f t="shared" si="3"/>
        <v>0.7067137809187279</v>
      </c>
      <c r="M17" s="26">
        <v>0</v>
      </c>
      <c r="N17" s="27">
        <f t="shared" si="4"/>
        <v>0</v>
      </c>
      <c r="O17" s="26">
        <v>46</v>
      </c>
      <c r="P17" s="27">
        <f t="shared" si="5"/>
        <v>16.25441696113074</v>
      </c>
      <c r="Q17" s="87">
        <v>0</v>
      </c>
      <c r="R17" s="27">
        <f t="shared" si="12"/>
        <v>0</v>
      </c>
      <c r="S17" s="87">
        <v>0</v>
      </c>
      <c r="T17" s="27">
        <f t="shared" si="13"/>
        <v>0</v>
      </c>
      <c r="U17" s="87">
        <v>0</v>
      </c>
      <c r="V17" s="27">
        <f t="shared" si="14"/>
        <v>0</v>
      </c>
      <c r="W17" s="26">
        <v>0</v>
      </c>
      <c r="X17" s="27">
        <f t="shared" si="6"/>
        <v>0</v>
      </c>
      <c r="Y17" s="76">
        <f t="shared" si="15"/>
        <v>271</v>
      </c>
      <c r="Z17" s="73">
        <f t="shared" si="7"/>
        <v>95.75971731448763</v>
      </c>
      <c r="AA17" s="26">
        <v>12</v>
      </c>
      <c r="AB17" s="66">
        <f t="shared" si="8"/>
        <v>4.240282685512367</v>
      </c>
      <c r="AC17" s="76">
        <f t="shared" si="9"/>
        <v>283</v>
      </c>
      <c r="AD17" s="66">
        <f t="shared" si="10"/>
        <v>72.1938775510204</v>
      </c>
      <c r="AE17" s="62">
        <f t="shared" si="11"/>
        <v>-27.806122448979593</v>
      </c>
    </row>
    <row r="18" spans="1:31" ht="12.75">
      <c r="A18" s="238"/>
      <c r="B18" s="38">
        <v>11</v>
      </c>
      <c r="C18" s="39" t="s">
        <v>16</v>
      </c>
      <c r="D18" s="52">
        <v>392</v>
      </c>
      <c r="E18" s="26">
        <v>83</v>
      </c>
      <c r="F18" s="27">
        <f t="shared" si="0"/>
        <v>29.122807017543863</v>
      </c>
      <c r="G18" s="28">
        <v>144</v>
      </c>
      <c r="H18" s="27">
        <f t="shared" si="1"/>
        <v>50.526315789473685</v>
      </c>
      <c r="I18" s="26">
        <v>5</v>
      </c>
      <c r="J18" s="27">
        <f t="shared" si="2"/>
        <v>1.7543859649122806</v>
      </c>
      <c r="K18" s="26">
        <v>0</v>
      </c>
      <c r="L18" s="27">
        <f t="shared" si="3"/>
        <v>0</v>
      </c>
      <c r="M18" s="26">
        <v>0</v>
      </c>
      <c r="N18" s="27">
        <f t="shared" si="4"/>
        <v>0</v>
      </c>
      <c r="O18" s="26">
        <v>43</v>
      </c>
      <c r="P18" s="27">
        <f t="shared" si="5"/>
        <v>15.087719298245613</v>
      </c>
      <c r="Q18" s="87">
        <v>1</v>
      </c>
      <c r="R18" s="27">
        <f t="shared" si="12"/>
        <v>0.3508771929824561</v>
      </c>
      <c r="S18" s="87">
        <v>2</v>
      </c>
      <c r="T18" s="27">
        <f t="shared" si="13"/>
        <v>0.7017543859649122</v>
      </c>
      <c r="U18" s="87">
        <v>1</v>
      </c>
      <c r="V18" s="27">
        <f t="shared" si="14"/>
        <v>0.3508771929824561</v>
      </c>
      <c r="W18" s="26">
        <v>2</v>
      </c>
      <c r="X18" s="27">
        <f t="shared" si="6"/>
        <v>0.7017543859649122</v>
      </c>
      <c r="Y18" s="76">
        <f t="shared" si="15"/>
        <v>281</v>
      </c>
      <c r="Z18" s="73">
        <f t="shared" si="7"/>
        <v>98.59649122807016</v>
      </c>
      <c r="AA18" s="28">
        <v>4</v>
      </c>
      <c r="AB18" s="66">
        <f t="shared" si="8"/>
        <v>1.4035087719298245</v>
      </c>
      <c r="AC18" s="76">
        <f t="shared" si="9"/>
        <v>285</v>
      </c>
      <c r="AD18" s="66">
        <f t="shared" si="10"/>
        <v>72.70408163265306</v>
      </c>
      <c r="AE18" s="62">
        <f t="shared" si="11"/>
        <v>-27.295918367346943</v>
      </c>
    </row>
    <row r="19" spans="1:31" ht="12.75">
      <c r="A19" s="238"/>
      <c r="B19" s="38">
        <v>12</v>
      </c>
      <c r="C19" s="39" t="s">
        <v>15</v>
      </c>
      <c r="D19" s="52">
        <v>735</v>
      </c>
      <c r="E19" s="26">
        <v>127</v>
      </c>
      <c r="F19" s="27">
        <f t="shared" si="0"/>
        <v>23.51851851851852</v>
      </c>
      <c r="G19" s="28">
        <v>238</v>
      </c>
      <c r="H19" s="27">
        <f t="shared" si="1"/>
        <v>44.074074074074076</v>
      </c>
      <c r="I19" s="26">
        <v>5</v>
      </c>
      <c r="J19" s="27">
        <f t="shared" si="2"/>
        <v>0.9259259259259258</v>
      </c>
      <c r="K19" s="26">
        <v>1</v>
      </c>
      <c r="L19" s="27">
        <f t="shared" si="3"/>
        <v>0.1851851851851852</v>
      </c>
      <c r="M19" s="26">
        <v>0</v>
      </c>
      <c r="N19" s="27">
        <f t="shared" si="4"/>
        <v>0</v>
      </c>
      <c r="O19" s="26">
        <v>151</v>
      </c>
      <c r="P19" s="27">
        <f t="shared" si="5"/>
        <v>27.962962962962962</v>
      </c>
      <c r="Q19" s="87">
        <v>0</v>
      </c>
      <c r="R19" s="27">
        <f t="shared" si="12"/>
        <v>0</v>
      </c>
      <c r="S19" s="87">
        <v>1</v>
      </c>
      <c r="T19" s="27">
        <f t="shared" si="13"/>
        <v>0.1851851851851852</v>
      </c>
      <c r="U19" s="87">
        <v>0</v>
      </c>
      <c r="V19" s="27">
        <f t="shared" si="14"/>
        <v>0</v>
      </c>
      <c r="W19" s="26">
        <v>1</v>
      </c>
      <c r="X19" s="27">
        <f t="shared" si="6"/>
        <v>0.1851851851851852</v>
      </c>
      <c r="Y19" s="76">
        <f t="shared" si="15"/>
        <v>524</v>
      </c>
      <c r="Z19" s="73">
        <f t="shared" si="7"/>
        <v>97.03703703703704</v>
      </c>
      <c r="AA19" s="26">
        <v>16</v>
      </c>
      <c r="AB19" s="66">
        <f t="shared" si="8"/>
        <v>2.9629629629629632</v>
      </c>
      <c r="AC19" s="76">
        <f t="shared" si="9"/>
        <v>540</v>
      </c>
      <c r="AD19" s="66">
        <f t="shared" si="10"/>
        <v>73.46938775510205</v>
      </c>
      <c r="AE19" s="62">
        <f t="shared" si="11"/>
        <v>-26.530612244897952</v>
      </c>
    </row>
    <row r="20" spans="1:31" ht="12.75">
      <c r="A20" s="238"/>
      <c r="B20" s="38">
        <v>12</v>
      </c>
      <c r="C20" s="39" t="s">
        <v>16</v>
      </c>
      <c r="D20" s="52">
        <v>735</v>
      </c>
      <c r="E20" s="26">
        <v>126</v>
      </c>
      <c r="F20" s="27">
        <f t="shared" si="0"/>
        <v>23.376623376623375</v>
      </c>
      <c r="G20" s="28">
        <v>249</v>
      </c>
      <c r="H20" s="27">
        <f t="shared" si="1"/>
        <v>46.19666048237477</v>
      </c>
      <c r="I20" s="26">
        <v>4</v>
      </c>
      <c r="J20" s="27">
        <f t="shared" si="2"/>
        <v>0.7421150278293136</v>
      </c>
      <c r="K20" s="26">
        <v>1</v>
      </c>
      <c r="L20" s="27">
        <f t="shared" si="3"/>
        <v>0.1855287569573284</v>
      </c>
      <c r="M20" s="26">
        <v>2</v>
      </c>
      <c r="N20" s="27">
        <f t="shared" si="4"/>
        <v>0.3710575139146568</v>
      </c>
      <c r="O20" s="26">
        <v>143</v>
      </c>
      <c r="P20" s="27">
        <f t="shared" si="5"/>
        <v>26.53061224489796</v>
      </c>
      <c r="Q20" s="87">
        <v>0</v>
      </c>
      <c r="R20" s="27">
        <f t="shared" si="12"/>
        <v>0</v>
      </c>
      <c r="S20" s="87">
        <v>2</v>
      </c>
      <c r="T20" s="27">
        <f t="shared" si="13"/>
        <v>0.3710575139146568</v>
      </c>
      <c r="U20" s="87">
        <v>0</v>
      </c>
      <c r="V20" s="27">
        <f t="shared" si="14"/>
        <v>0</v>
      </c>
      <c r="W20" s="26">
        <v>2</v>
      </c>
      <c r="X20" s="27">
        <f t="shared" si="6"/>
        <v>0.3710575139146568</v>
      </c>
      <c r="Y20" s="76">
        <f t="shared" si="15"/>
        <v>529</v>
      </c>
      <c r="Z20" s="73">
        <f t="shared" si="7"/>
        <v>98.14471243042672</v>
      </c>
      <c r="AA20" s="26">
        <v>10</v>
      </c>
      <c r="AB20" s="66">
        <f t="shared" si="8"/>
        <v>1.855287569573284</v>
      </c>
      <c r="AC20" s="76">
        <f t="shared" si="9"/>
        <v>539</v>
      </c>
      <c r="AD20" s="66">
        <f t="shared" si="10"/>
        <v>73.33333333333333</v>
      </c>
      <c r="AE20" s="62">
        <f t="shared" si="11"/>
        <v>-26.66666666666667</v>
      </c>
    </row>
    <row r="21" spans="1:31" ht="12.75">
      <c r="A21" s="238"/>
      <c r="B21" s="38">
        <v>24</v>
      </c>
      <c r="C21" s="39" t="s">
        <v>15</v>
      </c>
      <c r="D21" s="52">
        <v>557</v>
      </c>
      <c r="E21" s="26">
        <v>109</v>
      </c>
      <c r="F21" s="27">
        <f t="shared" si="0"/>
        <v>30.02754820936639</v>
      </c>
      <c r="G21" s="28">
        <v>158</v>
      </c>
      <c r="H21" s="27">
        <f t="shared" si="1"/>
        <v>43.52617079889807</v>
      </c>
      <c r="I21" s="26">
        <v>9</v>
      </c>
      <c r="J21" s="27">
        <f t="shared" si="2"/>
        <v>2.479338842975207</v>
      </c>
      <c r="K21" s="26">
        <v>2</v>
      </c>
      <c r="L21" s="27">
        <f t="shared" si="3"/>
        <v>0.5509641873278237</v>
      </c>
      <c r="M21" s="26">
        <v>2</v>
      </c>
      <c r="N21" s="27">
        <f t="shared" si="4"/>
        <v>0.5509641873278237</v>
      </c>
      <c r="O21" s="26">
        <v>70</v>
      </c>
      <c r="P21" s="27">
        <f t="shared" si="5"/>
        <v>19.28374655647383</v>
      </c>
      <c r="Q21" s="87">
        <v>0</v>
      </c>
      <c r="R21" s="27">
        <f t="shared" si="12"/>
        <v>0</v>
      </c>
      <c r="S21" s="87">
        <v>0</v>
      </c>
      <c r="T21" s="27">
        <f t="shared" si="13"/>
        <v>0</v>
      </c>
      <c r="U21" s="87">
        <v>0</v>
      </c>
      <c r="V21" s="27">
        <f t="shared" si="14"/>
        <v>0</v>
      </c>
      <c r="W21" s="26">
        <v>3</v>
      </c>
      <c r="X21" s="27">
        <f t="shared" si="6"/>
        <v>0.8264462809917356</v>
      </c>
      <c r="Y21" s="76">
        <f t="shared" si="15"/>
        <v>353</v>
      </c>
      <c r="Z21" s="73">
        <f t="shared" si="7"/>
        <v>97.2451790633609</v>
      </c>
      <c r="AA21" s="26">
        <v>10</v>
      </c>
      <c r="AB21" s="66">
        <f t="shared" si="8"/>
        <v>2.7548209366391188</v>
      </c>
      <c r="AC21" s="76">
        <f t="shared" si="9"/>
        <v>363</v>
      </c>
      <c r="AD21" s="66">
        <f t="shared" si="10"/>
        <v>65.1705565529623</v>
      </c>
      <c r="AE21" s="62">
        <f t="shared" si="11"/>
        <v>-34.829443447037704</v>
      </c>
    </row>
    <row r="22" spans="1:31" ht="12.75">
      <c r="A22" s="238"/>
      <c r="B22" s="38">
        <v>24</v>
      </c>
      <c r="C22" s="39" t="s">
        <v>16</v>
      </c>
      <c r="D22" s="52">
        <v>557</v>
      </c>
      <c r="E22" s="26">
        <v>111</v>
      </c>
      <c r="F22" s="27">
        <f t="shared" si="0"/>
        <v>28.46153846153846</v>
      </c>
      <c r="G22" s="28">
        <v>172</v>
      </c>
      <c r="H22" s="27">
        <f t="shared" si="1"/>
        <v>44.1025641025641</v>
      </c>
      <c r="I22" s="26">
        <v>13</v>
      </c>
      <c r="J22" s="27">
        <f t="shared" si="2"/>
        <v>3.3333333333333335</v>
      </c>
      <c r="K22" s="26">
        <v>1</v>
      </c>
      <c r="L22" s="27">
        <f t="shared" si="3"/>
        <v>0.2564102564102564</v>
      </c>
      <c r="M22" s="26">
        <v>1</v>
      </c>
      <c r="N22" s="27">
        <f t="shared" si="4"/>
        <v>0.2564102564102564</v>
      </c>
      <c r="O22" s="26">
        <v>79</v>
      </c>
      <c r="P22" s="27">
        <f t="shared" si="5"/>
        <v>20.256410256410255</v>
      </c>
      <c r="Q22" s="87">
        <v>0</v>
      </c>
      <c r="R22" s="27">
        <f t="shared" si="12"/>
        <v>0</v>
      </c>
      <c r="S22" s="87">
        <v>0</v>
      </c>
      <c r="T22" s="27">
        <f t="shared" si="13"/>
        <v>0</v>
      </c>
      <c r="U22" s="87">
        <v>0</v>
      </c>
      <c r="V22" s="27">
        <f t="shared" si="14"/>
        <v>0</v>
      </c>
      <c r="W22" s="26">
        <v>4</v>
      </c>
      <c r="X22" s="27">
        <f t="shared" si="6"/>
        <v>1.0256410256410255</v>
      </c>
      <c r="Y22" s="76">
        <f t="shared" si="15"/>
        <v>381</v>
      </c>
      <c r="Z22" s="73">
        <f t="shared" si="7"/>
        <v>97.6923076923077</v>
      </c>
      <c r="AA22" s="26">
        <v>9</v>
      </c>
      <c r="AB22" s="66">
        <f t="shared" si="8"/>
        <v>2.307692307692308</v>
      </c>
      <c r="AC22" s="76">
        <f t="shared" si="9"/>
        <v>390</v>
      </c>
      <c r="AD22" s="66">
        <f t="shared" si="10"/>
        <v>70.01795332136446</v>
      </c>
      <c r="AE22" s="62">
        <f t="shared" si="11"/>
        <v>-29.98204667863554</v>
      </c>
    </row>
    <row r="23" spans="1:31" ht="12.75">
      <c r="A23" s="238"/>
      <c r="B23" s="38">
        <v>25</v>
      </c>
      <c r="C23" s="39" t="s">
        <v>15</v>
      </c>
      <c r="D23" s="52">
        <v>665</v>
      </c>
      <c r="E23" s="26">
        <v>99</v>
      </c>
      <c r="F23" s="27">
        <f t="shared" si="0"/>
        <v>21.521739130434785</v>
      </c>
      <c r="G23" s="28">
        <v>224</v>
      </c>
      <c r="H23" s="27">
        <f t="shared" si="1"/>
        <v>48.69565217391305</v>
      </c>
      <c r="I23" s="26">
        <v>5</v>
      </c>
      <c r="J23" s="27">
        <f t="shared" si="2"/>
        <v>1.0869565217391304</v>
      </c>
      <c r="K23" s="26">
        <v>1</v>
      </c>
      <c r="L23" s="27">
        <f t="shared" si="3"/>
        <v>0.21739130434782608</v>
      </c>
      <c r="M23" s="26">
        <v>2</v>
      </c>
      <c r="N23" s="27">
        <f t="shared" si="4"/>
        <v>0.43478260869565216</v>
      </c>
      <c r="O23" s="26">
        <v>118</v>
      </c>
      <c r="P23" s="27">
        <f t="shared" si="5"/>
        <v>25.65217391304348</v>
      </c>
      <c r="Q23" s="87">
        <v>0</v>
      </c>
      <c r="R23" s="27">
        <f t="shared" si="12"/>
        <v>0</v>
      </c>
      <c r="S23" s="87">
        <v>1</v>
      </c>
      <c r="T23" s="27">
        <f t="shared" si="13"/>
        <v>0.21739130434782608</v>
      </c>
      <c r="U23" s="87">
        <v>2</v>
      </c>
      <c r="V23" s="27">
        <f t="shared" si="14"/>
        <v>0.43478260869565216</v>
      </c>
      <c r="W23" s="26">
        <v>2</v>
      </c>
      <c r="X23" s="27">
        <f t="shared" si="6"/>
        <v>0.43478260869565216</v>
      </c>
      <c r="Y23" s="76">
        <f t="shared" si="15"/>
        <v>454</v>
      </c>
      <c r="Z23" s="73">
        <f t="shared" si="7"/>
        <v>98.69565217391305</v>
      </c>
      <c r="AA23" s="26">
        <v>6</v>
      </c>
      <c r="AB23" s="66">
        <f t="shared" si="8"/>
        <v>1.3043478260869565</v>
      </c>
      <c r="AC23" s="76">
        <f t="shared" si="9"/>
        <v>460</v>
      </c>
      <c r="AD23" s="66">
        <f t="shared" si="10"/>
        <v>69.17293233082707</v>
      </c>
      <c r="AE23" s="62">
        <f t="shared" si="11"/>
        <v>-30.827067669172934</v>
      </c>
    </row>
    <row r="24" spans="1:31" ht="12.75">
      <c r="A24" s="238"/>
      <c r="B24" s="38">
        <v>26</v>
      </c>
      <c r="C24" s="39" t="s">
        <v>15</v>
      </c>
      <c r="D24" s="52">
        <v>618</v>
      </c>
      <c r="E24" s="26">
        <v>117</v>
      </c>
      <c r="F24" s="27">
        <f t="shared" si="0"/>
        <v>27.209302325581397</v>
      </c>
      <c r="G24" s="28">
        <v>197</v>
      </c>
      <c r="H24" s="27">
        <f t="shared" si="1"/>
        <v>45.81395348837209</v>
      </c>
      <c r="I24" s="26">
        <v>12</v>
      </c>
      <c r="J24" s="27">
        <f t="shared" si="2"/>
        <v>2.7906976744186047</v>
      </c>
      <c r="K24" s="26">
        <v>1</v>
      </c>
      <c r="L24" s="27">
        <f t="shared" si="3"/>
        <v>0.23255813953488372</v>
      </c>
      <c r="M24" s="26">
        <v>0</v>
      </c>
      <c r="N24" s="27">
        <f t="shared" si="4"/>
        <v>0</v>
      </c>
      <c r="O24" s="26">
        <v>91</v>
      </c>
      <c r="P24" s="27">
        <f t="shared" si="5"/>
        <v>21.16279069767442</v>
      </c>
      <c r="Q24" s="87">
        <v>0</v>
      </c>
      <c r="R24" s="27">
        <f t="shared" si="12"/>
        <v>0</v>
      </c>
      <c r="S24" s="87">
        <v>2</v>
      </c>
      <c r="T24" s="27">
        <f t="shared" si="13"/>
        <v>0.46511627906976744</v>
      </c>
      <c r="U24" s="87">
        <v>1</v>
      </c>
      <c r="V24" s="27">
        <f t="shared" si="14"/>
        <v>0.23255813953488372</v>
      </c>
      <c r="W24" s="26">
        <v>0</v>
      </c>
      <c r="X24" s="27">
        <f t="shared" si="6"/>
        <v>0</v>
      </c>
      <c r="Y24" s="76">
        <f t="shared" si="15"/>
        <v>421</v>
      </c>
      <c r="Z24" s="73">
        <f t="shared" si="7"/>
        <v>97.90697674418605</v>
      </c>
      <c r="AA24" s="26">
        <v>9</v>
      </c>
      <c r="AB24" s="66">
        <f t="shared" si="8"/>
        <v>2.0930232558139537</v>
      </c>
      <c r="AC24" s="76">
        <f t="shared" si="9"/>
        <v>430</v>
      </c>
      <c r="AD24" s="66">
        <f t="shared" si="10"/>
        <v>69.57928802588997</v>
      </c>
      <c r="AE24" s="62">
        <f t="shared" si="11"/>
        <v>-30.420711974110034</v>
      </c>
    </row>
    <row r="25" spans="1:31" ht="12.75">
      <c r="A25" s="238"/>
      <c r="B25" s="38">
        <v>26</v>
      </c>
      <c r="C25" s="39" t="s">
        <v>16</v>
      </c>
      <c r="D25" s="52">
        <v>619</v>
      </c>
      <c r="E25" s="26">
        <v>114</v>
      </c>
      <c r="F25" s="27">
        <f t="shared" si="0"/>
        <v>25.968109339407746</v>
      </c>
      <c r="G25" s="28">
        <v>189</v>
      </c>
      <c r="H25" s="27">
        <f t="shared" si="1"/>
        <v>43.052391799544424</v>
      </c>
      <c r="I25" s="26">
        <v>8</v>
      </c>
      <c r="J25" s="27">
        <f t="shared" si="2"/>
        <v>1.8223234624145785</v>
      </c>
      <c r="K25" s="26">
        <v>2</v>
      </c>
      <c r="L25" s="27">
        <f t="shared" si="3"/>
        <v>0.45558086560364464</v>
      </c>
      <c r="M25" s="26">
        <v>1</v>
      </c>
      <c r="N25" s="27">
        <f t="shared" si="4"/>
        <v>0.22779043280182232</v>
      </c>
      <c r="O25" s="26">
        <v>115</v>
      </c>
      <c r="P25" s="27">
        <f t="shared" si="5"/>
        <v>26.195899772209568</v>
      </c>
      <c r="Q25" s="87">
        <v>2</v>
      </c>
      <c r="R25" s="27">
        <f t="shared" si="12"/>
        <v>0.45558086560364464</v>
      </c>
      <c r="S25" s="87">
        <v>1</v>
      </c>
      <c r="T25" s="27">
        <f t="shared" si="13"/>
        <v>0.22779043280182232</v>
      </c>
      <c r="U25" s="87">
        <v>0</v>
      </c>
      <c r="V25" s="27">
        <f t="shared" si="14"/>
        <v>0</v>
      </c>
      <c r="W25" s="26">
        <v>3</v>
      </c>
      <c r="X25" s="27">
        <f t="shared" si="6"/>
        <v>0.683371298405467</v>
      </c>
      <c r="Y25" s="76">
        <f t="shared" si="15"/>
        <v>435</v>
      </c>
      <c r="Z25" s="73">
        <f t="shared" si="7"/>
        <v>99.08883826879271</v>
      </c>
      <c r="AA25" s="28">
        <v>4</v>
      </c>
      <c r="AB25" s="66">
        <f t="shared" si="8"/>
        <v>0.9111617312072893</v>
      </c>
      <c r="AC25" s="76">
        <f t="shared" si="9"/>
        <v>439</v>
      </c>
      <c r="AD25" s="66">
        <f t="shared" si="10"/>
        <v>70.92084006462036</v>
      </c>
      <c r="AE25" s="62">
        <f t="shared" si="11"/>
        <v>-29.079159935379636</v>
      </c>
    </row>
    <row r="26" spans="1:31" ht="12.75">
      <c r="A26" s="238"/>
      <c r="B26" s="38">
        <v>31</v>
      </c>
      <c r="C26" s="39" t="s">
        <v>15</v>
      </c>
      <c r="D26" s="52">
        <v>394</v>
      </c>
      <c r="E26" s="26">
        <v>67</v>
      </c>
      <c r="F26" s="27">
        <f t="shared" si="0"/>
        <v>24.363636363636363</v>
      </c>
      <c r="G26" s="28">
        <v>144</v>
      </c>
      <c r="H26" s="27">
        <f t="shared" si="1"/>
        <v>52.36363636363637</v>
      </c>
      <c r="I26" s="26">
        <v>3</v>
      </c>
      <c r="J26" s="27">
        <f t="shared" si="2"/>
        <v>1.090909090909091</v>
      </c>
      <c r="K26" s="26">
        <v>0</v>
      </c>
      <c r="L26" s="27">
        <f t="shared" si="3"/>
        <v>0</v>
      </c>
      <c r="M26" s="26">
        <v>2</v>
      </c>
      <c r="N26" s="27">
        <f t="shared" si="4"/>
        <v>0.7272727272727273</v>
      </c>
      <c r="O26" s="26">
        <v>57</v>
      </c>
      <c r="P26" s="27">
        <f t="shared" si="5"/>
        <v>20.727272727272727</v>
      </c>
      <c r="Q26" s="87">
        <v>0</v>
      </c>
      <c r="R26" s="27">
        <f t="shared" si="12"/>
        <v>0</v>
      </c>
      <c r="S26" s="87">
        <v>0</v>
      </c>
      <c r="T26" s="27">
        <f t="shared" si="13"/>
        <v>0</v>
      </c>
      <c r="U26" s="87">
        <v>0</v>
      </c>
      <c r="V26" s="27">
        <f t="shared" si="14"/>
        <v>0</v>
      </c>
      <c r="W26" s="26">
        <v>0</v>
      </c>
      <c r="X26" s="27">
        <f t="shared" si="6"/>
        <v>0</v>
      </c>
      <c r="Y26" s="76">
        <f t="shared" si="15"/>
        <v>273</v>
      </c>
      <c r="Z26" s="73">
        <f t="shared" si="7"/>
        <v>99.27272727272727</v>
      </c>
      <c r="AA26" s="26">
        <v>2</v>
      </c>
      <c r="AB26" s="66">
        <f t="shared" si="8"/>
        <v>0.7272727272727273</v>
      </c>
      <c r="AC26" s="76">
        <f t="shared" si="9"/>
        <v>275</v>
      </c>
      <c r="AD26" s="66">
        <f t="shared" si="10"/>
        <v>69.79695431472082</v>
      </c>
      <c r="AE26" s="62">
        <f t="shared" si="11"/>
        <v>-30.20304568527918</v>
      </c>
    </row>
    <row r="27" spans="1:31" ht="12.75">
      <c r="A27" s="238"/>
      <c r="B27" s="38">
        <v>31</v>
      </c>
      <c r="C27" s="39" t="s">
        <v>16</v>
      </c>
      <c r="D27" s="52">
        <v>394</v>
      </c>
      <c r="E27" s="26">
        <v>77</v>
      </c>
      <c r="F27" s="27">
        <f t="shared" si="0"/>
        <v>27.402135231316727</v>
      </c>
      <c r="G27" s="28">
        <v>139</v>
      </c>
      <c r="H27" s="27">
        <f t="shared" si="1"/>
        <v>49.46619217081851</v>
      </c>
      <c r="I27" s="26">
        <v>2</v>
      </c>
      <c r="J27" s="27">
        <f t="shared" si="2"/>
        <v>0.7117437722419928</v>
      </c>
      <c r="K27" s="26">
        <v>0</v>
      </c>
      <c r="L27" s="27">
        <f t="shared" si="3"/>
        <v>0</v>
      </c>
      <c r="M27" s="26">
        <v>0</v>
      </c>
      <c r="N27" s="27">
        <f t="shared" si="4"/>
        <v>0</v>
      </c>
      <c r="O27" s="26">
        <v>56</v>
      </c>
      <c r="P27" s="27">
        <f t="shared" si="5"/>
        <v>19.9288256227758</v>
      </c>
      <c r="Q27" s="87">
        <v>0</v>
      </c>
      <c r="R27" s="27">
        <f t="shared" si="12"/>
        <v>0</v>
      </c>
      <c r="S27" s="87">
        <v>0</v>
      </c>
      <c r="T27" s="27">
        <f t="shared" si="13"/>
        <v>0</v>
      </c>
      <c r="U27" s="87">
        <v>0</v>
      </c>
      <c r="V27" s="27">
        <f t="shared" si="14"/>
        <v>0</v>
      </c>
      <c r="W27" s="26">
        <v>0</v>
      </c>
      <c r="X27" s="27">
        <f t="shared" si="6"/>
        <v>0</v>
      </c>
      <c r="Y27" s="76">
        <f t="shared" si="15"/>
        <v>274</v>
      </c>
      <c r="Z27" s="73">
        <f t="shared" si="7"/>
        <v>97.50889679715303</v>
      </c>
      <c r="AA27" s="26">
        <v>7</v>
      </c>
      <c r="AB27" s="66">
        <f t="shared" si="8"/>
        <v>2.491103202846975</v>
      </c>
      <c r="AC27" s="76">
        <f t="shared" si="9"/>
        <v>281</v>
      </c>
      <c r="AD27" s="66">
        <f t="shared" si="10"/>
        <v>71.31979695431471</v>
      </c>
      <c r="AE27" s="62">
        <f t="shared" si="11"/>
        <v>-28.68020304568529</v>
      </c>
    </row>
    <row r="28" spans="1:31" ht="12.75">
      <c r="A28" s="238"/>
      <c r="B28" s="38">
        <v>46</v>
      </c>
      <c r="C28" s="39" t="s">
        <v>15</v>
      </c>
      <c r="D28" s="52">
        <v>510</v>
      </c>
      <c r="E28" s="26">
        <v>101</v>
      </c>
      <c r="F28" s="27">
        <f t="shared" si="0"/>
        <v>31.464174454828658</v>
      </c>
      <c r="G28" s="28">
        <v>146</v>
      </c>
      <c r="H28" s="27">
        <f t="shared" si="1"/>
        <v>45.482866043613704</v>
      </c>
      <c r="I28" s="26">
        <v>3</v>
      </c>
      <c r="J28" s="27">
        <f t="shared" si="2"/>
        <v>0.9345794392523363</v>
      </c>
      <c r="K28" s="26">
        <v>2</v>
      </c>
      <c r="L28" s="27">
        <f t="shared" si="3"/>
        <v>0.6230529595015576</v>
      </c>
      <c r="M28" s="26">
        <v>2</v>
      </c>
      <c r="N28" s="27">
        <f t="shared" si="4"/>
        <v>0.6230529595015576</v>
      </c>
      <c r="O28" s="26">
        <v>59</v>
      </c>
      <c r="P28" s="27">
        <f t="shared" si="5"/>
        <v>18.38006230529595</v>
      </c>
      <c r="Q28" s="87">
        <v>0</v>
      </c>
      <c r="R28" s="27">
        <f t="shared" si="12"/>
        <v>0</v>
      </c>
      <c r="S28" s="87">
        <v>0</v>
      </c>
      <c r="T28" s="27">
        <f t="shared" si="13"/>
        <v>0</v>
      </c>
      <c r="U28" s="87">
        <v>0</v>
      </c>
      <c r="V28" s="27">
        <f t="shared" si="14"/>
        <v>0</v>
      </c>
      <c r="W28" s="26">
        <v>0</v>
      </c>
      <c r="X28" s="27">
        <f t="shared" si="6"/>
        <v>0</v>
      </c>
      <c r="Y28" s="76">
        <f t="shared" si="15"/>
        <v>313</v>
      </c>
      <c r="Z28" s="73">
        <f t="shared" si="7"/>
        <v>97.50778816199377</v>
      </c>
      <c r="AA28" s="26">
        <v>8</v>
      </c>
      <c r="AB28" s="66">
        <f t="shared" si="8"/>
        <v>2.4922118380062304</v>
      </c>
      <c r="AC28" s="76">
        <f t="shared" si="9"/>
        <v>321</v>
      </c>
      <c r="AD28" s="66">
        <f t="shared" si="10"/>
        <v>62.94117647058823</v>
      </c>
      <c r="AE28" s="62">
        <f t="shared" si="11"/>
        <v>-37.05882352941177</v>
      </c>
    </row>
    <row r="29" spans="1:31" ht="12.75">
      <c r="A29" s="238"/>
      <c r="B29" s="38">
        <v>46</v>
      </c>
      <c r="C29" s="39" t="s">
        <v>16</v>
      </c>
      <c r="D29" s="52">
        <v>511</v>
      </c>
      <c r="E29" s="26">
        <v>111</v>
      </c>
      <c r="F29" s="27">
        <f t="shared" si="0"/>
        <v>37.755102040816325</v>
      </c>
      <c r="G29" s="28">
        <v>163</v>
      </c>
      <c r="H29" s="27">
        <f t="shared" si="1"/>
        <v>55.44217687074829</v>
      </c>
      <c r="I29" s="26">
        <v>8</v>
      </c>
      <c r="J29" s="27">
        <f t="shared" si="2"/>
        <v>2.7210884353741496</v>
      </c>
      <c r="K29" s="26">
        <v>0</v>
      </c>
      <c r="L29" s="27">
        <f t="shared" si="3"/>
        <v>0</v>
      </c>
      <c r="M29" s="26">
        <v>0</v>
      </c>
      <c r="N29" s="27">
        <f t="shared" si="4"/>
        <v>0</v>
      </c>
      <c r="O29" s="26">
        <v>1</v>
      </c>
      <c r="P29" s="27">
        <f t="shared" si="5"/>
        <v>0.3401360544217687</v>
      </c>
      <c r="Q29" s="87">
        <v>0</v>
      </c>
      <c r="R29" s="27">
        <f t="shared" si="12"/>
        <v>0</v>
      </c>
      <c r="S29" s="87">
        <v>0</v>
      </c>
      <c r="T29" s="27">
        <f t="shared" si="13"/>
        <v>0</v>
      </c>
      <c r="U29" s="87">
        <v>0</v>
      </c>
      <c r="V29" s="27">
        <f t="shared" si="14"/>
        <v>0</v>
      </c>
      <c r="W29" s="26">
        <v>1</v>
      </c>
      <c r="X29" s="27">
        <f t="shared" si="6"/>
        <v>0.3401360544217687</v>
      </c>
      <c r="Y29" s="76">
        <f t="shared" si="15"/>
        <v>284</v>
      </c>
      <c r="Z29" s="73">
        <f t="shared" si="7"/>
        <v>96.5986394557823</v>
      </c>
      <c r="AA29" s="26">
        <v>10</v>
      </c>
      <c r="AB29" s="66">
        <f t="shared" si="8"/>
        <v>3.4013605442176873</v>
      </c>
      <c r="AC29" s="76">
        <f t="shared" si="9"/>
        <v>294</v>
      </c>
      <c r="AD29" s="66">
        <f t="shared" si="10"/>
        <v>57.534246575342465</v>
      </c>
      <c r="AE29" s="62">
        <f t="shared" si="11"/>
        <v>-42.465753424657535</v>
      </c>
    </row>
    <row r="30" spans="1:31" ht="12.75">
      <c r="A30" s="238"/>
      <c r="B30" s="38">
        <v>47</v>
      </c>
      <c r="C30" s="39" t="s">
        <v>15</v>
      </c>
      <c r="D30" s="52">
        <v>474</v>
      </c>
      <c r="E30" s="26">
        <v>70</v>
      </c>
      <c r="F30" s="27">
        <f t="shared" si="0"/>
        <v>19.28374655647383</v>
      </c>
      <c r="G30" s="28">
        <v>178</v>
      </c>
      <c r="H30" s="27">
        <f t="shared" si="1"/>
        <v>49.03581267217631</v>
      </c>
      <c r="I30" s="26">
        <v>10</v>
      </c>
      <c r="J30" s="27">
        <f t="shared" si="2"/>
        <v>2.7548209366391188</v>
      </c>
      <c r="K30" s="26">
        <v>0</v>
      </c>
      <c r="L30" s="27">
        <f t="shared" si="3"/>
        <v>0</v>
      </c>
      <c r="M30" s="26">
        <v>1</v>
      </c>
      <c r="N30" s="27">
        <f t="shared" si="4"/>
        <v>0.27548209366391185</v>
      </c>
      <c r="O30" s="26">
        <v>95</v>
      </c>
      <c r="P30" s="27">
        <f t="shared" si="5"/>
        <v>26.170798898071624</v>
      </c>
      <c r="Q30" s="87">
        <v>0</v>
      </c>
      <c r="R30" s="27">
        <f t="shared" si="12"/>
        <v>0</v>
      </c>
      <c r="S30" s="87">
        <v>1</v>
      </c>
      <c r="T30" s="27">
        <f t="shared" si="13"/>
        <v>0.27548209366391185</v>
      </c>
      <c r="U30" s="87">
        <v>0</v>
      </c>
      <c r="V30" s="27">
        <f t="shared" si="14"/>
        <v>0</v>
      </c>
      <c r="W30" s="26">
        <v>4</v>
      </c>
      <c r="X30" s="27">
        <f t="shared" si="6"/>
        <v>1.1019283746556474</v>
      </c>
      <c r="Y30" s="76">
        <f t="shared" si="15"/>
        <v>359</v>
      </c>
      <c r="Z30" s="73">
        <f t="shared" si="7"/>
        <v>98.89807162534436</v>
      </c>
      <c r="AA30" s="26">
        <v>4</v>
      </c>
      <c r="AB30" s="66">
        <f t="shared" si="8"/>
        <v>1.1019283746556474</v>
      </c>
      <c r="AC30" s="76">
        <f t="shared" si="9"/>
        <v>363</v>
      </c>
      <c r="AD30" s="66">
        <f t="shared" si="10"/>
        <v>76.58227848101265</v>
      </c>
      <c r="AE30" s="62">
        <f t="shared" si="11"/>
        <v>-23.41772151898735</v>
      </c>
    </row>
    <row r="31" spans="1:31" ht="12.75">
      <c r="A31" s="238"/>
      <c r="B31" s="38">
        <v>47</v>
      </c>
      <c r="C31" s="39" t="s">
        <v>16</v>
      </c>
      <c r="D31" s="52">
        <v>474</v>
      </c>
      <c r="E31" s="26">
        <v>93</v>
      </c>
      <c r="F31" s="27">
        <f t="shared" si="0"/>
        <v>25.549450549450547</v>
      </c>
      <c r="G31" s="28">
        <v>168</v>
      </c>
      <c r="H31" s="27">
        <f t="shared" si="1"/>
        <v>46.15384615384615</v>
      </c>
      <c r="I31" s="26">
        <v>11</v>
      </c>
      <c r="J31" s="27">
        <f t="shared" si="2"/>
        <v>3.021978021978022</v>
      </c>
      <c r="K31" s="26">
        <v>0</v>
      </c>
      <c r="L31" s="27">
        <f t="shared" si="3"/>
        <v>0</v>
      </c>
      <c r="M31" s="26">
        <v>1</v>
      </c>
      <c r="N31" s="27">
        <f t="shared" si="4"/>
        <v>0.27472527472527475</v>
      </c>
      <c r="O31" s="26">
        <v>86</v>
      </c>
      <c r="P31" s="27">
        <f t="shared" si="5"/>
        <v>23.626373626373624</v>
      </c>
      <c r="Q31" s="87">
        <v>0</v>
      </c>
      <c r="R31" s="27">
        <f t="shared" si="12"/>
        <v>0</v>
      </c>
      <c r="S31" s="87">
        <v>0</v>
      </c>
      <c r="T31" s="27">
        <f t="shared" si="13"/>
        <v>0</v>
      </c>
      <c r="U31" s="87">
        <v>0</v>
      </c>
      <c r="V31" s="27">
        <f t="shared" si="14"/>
        <v>0</v>
      </c>
      <c r="W31" s="26">
        <v>1</v>
      </c>
      <c r="X31" s="27">
        <f t="shared" si="6"/>
        <v>0.27472527472527475</v>
      </c>
      <c r="Y31" s="76">
        <f t="shared" si="15"/>
        <v>360</v>
      </c>
      <c r="Z31" s="73">
        <f t="shared" si="7"/>
        <v>98.9010989010989</v>
      </c>
      <c r="AA31" s="26">
        <v>4</v>
      </c>
      <c r="AB31" s="66">
        <f t="shared" si="8"/>
        <v>1.098901098901099</v>
      </c>
      <c r="AC31" s="76">
        <f t="shared" si="9"/>
        <v>364</v>
      </c>
      <c r="AD31" s="66">
        <f t="shared" si="10"/>
        <v>76.79324894514767</v>
      </c>
      <c r="AE31" s="62">
        <f t="shared" si="11"/>
        <v>-23.206751054852333</v>
      </c>
    </row>
    <row r="32" spans="1:31" ht="12.75">
      <c r="A32" s="238"/>
      <c r="B32" s="38">
        <v>58</v>
      </c>
      <c r="C32" s="39" t="s">
        <v>15</v>
      </c>
      <c r="D32" s="52">
        <v>566</v>
      </c>
      <c r="E32" s="26">
        <v>100</v>
      </c>
      <c r="F32" s="27">
        <f t="shared" si="0"/>
        <v>27.472527472527474</v>
      </c>
      <c r="G32" s="28">
        <v>169</v>
      </c>
      <c r="H32" s="27">
        <f t="shared" si="1"/>
        <v>46.42857142857143</v>
      </c>
      <c r="I32" s="26">
        <v>4</v>
      </c>
      <c r="J32" s="27">
        <f t="shared" si="2"/>
        <v>1.098901098901099</v>
      </c>
      <c r="K32" s="26">
        <v>1</v>
      </c>
      <c r="L32" s="27">
        <f t="shared" si="3"/>
        <v>0.27472527472527475</v>
      </c>
      <c r="M32" s="26">
        <v>2</v>
      </c>
      <c r="N32" s="27">
        <f t="shared" si="4"/>
        <v>0.5494505494505495</v>
      </c>
      <c r="O32" s="26">
        <v>75</v>
      </c>
      <c r="P32" s="27">
        <f t="shared" si="5"/>
        <v>20.604395604395602</v>
      </c>
      <c r="Q32" s="87">
        <v>0</v>
      </c>
      <c r="R32" s="27">
        <f t="shared" si="12"/>
        <v>0</v>
      </c>
      <c r="S32" s="87">
        <v>2</v>
      </c>
      <c r="T32" s="27">
        <f t="shared" si="13"/>
        <v>0.5494505494505495</v>
      </c>
      <c r="U32" s="87">
        <v>1</v>
      </c>
      <c r="V32" s="27">
        <f t="shared" si="14"/>
        <v>0.27472527472527475</v>
      </c>
      <c r="W32" s="26">
        <v>2</v>
      </c>
      <c r="X32" s="27">
        <f t="shared" si="6"/>
        <v>0.5494505494505495</v>
      </c>
      <c r="Y32" s="76">
        <f t="shared" si="15"/>
        <v>356</v>
      </c>
      <c r="Z32" s="73">
        <f t="shared" si="7"/>
        <v>97.8021978021978</v>
      </c>
      <c r="AA32" s="26">
        <v>8</v>
      </c>
      <c r="AB32" s="66">
        <f t="shared" si="8"/>
        <v>2.197802197802198</v>
      </c>
      <c r="AC32" s="76">
        <f t="shared" si="9"/>
        <v>364</v>
      </c>
      <c r="AD32" s="66">
        <f t="shared" si="10"/>
        <v>64.31095406360424</v>
      </c>
      <c r="AE32" s="62">
        <f t="shared" si="11"/>
        <v>-35.68904593639576</v>
      </c>
    </row>
    <row r="33" spans="1:31" ht="12.75">
      <c r="A33" s="238"/>
      <c r="B33" s="38">
        <v>58</v>
      </c>
      <c r="C33" s="39" t="s">
        <v>16</v>
      </c>
      <c r="D33" s="52">
        <v>566</v>
      </c>
      <c r="E33" s="26">
        <v>103</v>
      </c>
      <c r="F33" s="27">
        <f t="shared" si="0"/>
        <v>27.034120734908136</v>
      </c>
      <c r="G33" s="28">
        <v>166</v>
      </c>
      <c r="H33" s="27">
        <f t="shared" si="1"/>
        <v>43.569553805774284</v>
      </c>
      <c r="I33" s="26">
        <v>1</v>
      </c>
      <c r="J33" s="27">
        <f t="shared" si="2"/>
        <v>0.26246719160104987</v>
      </c>
      <c r="K33" s="26">
        <v>0</v>
      </c>
      <c r="L33" s="27">
        <f t="shared" si="3"/>
        <v>0</v>
      </c>
      <c r="M33" s="26">
        <v>2</v>
      </c>
      <c r="N33" s="27">
        <f t="shared" si="4"/>
        <v>0.5249343832020997</v>
      </c>
      <c r="O33" s="26">
        <v>98</v>
      </c>
      <c r="P33" s="27">
        <f t="shared" si="5"/>
        <v>25.72178477690289</v>
      </c>
      <c r="Q33" s="87">
        <v>0</v>
      </c>
      <c r="R33" s="27">
        <f t="shared" si="12"/>
        <v>0</v>
      </c>
      <c r="S33" s="87">
        <v>0</v>
      </c>
      <c r="T33" s="27">
        <f t="shared" si="13"/>
        <v>0</v>
      </c>
      <c r="U33" s="87">
        <v>0</v>
      </c>
      <c r="V33" s="27">
        <f t="shared" si="14"/>
        <v>0</v>
      </c>
      <c r="W33" s="26">
        <v>0</v>
      </c>
      <c r="X33" s="27">
        <f t="shared" si="6"/>
        <v>0</v>
      </c>
      <c r="Y33" s="76">
        <f t="shared" si="15"/>
        <v>370</v>
      </c>
      <c r="Z33" s="73">
        <f t="shared" si="7"/>
        <v>97.11286089238845</v>
      </c>
      <c r="AA33" s="26">
        <v>11</v>
      </c>
      <c r="AB33" s="66">
        <f t="shared" si="8"/>
        <v>2.8871391076115485</v>
      </c>
      <c r="AC33" s="76">
        <f t="shared" si="9"/>
        <v>381</v>
      </c>
      <c r="AD33" s="66">
        <f t="shared" si="10"/>
        <v>67.31448763250883</v>
      </c>
      <c r="AE33" s="62">
        <f t="shared" si="11"/>
        <v>-32.68551236749117</v>
      </c>
    </row>
    <row r="34" spans="1:31" ht="12.75">
      <c r="A34" s="238"/>
      <c r="B34" s="38">
        <v>59</v>
      </c>
      <c r="C34" s="39" t="s">
        <v>15</v>
      </c>
      <c r="D34" s="52">
        <v>524</v>
      </c>
      <c r="E34" s="26">
        <v>119</v>
      </c>
      <c r="F34" s="27">
        <f t="shared" si="0"/>
        <v>31.398416886543533</v>
      </c>
      <c r="G34" s="28">
        <v>175</v>
      </c>
      <c r="H34" s="27">
        <f t="shared" si="1"/>
        <v>46.17414248021108</v>
      </c>
      <c r="I34" s="26">
        <v>9</v>
      </c>
      <c r="J34" s="27">
        <f t="shared" si="2"/>
        <v>2.3746701846965697</v>
      </c>
      <c r="K34" s="26">
        <v>0</v>
      </c>
      <c r="L34" s="27">
        <f t="shared" si="3"/>
        <v>0</v>
      </c>
      <c r="M34" s="26">
        <v>1</v>
      </c>
      <c r="N34" s="27">
        <f t="shared" si="4"/>
        <v>0.2638522427440633</v>
      </c>
      <c r="O34" s="26">
        <v>70</v>
      </c>
      <c r="P34" s="27">
        <f t="shared" si="5"/>
        <v>18.46965699208443</v>
      </c>
      <c r="Q34" s="87">
        <v>0</v>
      </c>
      <c r="R34" s="27">
        <f t="shared" si="12"/>
        <v>0</v>
      </c>
      <c r="S34" s="87">
        <v>0</v>
      </c>
      <c r="T34" s="27">
        <f t="shared" si="13"/>
        <v>0</v>
      </c>
      <c r="U34" s="87">
        <v>0</v>
      </c>
      <c r="V34" s="27">
        <f t="shared" si="14"/>
        <v>0</v>
      </c>
      <c r="W34" s="26">
        <v>0</v>
      </c>
      <c r="X34" s="27">
        <f t="shared" si="6"/>
        <v>0</v>
      </c>
      <c r="Y34" s="76">
        <f t="shared" si="15"/>
        <v>374</v>
      </c>
      <c r="Z34" s="73">
        <f t="shared" si="7"/>
        <v>98.68073878627969</v>
      </c>
      <c r="AA34" s="26">
        <v>5</v>
      </c>
      <c r="AB34" s="66">
        <f t="shared" si="8"/>
        <v>1.3192612137203166</v>
      </c>
      <c r="AC34" s="76">
        <f t="shared" si="9"/>
        <v>379</v>
      </c>
      <c r="AD34" s="66">
        <f t="shared" si="10"/>
        <v>72.32824427480917</v>
      </c>
      <c r="AE34" s="62">
        <f t="shared" si="11"/>
        <v>-27.671755725190835</v>
      </c>
    </row>
    <row r="35" spans="1:31" ht="13.5" thickBot="1">
      <c r="A35" s="239"/>
      <c r="B35" s="40">
        <v>59</v>
      </c>
      <c r="C35" s="41" t="s">
        <v>16</v>
      </c>
      <c r="D35" s="53">
        <v>524</v>
      </c>
      <c r="E35" s="31">
        <v>105</v>
      </c>
      <c r="F35" s="32">
        <f t="shared" si="0"/>
        <v>29.49438202247191</v>
      </c>
      <c r="G35" s="33">
        <v>163</v>
      </c>
      <c r="H35" s="32">
        <f t="shared" si="1"/>
        <v>45.78651685393258</v>
      </c>
      <c r="I35" s="31">
        <v>4</v>
      </c>
      <c r="J35" s="32">
        <f t="shared" si="2"/>
        <v>1.1235955056179776</v>
      </c>
      <c r="K35" s="31">
        <v>0</v>
      </c>
      <c r="L35" s="32">
        <f t="shared" si="3"/>
        <v>0</v>
      </c>
      <c r="M35" s="31">
        <v>1</v>
      </c>
      <c r="N35" s="32">
        <f t="shared" si="4"/>
        <v>0.2808988764044944</v>
      </c>
      <c r="O35" s="31">
        <v>67</v>
      </c>
      <c r="P35" s="32">
        <f t="shared" si="5"/>
        <v>18.820224719101123</v>
      </c>
      <c r="Q35" s="88">
        <v>0</v>
      </c>
      <c r="R35" s="32">
        <f t="shared" si="12"/>
        <v>0</v>
      </c>
      <c r="S35" s="88">
        <v>4</v>
      </c>
      <c r="T35" s="32">
        <f t="shared" si="13"/>
        <v>1.1235955056179776</v>
      </c>
      <c r="U35" s="88">
        <v>0</v>
      </c>
      <c r="V35" s="32">
        <f t="shared" si="14"/>
        <v>0</v>
      </c>
      <c r="W35" s="31">
        <v>2</v>
      </c>
      <c r="X35" s="32">
        <f t="shared" si="6"/>
        <v>0.5617977528089888</v>
      </c>
      <c r="Y35" s="77">
        <f t="shared" si="15"/>
        <v>346</v>
      </c>
      <c r="Z35" s="74">
        <f t="shared" si="7"/>
        <v>97.19101123595506</v>
      </c>
      <c r="AA35" s="31">
        <v>10</v>
      </c>
      <c r="AB35" s="67">
        <f t="shared" si="8"/>
        <v>2.8089887640449436</v>
      </c>
      <c r="AC35" s="77">
        <f t="shared" si="9"/>
        <v>356</v>
      </c>
      <c r="AD35" s="67">
        <f t="shared" si="10"/>
        <v>67.93893129770993</v>
      </c>
      <c r="AE35" s="68">
        <f t="shared" si="11"/>
        <v>-32.06106870229007</v>
      </c>
    </row>
    <row r="36" ht="7.5" customHeight="1" thickBot="1" thickTop="1"/>
    <row r="37" spans="1:36" s="4" customFormat="1" ht="18" customHeight="1" thickBot="1" thickTop="1">
      <c r="A37" s="259" t="s">
        <v>38</v>
      </c>
      <c r="B37" s="259"/>
      <c r="C37" s="54">
        <f>COUNTA(C13:C35)</f>
        <v>23</v>
      </c>
      <c r="D37" s="55">
        <f>SUM(D13:D36)</f>
        <v>12150</v>
      </c>
      <c r="E37" s="55">
        <f>SUM(E13:E35)</f>
        <v>2267</v>
      </c>
      <c r="F37" s="100">
        <f t="shared" si="0"/>
        <v>26.724036307909937</v>
      </c>
      <c r="G37" s="55">
        <f>SUM(G13:G35)</f>
        <v>3993</v>
      </c>
      <c r="H37" s="100">
        <f t="shared" si="1"/>
        <v>47.07061181185902</v>
      </c>
      <c r="I37" s="55">
        <f>SUM(I13:I35)</f>
        <v>140</v>
      </c>
      <c r="J37" s="100">
        <f t="shared" si="2"/>
        <v>1.650359542614641</v>
      </c>
      <c r="K37" s="55">
        <f>SUM(K13:K35)</f>
        <v>14</v>
      </c>
      <c r="L37" s="100">
        <f t="shared" si="3"/>
        <v>0.1650359542614641</v>
      </c>
      <c r="M37" s="55">
        <f>SUM(M13:M35)</f>
        <v>25</v>
      </c>
      <c r="N37" s="100">
        <f t="shared" si="4"/>
        <v>0.2947070611811859</v>
      </c>
      <c r="O37" s="55">
        <f>SUM(O13:O35)</f>
        <v>1798</v>
      </c>
      <c r="P37" s="100">
        <f t="shared" si="5"/>
        <v>21.195331840150892</v>
      </c>
      <c r="Q37" s="106">
        <f>SUM(Q13:Q35)</f>
        <v>3</v>
      </c>
      <c r="R37" s="56">
        <f t="shared" si="12"/>
        <v>0.035364847341742306</v>
      </c>
      <c r="S37" s="89">
        <f>SUM(S13:S35)</f>
        <v>19</v>
      </c>
      <c r="T37" s="100">
        <f t="shared" si="13"/>
        <v>0.22397736649770128</v>
      </c>
      <c r="U37" s="89">
        <f>SUM(U13:U35)</f>
        <v>6</v>
      </c>
      <c r="V37" s="100">
        <f t="shared" si="14"/>
        <v>0.07072969468348461</v>
      </c>
      <c r="W37" s="89">
        <f>SUM(W13:W35)</f>
        <v>44</v>
      </c>
      <c r="X37" s="100">
        <f t="shared" si="6"/>
        <v>0.5186844276788871</v>
      </c>
      <c r="Y37" s="89">
        <f>SUM(Y13:Y36)</f>
        <v>8309</v>
      </c>
      <c r="Z37" s="94">
        <f>Y37/AC37*100</f>
        <v>97.94883885417894</v>
      </c>
      <c r="AA37" s="89">
        <f>SUM(AA13:AA35)</f>
        <v>174</v>
      </c>
      <c r="AB37" s="70">
        <f>AA37/AC37*100</f>
        <v>2.051161145821054</v>
      </c>
      <c r="AC37" s="89">
        <f>SUM(AC13:AC36)</f>
        <v>8483</v>
      </c>
      <c r="AD37" s="58">
        <f>AC37/D37*100</f>
        <v>69.81893004115226</v>
      </c>
      <c r="AE37" s="63">
        <f>AD37-100</f>
        <v>-30.181069958847743</v>
      </c>
      <c r="AF37" s="13"/>
      <c r="AG37" s="13"/>
      <c r="AH37" s="13"/>
      <c r="AI37" s="13"/>
      <c r="AJ37" s="13"/>
    </row>
    <row r="38" ht="18.75" thickTop="1"/>
  </sheetData>
  <mergeCells count="30">
    <mergeCell ref="A37:B37"/>
    <mergeCell ref="D9:D11"/>
    <mergeCell ref="E10:F10"/>
    <mergeCell ref="AA9:AB10"/>
    <mergeCell ref="O10:P10"/>
    <mergeCell ref="E9:X9"/>
    <mergeCell ref="M10:N10"/>
    <mergeCell ref="A13:A35"/>
    <mergeCell ref="C9:C11"/>
    <mergeCell ref="S10:T10"/>
    <mergeCell ref="W10:X10"/>
    <mergeCell ref="AD9:AD11"/>
    <mergeCell ref="A9:A11"/>
    <mergeCell ref="B9:B11"/>
    <mergeCell ref="Y9:Z10"/>
    <mergeCell ref="K10:L10"/>
    <mergeCell ref="G10:H10"/>
    <mergeCell ref="I10:J10"/>
    <mergeCell ref="U10:V10"/>
    <mergeCell ref="Q10:R10"/>
    <mergeCell ref="AE9:AE11"/>
    <mergeCell ref="A1:AE1"/>
    <mergeCell ref="A2:AE2"/>
    <mergeCell ref="A3:AE3"/>
    <mergeCell ref="A4:AE4"/>
    <mergeCell ref="A5:AE5"/>
    <mergeCell ref="A6:AE6"/>
    <mergeCell ref="A7:AE7"/>
    <mergeCell ref="A8:AE8"/>
    <mergeCell ref="AC9:AC11"/>
  </mergeCells>
  <printOptions horizontalCentered="1"/>
  <pageMargins left="0.1968503937007874" right="0.1968503937007874" top="0.3937007874015748" bottom="0.5118110236220472" header="0" footer="0"/>
  <pageSetup horizontalDpi="300" verticalDpi="300" orientation="landscape" paperSize="5" scale="95" r:id="rId2"/>
  <headerFooter alignWithMargins="0">
    <oddFooter>&amp;C&amp;P de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28"/>
  <sheetViews>
    <sheetView zoomScale="75" zoomScaleNormal="75" workbookViewId="0" topLeftCell="A1">
      <selection activeCell="Y41" sqref="Y41"/>
    </sheetView>
  </sheetViews>
  <sheetFormatPr defaultColWidth="11.421875" defaultRowHeight="12.75"/>
  <cols>
    <col min="1" max="1" width="8.00390625" style="59" customWidth="1"/>
    <col min="2" max="2" width="7.57421875" style="44" customWidth="1"/>
    <col min="3" max="3" width="5.57421875" style="45" customWidth="1"/>
    <col min="4" max="4" width="6.8515625" style="46" customWidth="1"/>
    <col min="5" max="5" width="5.7109375" style="3" customWidth="1"/>
    <col min="6" max="6" width="4.57421875" style="15" customWidth="1"/>
    <col min="7" max="7" width="5.7109375" style="3" customWidth="1"/>
    <col min="8" max="8" width="4.421875" style="15" customWidth="1"/>
    <col min="9" max="9" width="5.7109375" style="3" customWidth="1"/>
    <col min="10" max="10" width="4.57421875" style="15" customWidth="1"/>
    <col min="11" max="11" width="5.7109375" style="3" customWidth="1"/>
    <col min="12" max="12" width="4.57421875" style="15" customWidth="1"/>
    <col min="13" max="13" width="5.7109375" style="3" customWidth="1"/>
    <col min="14" max="14" width="4.57421875" style="15" customWidth="1"/>
    <col min="15" max="15" width="5.7109375" style="3" customWidth="1"/>
    <col min="16" max="16" width="4.57421875" style="15" customWidth="1"/>
    <col min="17" max="17" width="5.8515625" style="15" customWidth="1"/>
    <col min="18" max="18" width="4.57421875" style="15" customWidth="1"/>
    <col min="19" max="19" width="5.7109375" style="15" customWidth="1"/>
    <col min="20" max="20" width="4.57421875" style="15" customWidth="1"/>
    <col min="21" max="21" width="5.7109375" style="15" customWidth="1"/>
    <col min="22" max="22" width="4.57421875" style="15" customWidth="1"/>
    <col min="23" max="23" width="5.7109375" style="3" customWidth="1"/>
    <col min="24" max="24" width="4.57421875" style="15" customWidth="1"/>
    <col min="25" max="25" width="7.00390625" style="91" customWidth="1"/>
    <col min="26" max="26" width="4.7109375" style="91" customWidth="1"/>
    <col min="27" max="27" width="4.57421875" style="91" customWidth="1"/>
    <col min="28" max="28" width="4.57421875" style="85" customWidth="1"/>
    <col min="29" max="29" width="7.00390625" style="91" customWidth="1"/>
    <col min="30" max="30" width="7.28125" style="85" customWidth="1"/>
    <col min="31" max="31" width="7.28125" style="96" customWidth="1"/>
    <col min="33" max="39" width="11.421875" style="11" customWidth="1"/>
  </cols>
  <sheetData>
    <row r="1" spans="1:31" ht="39.75" customHeight="1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</row>
    <row r="2" spans="1:31" ht="18">
      <c r="A2" s="250" t="s">
        <v>34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</row>
    <row r="3" spans="1:31" ht="12.75">
      <c r="A3" s="251" t="s">
        <v>35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</row>
    <row r="4" spans="1:31" ht="12.75">
      <c r="A4" s="252" t="s">
        <v>36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</row>
    <row r="5" spans="1:31" ht="12.75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</row>
    <row r="6" spans="1:31" ht="31.5" customHeight="1">
      <c r="A6" s="294" t="s">
        <v>69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</row>
    <row r="7" spans="1:31" ht="11.25" customHeight="1">
      <c r="A7" s="241" t="s">
        <v>46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</row>
    <row r="8" spans="1:31" ht="13.5" thickBot="1">
      <c r="A8" s="242" t="s">
        <v>72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</row>
    <row r="9" spans="1:39" s="98" customFormat="1" ht="12" customHeight="1" thickBot="1" thickTop="1">
      <c r="A9" s="256" t="s">
        <v>37</v>
      </c>
      <c r="B9" s="268" t="s">
        <v>11</v>
      </c>
      <c r="C9" s="255" t="s">
        <v>12</v>
      </c>
      <c r="D9" s="260" t="s">
        <v>40</v>
      </c>
      <c r="E9" s="265" t="s">
        <v>47</v>
      </c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7"/>
      <c r="Y9" s="261" t="s">
        <v>43</v>
      </c>
      <c r="Z9" s="262"/>
      <c r="AA9" s="261" t="s">
        <v>41</v>
      </c>
      <c r="AB9" s="262"/>
      <c r="AC9" s="260" t="s">
        <v>42</v>
      </c>
      <c r="AD9" s="243" t="s">
        <v>70</v>
      </c>
      <c r="AE9" s="246" t="s">
        <v>71</v>
      </c>
      <c r="AG9" s="18"/>
      <c r="AH9" s="18"/>
      <c r="AI9" s="18"/>
      <c r="AJ9" s="18"/>
      <c r="AK9" s="18"/>
      <c r="AL9" s="18"/>
      <c r="AM9" s="18"/>
    </row>
    <row r="10" spans="1:31" s="18" customFormat="1" ht="18.75" customHeight="1" thickBot="1" thickTop="1">
      <c r="A10" s="257"/>
      <c r="B10" s="268"/>
      <c r="C10" s="255"/>
      <c r="D10" s="260"/>
      <c r="E10" s="253"/>
      <c r="F10" s="254"/>
      <c r="G10" s="253"/>
      <c r="H10" s="254"/>
      <c r="I10" s="253"/>
      <c r="J10" s="254"/>
      <c r="K10" s="253"/>
      <c r="L10" s="254"/>
      <c r="M10" s="253"/>
      <c r="N10" s="254"/>
      <c r="O10" s="253"/>
      <c r="P10" s="254"/>
      <c r="Q10" s="253"/>
      <c r="R10" s="254"/>
      <c r="S10" s="253"/>
      <c r="T10" s="254"/>
      <c r="U10" s="269"/>
      <c r="V10" s="254"/>
      <c r="W10" s="253"/>
      <c r="X10" s="254"/>
      <c r="Y10" s="263"/>
      <c r="Z10" s="264"/>
      <c r="AA10" s="263"/>
      <c r="AB10" s="264"/>
      <c r="AC10" s="260"/>
      <c r="AD10" s="244"/>
      <c r="AE10" s="247"/>
    </row>
    <row r="11" spans="1:31" s="18" customFormat="1" ht="12.75" customHeight="1" thickBot="1" thickTop="1">
      <c r="A11" s="258"/>
      <c r="B11" s="268"/>
      <c r="C11" s="255"/>
      <c r="D11" s="260"/>
      <c r="E11" s="48" t="s">
        <v>44</v>
      </c>
      <c r="F11" s="99" t="s">
        <v>39</v>
      </c>
      <c r="G11" s="48" t="s">
        <v>44</v>
      </c>
      <c r="H11" s="99" t="s">
        <v>39</v>
      </c>
      <c r="I11" s="48" t="s">
        <v>44</v>
      </c>
      <c r="J11" s="99" t="s">
        <v>39</v>
      </c>
      <c r="K11" s="48" t="s">
        <v>44</v>
      </c>
      <c r="L11" s="99" t="s">
        <v>39</v>
      </c>
      <c r="M11" s="48" t="s">
        <v>44</v>
      </c>
      <c r="N11" s="99" t="s">
        <v>39</v>
      </c>
      <c r="O11" s="48" t="s">
        <v>44</v>
      </c>
      <c r="P11" s="99" t="s">
        <v>39</v>
      </c>
      <c r="Q11" s="48" t="s">
        <v>44</v>
      </c>
      <c r="R11" s="99" t="s">
        <v>39</v>
      </c>
      <c r="S11" s="110"/>
      <c r="T11" s="110"/>
      <c r="U11" s="110"/>
      <c r="V11" s="110"/>
      <c r="W11" s="48" t="s">
        <v>44</v>
      </c>
      <c r="X11" s="99" t="s">
        <v>39</v>
      </c>
      <c r="Y11" s="48" t="s">
        <v>44</v>
      </c>
      <c r="Z11" s="84" t="s">
        <v>39</v>
      </c>
      <c r="AA11" s="48" t="s">
        <v>44</v>
      </c>
      <c r="AB11" s="84" t="s">
        <v>39</v>
      </c>
      <c r="AC11" s="260"/>
      <c r="AD11" s="245"/>
      <c r="AE11" s="248"/>
    </row>
    <row r="12" spans="1:39" s="1" customFormat="1" ht="7.5" customHeight="1" thickBot="1" thickTop="1">
      <c r="A12" s="59"/>
      <c r="B12" s="44"/>
      <c r="C12" s="45"/>
      <c r="D12" s="46"/>
      <c r="E12" s="3"/>
      <c r="F12" s="15"/>
      <c r="G12" s="3"/>
      <c r="H12" s="15"/>
      <c r="I12" s="3"/>
      <c r="J12" s="15"/>
      <c r="K12" s="3"/>
      <c r="L12" s="15"/>
      <c r="M12" s="3"/>
      <c r="N12" s="15"/>
      <c r="O12" s="3"/>
      <c r="P12" s="15"/>
      <c r="Q12" s="15"/>
      <c r="R12" s="15"/>
      <c r="S12" s="15"/>
      <c r="T12" s="15"/>
      <c r="U12" s="15"/>
      <c r="V12" s="15"/>
      <c r="W12" s="3"/>
      <c r="X12" s="15"/>
      <c r="Y12" s="91"/>
      <c r="Z12" s="91"/>
      <c r="AA12" s="91"/>
      <c r="AB12" s="85"/>
      <c r="AC12" s="91"/>
      <c r="AD12" s="85"/>
      <c r="AE12" s="96"/>
      <c r="AG12" s="8"/>
      <c r="AH12" s="8"/>
      <c r="AI12" s="8"/>
      <c r="AJ12" s="8"/>
      <c r="AK12" s="8"/>
      <c r="AL12" s="8"/>
      <c r="AM12" s="8"/>
    </row>
    <row r="13" spans="1:31" ht="12.75" customHeight="1" thickTop="1">
      <c r="A13" s="286" t="s">
        <v>9</v>
      </c>
      <c r="B13" s="36">
        <v>428</v>
      </c>
      <c r="C13" s="37" t="s">
        <v>15</v>
      </c>
      <c r="D13" s="51">
        <v>538</v>
      </c>
      <c r="E13" s="21">
        <v>58</v>
      </c>
      <c r="F13" s="22">
        <f aca="true" t="shared" si="0" ref="F13:F28">E13/AC13*100</f>
        <v>14.871794871794872</v>
      </c>
      <c r="G13" s="23">
        <v>184</v>
      </c>
      <c r="H13" s="22">
        <f aca="true" t="shared" si="1" ref="H13:H28">G13/AC13*100</f>
        <v>47.179487179487175</v>
      </c>
      <c r="I13" s="21">
        <v>4</v>
      </c>
      <c r="J13" s="22">
        <f aca="true" t="shared" si="2" ref="J13:J28">I13/AC13*100</f>
        <v>1.0256410256410255</v>
      </c>
      <c r="K13" s="21">
        <v>0</v>
      </c>
      <c r="L13" s="22">
        <f aca="true" t="shared" si="3" ref="L13:L28">K13/AC13*100</f>
        <v>0</v>
      </c>
      <c r="M13" s="21">
        <v>1</v>
      </c>
      <c r="N13" s="22">
        <f aca="true" t="shared" si="4" ref="N13:N28">M13/AC13*100</f>
        <v>0.2564102564102564</v>
      </c>
      <c r="O13" s="21">
        <v>138</v>
      </c>
      <c r="P13" s="22">
        <f aca="true" t="shared" si="5" ref="P13:P26">O13/AC13*100</f>
        <v>35.38461538461539</v>
      </c>
      <c r="Q13" s="21">
        <v>0</v>
      </c>
      <c r="R13" s="22">
        <f>Q13/AC13*100</f>
        <v>0</v>
      </c>
      <c r="S13" s="21">
        <v>0</v>
      </c>
      <c r="T13" s="22">
        <f>S13/AC13*100</f>
        <v>0</v>
      </c>
      <c r="U13" s="21">
        <v>0</v>
      </c>
      <c r="V13" s="22">
        <f>U13/AC13*100</f>
        <v>0</v>
      </c>
      <c r="W13" s="21">
        <v>0</v>
      </c>
      <c r="X13" s="22">
        <f aca="true" t="shared" si="6" ref="X13:X28">W13/AC13*100</f>
        <v>0</v>
      </c>
      <c r="Y13" s="75">
        <f>SUM(E13+G13+I13+K13+M13+O13+Q13+S13+U13+W13)</f>
        <v>385</v>
      </c>
      <c r="Z13" s="72">
        <f aca="true" t="shared" si="7" ref="Z13:Z26">Y13/AC13*100</f>
        <v>98.71794871794873</v>
      </c>
      <c r="AA13" s="21">
        <v>5</v>
      </c>
      <c r="AB13" s="64">
        <f aca="true" t="shared" si="8" ref="AB13:AB26">AA13/AC13*100</f>
        <v>1.282051282051282</v>
      </c>
      <c r="AC13" s="75">
        <f aca="true" t="shared" si="9" ref="AC13:AC26">Y13+AA13</f>
        <v>390</v>
      </c>
      <c r="AD13" s="64">
        <f aca="true" t="shared" si="10" ref="AD13:AD26">AC13/D13*100</f>
        <v>72.4907063197026</v>
      </c>
      <c r="AE13" s="65">
        <f aca="true" t="shared" si="11" ref="AE13:AE26">AD13-100</f>
        <v>-27.509293680297404</v>
      </c>
    </row>
    <row r="14" spans="1:31" ht="12.75">
      <c r="A14" s="287"/>
      <c r="B14" s="38">
        <v>428</v>
      </c>
      <c r="C14" s="39" t="s">
        <v>16</v>
      </c>
      <c r="D14" s="52">
        <v>538</v>
      </c>
      <c r="E14" s="26">
        <v>57</v>
      </c>
      <c r="F14" s="27">
        <f t="shared" si="0"/>
        <v>15</v>
      </c>
      <c r="G14" s="28">
        <v>181</v>
      </c>
      <c r="H14" s="27">
        <f t="shared" si="1"/>
        <v>47.63157894736842</v>
      </c>
      <c r="I14" s="26">
        <v>2</v>
      </c>
      <c r="J14" s="27">
        <f t="shared" si="2"/>
        <v>0.5263157894736842</v>
      </c>
      <c r="K14" s="26">
        <v>1</v>
      </c>
      <c r="L14" s="27">
        <f t="shared" si="3"/>
        <v>0.2631578947368421</v>
      </c>
      <c r="M14" s="26">
        <v>1</v>
      </c>
      <c r="N14" s="27">
        <f t="shared" si="4"/>
        <v>0.2631578947368421</v>
      </c>
      <c r="O14" s="26">
        <v>135</v>
      </c>
      <c r="P14" s="27">
        <f t="shared" si="5"/>
        <v>35.526315789473685</v>
      </c>
      <c r="Q14" s="26">
        <v>0</v>
      </c>
      <c r="R14" s="27">
        <f aca="true" t="shared" si="12" ref="R14:R28">Q14/AC14*100</f>
        <v>0</v>
      </c>
      <c r="S14" s="26">
        <v>0</v>
      </c>
      <c r="T14" s="27">
        <f aca="true" t="shared" si="13" ref="T14:T28">S14/AC14*100</f>
        <v>0</v>
      </c>
      <c r="U14" s="26">
        <v>0</v>
      </c>
      <c r="V14" s="27">
        <f aca="true" t="shared" si="14" ref="V14:V28">U14/AC14*100</f>
        <v>0</v>
      </c>
      <c r="W14" s="26">
        <v>0</v>
      </c>
      <c r="X14" s="27">
        <f t="shared" si="6"/>
        <v>0</v>
      </c>
      <c r="Y14" s="76">
        <f aca="true" t="shared" si="15" ref="Y14:Y26">SUM(E14+G14+I14+K14+M14+O14+Q14+S14+U14+W14)</f>
        <v>377</v>
      </c>
      <c r="Z14" s="73">
        <f t="shared" si="7"/>
        <v>99.21052631578947</v>
      </c>
      <c r="AA14" s="26">
        <v>3</v>
      </c>
      <c r="AB14" s="66">
        <f t="shared" si="8"/>
        <v>0.7894736842105263</v>
      </c>
      <c r="AC14" s="76">
        <f>Y14+AA14</f>
        <v>380</v>
      </c>
      <c r="AD14" s="66">
        <f t="shared" si="10"/>
        <v>70.63197026022306</v>
      </c>
      <c r="AE14" s="62">
        <f t="shared" si="11"/>
        <v>-29.368029739776944</v>
      </c>
    </row>
    <row r="15" spans="1:31" ht="12.75">
      <c r="A15" s="287"/>
      <c r="B15" s="38">
        <v>429</v>
      </c>
      <c r="C15" s="39" t="s">
        <v>15</v>
      </c>
      <c r="D15" s="52">
        <v>727</v>
      </c>
      <c r="E15" s="26">
        <v>51</v>
      </c>
      <c r="F15" s="27">
        <f t="shared" si="0"/>
        <v>10.58091286307054</v>
      </c>
      <c r="G15" s="28">
        <v>200</v>
      </c>
      <c r="H15" s="27">
        <f t="shared" si="1"/>
        <v>41.49377593360996</v>
      </c>
      <c r="I15" s="26">
        <v>4</v>
      </c>
      <c r="J15" s="27">
        <f t="shared" si="2"/>
        <v>0.8298755186721992</v>
      </c>
      <c r="K15" s="26">
        <v>1</v>
      </c>
      <c r="L15" s="27">
        <f t="shared" si="3"/>
        <v>0.2074688796680498</v>
      </c>
      <c r="M15" s="26">
        <v>6</v>
      </c>
      <c r="N15" s="27">
        <f t="shared" si="4"/>
        <v>1.2448132780082988</v>
      </c>
      <c r="O15" s="26">
        <v>200</v>
      </c>
      <c r="P15" s="27">
        <f t="shared" si="5"/>
        <v>41.49377593360996</v>
      </c>
      <c r="Q15" s="26">
        <v>0</v>
      </c>
      <c r="R15" s="27">
        <f t="shared" si="12"/>
        <v>0</v>
      </c>
      <c r="S15" s="26">
        <v>0</v>
      </c>
      <c r="T15" s="27">
        <f t="shared" si="13"/>
        <v>0</v>
      </c>
      <c r="U15" s="26">
        <v>0</v>
      </c>
      <c r="V15" s="27">
        <f t="shared" si="14"/>
        <v>0</v>
      </c>
      <c r="W15" s="26">
        <v>0</v>
      </c>
      <c r="X15" s="27">
        <f t="shared" si="6"/>
        <v>0</v>
      </c>
      <c r="Y15" s="76">
        <f t="shared" si="15"/>
        <v>462</v>
      </c>
      <c r="Z15" s="73">
        <f t="shared" si="7"/>
        <v>95.850622406639</v>
      </c>
      <c r="AA15" s="26">
        <v>20</v>
      </c>
      <c r="AB15" s="66">
        <f t="shared" si="8"/>
        <v>4.149377593360995</v>
      </c>
      <c r="AC15" s="76">
        <f t="shared" si="9"/>
        <v>482</v>
      </c>
      <c r="AD15" s="66">
        <f t="shared" si="10"/>
        <v>66.29986244841815</v>
      </c>
      <c r="AE15" s="62">
        <f t="shared" si="11"/>
        <v>-33.70013755158185</v>
      </c>
    </row>
    <row r="16" spans="1:31" ht="12.75">
      <c r="A16" s="287"/>
      <c r="B16" s="38">
        <v>429</v>
      </c>
      <c r="C16" s="39" t="s">
        <v>16</v>
      </c>
      <c r="D16" s="52">
        <v>728</v>
      </c>
      <c r="E16" s="26">
        <v>58</v>
      </c>
      <c r="F16" s="27">
        <f t="shared" si="0"/>
        <v>11.462450592885375</v>
      </c>
      <c r="G16" s="28">
        <v>202</v>
      </c>
      <c r="H16" s="27">
        <f t="shared" si="1"/>
        <v>39.920948616600796</v>
      </c>
      <c r="I16" s="26">
        <v>9</v>
      </c>
      <c r="J16" s="27">
        <f t="shared" si="2"/>
        <v>1.7786561264822136</v>
      </c>
      <c r="K16" s="26">
        <v>0</v>
      </c>
      <c r="L16" s="27">
        <f t="shared" si="3"/>
        <v>0</v>
      </c>
      <c r="M16" s="26">
        <v>6</v>
      </c>
      <c r="N16" s="27">
        <f t="shared" si="4"/>
        <v>1.185770750988142</v>
      </c>
      <c r="O16" s="26">
        <v>216</v>
      </c>
      <c r="P16" s="27">
        <f t="shared" si="5"/>
        <v>42.68774703557312</v>
      </c>
      <c r="Q16" s="26">
        <v>0</v>
      </c>
      <c r="R16" s="27">
        <f t="shared" si="12"/>
        <v>0</v>
      </c>
      <c r="S16" s="26">
        <v>0</v>
      </c>
      <c r="T16" s="27">
        <f t="shared" si="13"/>
        <v>0</v>
      </c>
      <c r="U16" s="26">
        <v>0</v>
      </c>
      <c r="V16" s="27">
        <f t="shared" si="14"/>
        <v>0</v>
      </c>
      <c r="W16" s="26">
        <v>0</v>
      </c>
      <c r="X16" s="27">
        <f t="shared" si="6"/>
        <v>0</v>
      </c>
      <c r="Y16" s="76">
        <f t="shared" si="15"/>
        <v>491</v>
      </c>
      <c r="Z16" s="73">
        <f t="shared" si="7"/>
        <v>97.03557312252964</v>
      </c>
      <c r="AA16" s="26">
        <v>15</v>
      </c>
      <c r="AB16" s="66">
        <f t="shared" si="8"/>
        <v>2.9644268774703555</v>
      </c>
      <c r="AC16" s="76">
        <f t="shared" si="9"/>
        <v>506</v>
      </c>
      <c r="AD16" s="66">
        <f t="shared" si="10"/>
        <v>69.5054945054945</v>
      </c>
      <c r="AE16" s="62">
        <f t="shared" si="11"/>
        <v>-30.494505494505503</v>
      </c>
    </row>
    <row r="17" spans="1:31" ht="12.75">
      <c r="A17" s="287"/>
      <c r="B17" s="38">
        <v>430</v>
      </c>
      <c r="C17" s="39" t="s">
        <v>15</v>
      </c>
      <c r="D17" s="52">
        <v>286</v>
      </c>
      <c r="E17" s="26">
        <v>25</v>
      </c>
      <c r="F17" s="27">
        <f t="shared" si="0"/>
        <v>12.01923076923077</v>
      </c>
      <c r="G17" s="28">
        <v>67</v>
      </c>
      <c r="H17" s="27">
        <f t="shared" si="1"/>
        <v>32.21153846153847</v>
      </c>
      <c r="I17" s="26">
        <v>2</v>
      </c>
      <c r="J17" s="27">
        <f t="shared" si="2"/>
        <v>0.9615384615384616</v>
      </c>
      <c r="K17" s="26">
        <v>0</v>
      </c>
      <c r="L17" s="27">
        <f t="shared" si="3"/>
        <v>0</v>
      </c>
      <c r="M17" s="26">
        <v>1</v>
      </c>
      <c r="N17" s="27">
        <f t="shared" si="4"/>
        <v>0.4807692307692308</v>
      </c>
      <c r="O17" s="26">
        <v>104</v>
      </c>
      <c r="P17" s="27">
        <f t="shared" si="5"/>
        <v>50</v>
      </c>
      <c r="Q17" s="26">
        <v>0</v>
      </c>
      <c r="R17" s="27">
        <f t="shared" si="12"/>
        <v>0</v>
      </c>
      <c r="S17" s="26">
        <v>0</v>
      </c>
      <c r="T17" s="27">
        <f t="shared" si="13"/>
        <v>0</v>
      </c>
      <c r="U17" s="26">
        <v>0</v>
      </c>
      <c r="V17" s="27">
        <f t="shared" si="14"/>
        <v>0</v>
      </c>
      <c r="W17" s="26">
        <v>0</v>
      </c>
      <c r="X17" s="27">
        <f t="shared" si="6"/>
        <v>0</v>
      </c>
      <c r="Y17" s="76">
        <f t="shared" si="15"/>
        <v>199</v>
      </c>
      <c r="Z17" s="73">
        <f t="shared" si="7"/>
        <v>95.67307692307693</v>
      </c>
      <c r="AA17" s="26">
        <v>9</v>
      </c>
      <c r="AB17" s="66">
        <f t="shared" si="8"/>
        <v>4.326923076923077</v>
      </c>
      <c r="AC17" s="76">
        <f t="shared" si="9"/>
        <v>208</v>
      </c>
      <c r="AD17" s="66">
        <f t="shared" si="10"/>
        <v>72.72727272727273</v>
      </c>
      <c r="AE17" s="62">
        <f t="shared" si="11"/>
        <v>-27.272727272727266</v>
      </c>
    </row>
    <row r="18" spans="1:31" ht="12.75">
      <c r="A18" s="287"/>
      <c r="B18" s="38">
        <v>431</v>
      </c>
      <c r="C18" s="39" t="s">
        <v>15</v>
      </c>
      <c r="D18" s="52">
        <v>539</v>
      </c>
      <c r="E18" s="26">
        <v>62</v>
      </c>
      <c r="F18" s="27">
        <f t="shared" si="0"/>
        <v>15.048543689320388</v>
      </c>
      <c r="G18" s="28">
        <v>197</v>
      </c>
      <c r="H18" s="27">
        <f t="shared" si="1"/>
        <v>47.81553398058252</v>
      </c>
      <c r="I18" s="26">
        <v>0</v>
      </c>
      <c r="J18" s="27">
        <f t="shared" si="2"/>
        <v>0</v>
      </c>
      <c r="K18" s="26">
        <v>1</v>
      </c>
      <c r="L18" s="27">
        <f t="shared" si="3"/>
        <v>0.24271844660194172</v>
      </c>
      <c r="M18" s="26">
        <v>0</v>
      </c>
      <c r="N18" s="27">
        <f t="shared" si="4"/>
        <v>0</v>
      </c>
      <c r="O18" s="26">
        <v>131</v>
      </c>
      <c r="P18" s="27">
        <f t="shared" si="5"/>
        <v>31.79611650485437</v>
      </c>
      <c r="Q18" s="26">
        <v>0</v>
      </c>
      <c r="R18" s="27">
        <f t="shared" si="12"/>
        <v>0</v>
      </c>
      <c r="S18" s="26">
        <v>0</v>
      </c>
      <c r="T18" s="27">
        <f t="shared" si="13"/>
        <v>0</v>
      </c>
      <c r="U18" s="26">
        <v>0</v>
      </c>
      <c r="V18" s="27">
        <f t="shared" si="14"/>
        <v>0</v>
      </c>
      <c r="W18" s="26">
        <v>0</v>
      </c>
      <c r="X18" s="27">
        <f t="shared" si="6"/>
        <v>0</v>
      </c>
      <c r="Y18" s="76">
        <f t="shared" si="15"/>
        <v>391</v>
      </c>
      <c r="Z18" s="73">
        <f t="shared" si="7"/>
        <v>94.90291262135922</v>
      </c>
      <c r="AA18" s="26">
        <v>21</v>
      </c>
      <c r="AB18" s="66">
        <f t="shared" si="8"/>
        <v>5.097087378640777</v>
      </c>
      <c r="AC18" s="76">
        <f t="shared" si="9"/>
        <v>412</v>
      </c>
      <c r="AD18" s="66">
        <f t="shared" si="10"/>
        <v>76.43784786641929</v>
      </c>
      <c r="AE18" s="62">
        <f t="shared" si="11"/>
        <v>-23.56215213358071</v>
      </c>
    </row>
    <row r="19" spans="1:31" ht="12.75">
      <c r="A19" s="287"/>
      <c r="B19" s="38">
        <v>432</v>
      </c>
      <c r="C19" s="39" t="s">
        <v>15</v>
      </c>
      <c r="D19" s="52">
        <v>327</v>
      </c>
      <c r="E19" s="26">
        <v>26</v>
      </c>
      <c r="F19" s="27">
        <f t="shared" si="0"/>
        <v>10.077519379844961</v>
      </c>
      <c r="G19" s="28">
        <v>123</v>
      </c>
      <c r="H19" s="27">
        <f t="shared" si="1"/>
        <v>47.674418604651166</v>
      </c>
      <c r="I19" s="26">
        <v>0</v>
      </c>
      <c r="J19" s="27">
        <f t="shared" si="2"/>
        <v>0</v>
      </c>
      <c r="K19" s="26">
        <v>0</v>
      </c>
      <c r="L19" s="27">
        <f t="shared" si="3"/>
        <v>0</v>
      </c>
      <c r="M19" s="26">
        <v>0</v>
      </c>
      <c r="N19" s="27">
        <f t="shared" si="4"/>
        <v>0</v>
      </c>
      <c r="O19" s="26">
        <v>107</v>
      </c>
      <c r="P19" s="27">
        <f t="shared" si="5"/>
        <v>41.47286821705426</v>
      </c>
      <c r="Q19" s="26">
        <v>0</v>
      </c>
      <c r="R19" s="27">
        <f t="shared" si="12"/>
        <v>0</v>
      </c>
      <c r="S19" s="26">
        <v>0</v>
      </c>
      <c r="T19" s="27">
        <f t="shared" si="13"/>
        <v>0</v>
      </c>
      <c r="U19" s="26">
        <v>0</v>
      </c>
      <c r="V19" s="27">
        <f t="shared" si="14"/>
        <v>0</v>
      </c>
      <c r="W19" s="26">
        <v>0</v>
      </c>
      <c r="X19" s="27">
        <f t="shared" si="6"/>
        <v>0</v>
      </c>
      <c r="Y19" s="76">
        <f t="shared" si="15"/>
        <v>256</v>
      </c>
      <c r="Z19" s="73">
        <f t="shared" si="7"/>
        <v>99.2248062015504</v>
      </c>
      <c r="AA19" s="26">
        <v>2</v>
      </c>
      <c r="AB19" s="66">
        <f t="shared" si="8"/>
        <v>0.7751937984496124</v>
      </c>
      <c r="AC19" s="76">
        <f t="shared" si="9"/>
        <v>258</v>
      </c>
      <c r="AD19" s="66">
        <f t="shared" si="10"/>
        <v>78.89908256880734</v>
      </c>
      <c r="AE19" s="62">
        <f t="shared" si="11"/>
        <v>-21.100917431192656</v>
      </c>
    </row>
    <row r="20" spans="1:31" ht="12.75">
      <c r="A20" s="287"/>
      <c r="B20" s="38">
        <v>433</v>
      </c>
      <c r="C20" s="39" t="s">
        <v>15</v>
      </c>
      <c r="D20" s="52">
        <v>396</v>
      </c>
      <c r="E20" s="26">
        <v>48</v>
      </c>
      <c r="F20" s="27">
        <f t="shared" si="0"/>
        <v>16.216216216216218</v>
      </c>
      <c r="G20" s="28">
        <v>111</v>
      </c>
      <c r="H20" s="27">
        <f t="shared" si="1"/>
        <v>37.5</v>
      </c>
      <c r="I20" s="26">
        <v>6</v>
      </c>
      <c r="J20" s="27">
        <f t="shared" si="2"/>
        <v>2.027027027027027</v>
      </c>
      <c r="K20" s="26">
        <v>0</v>
      </c>
      <c r="L20" s="27">
        <f t="shared" si="3"/>
        <v>0</v>
      </c>
      <c r="M20" s="26">
        <v>0</v>
      </c>
      <c r="N20" s="27">
        <f t="shared" si="4"/>
        <v>0</v>
      </c>
      <c r="O20" s="26">
        <v>109</v>
      </c>
      <c r="P20" s="27">
        <f t="shared" si="5"/>
        <v>36.82432432432432</v>
      </c>
      <c r="Q20" s="26">
        <v>0</v>
      </c>
      <c r="R20" s="27">
        <f t="shared" si="12"/>
        <v>0</v>
      </c>
      <c r="S20" s="26">
        <v>0</v>
      </c>
      <c r="T20" s="27">
        <f t="shared" si="13"/>
        <v>0</v>
      </c>
      <c r="U20" s="26">
        <v>0</v>
      </c>
      <c r="V20" s="27">
        <f t="shared" si="14"/>
        <v>0</v>
      </c>
      <c r="W20" s="26">
        <v>0</v>
      </c>
      <c r="X20" s="27">
        <f t="shared" si="6"/>
        <v>0</v>
      </c>
      <c r="Y20" s="76">
        <f t="shared" si="15"/>
        <v>274</v>
      </c>
      <c r="Z20" s="73">
        <f t="shared" si="7"/>
        <v>92.56756756756756</v>
      </c>
      <c r="AA20" s="26">
        <v>22</v>
      </c>
      <c r="AB20" s="66">
        <f t="shared" si="8"/>
        <v>7.4324324324324325</v>
      </c>
      <c r="AC20" s="76">
        <f t="shared" si="9"/>
        <v>296</v>
      </c>
      <c r="AD20" s="66">
        <f t="shared" si="10"/>
        <v>74.74747474747475</v>
      </c>
      <c r="AE20" s="62">
        <f t="shared" si="11"/>
        <v>-25.252525252525245</v>
      </c>
    </row>
    <row r="21" spans="1:31" ht="12.75">
      <c r="A21" s="287"/>
      <c r="B21" s="38">
        <v>434</v>
      </c>
      <c r="C21" s="39" t="s">
        <v>15</v>
      </c>
      <c r="D21" s="52">
        <v>92</v>
      </c>
      <c r="E21" s="26">
        <v>5</v>
      </c>
      <c r="F21" s="27">
        <f t="shared" si="0"/>
        <v>7.6923076923076925</v>
      </c>
      <c r="G21" s="28">
        <v>29</v>
      </c>
      <c r="H21" s="27">
        <f t="shared" si="1"/>
        <v>44.61538461538462</v>
      </c>
      <c r="I21" s="26">
        <v>0</v>
      </c>
      <c r="J21" s="27">
        <f t="shared" si="2"/>
        <v>0</v>
      </c>
      <c r="K21" s="26">
        <v>1</v>
      </c>
      <c r="L21" s="27">
        <f t="shared" si="3"/>
        <v>1.5384615384615385</v>
      </c>
      <c r="M21" s="26">
        <v>0</v>
      </c>
      <c r="N21" s="27">
        <f t="shared" si="4"/>
        <v>0</v>
      </c>
      <c r="O21" s="26">
        <v>29</v>
      </c>
      <c r="P21" s="27">
        <f t="shared" si="5"/>
        <v>44.61538461538462</v>
      </c>
      <c r="Q21" s="26">
        <v>0</v>
      </c>
      <c r="R21" s="27">
        <f t="shared" si="12"/>
        <v>0</v>
      </c>
      <c r="S21" s="26">
        <v>0</v>
      </c>
      <c r="T21" s="27">
        <f t="shared" si="13"/>
        <v>0</v>
      </c>
      <c r="U21" s="26">
        <v>0</v>
      </c>
      <c r="V21" s="27">
        <f t="shared" si="14"/>
        <v>0</v>
      </c>
      <c r="W21" s="26">
        <v>0</v>
      </c>
      <c r="X21" s="27">
        <f t="shared" si="6"/>
        <v>0</v>
      </c>
      <c r="Y21" s="76">
        <f t="shared" si="15"/>
        <v>64</v>
      </c>
      <c r="Z21" s="73">
        <f t="shared" si="7"/>
        <v>98.46153846153847</v>
      </c>
      <c r="AA21" s="26">
        <v>1</v>
      </c>
      <c r="AB21" s="66">
        <f t="shared" si="8"/>
        <v>1.5384615384615385</v>
      </c>
      <c r="AC21" s="76">
        <f t="shared" si="9"/>
        <v>65</v>
      </c>
      <c r="AD21" s="66">
        <f t="shared" si="10"/>
        <v>70.65217391304348</v>
      </c>
      <c r="AE21" s="62">
        <f t="shared" si="11"/>
        <v>-29.347826086956516</v>
      </c>
    </row>
    <row r="22" spans="1:31" ht="12.75">
      <c r="A22" s="287"/>
      <c r="B22" s="38">
        <v>435</v>
      </c>
      <c r="C22" s="39" t="s">
        <v>15</v>
      </c>
      <c r="D22" s="52">
        <v>401</v>
      </c>
      <c r="E22" s="26">
        <v>42</v>
      </c>
      <c r="F22" s="27">
        <f t="shared" si="0"/>
        <v>16.153846153846153</v>
      </c>
      <c r="G22" s="28">
        <v>119</v>
      </c>
      <c r="H22" s="27">
        <f t="shared" si="1"/>
        <v>45.76923076923077</v>
      </c>
      <c r="I22" s="26">
        <v>3</v>
      </c>
      <c r="J22" s="27">
        <f t="shared" si="2"/>
        <v>1.153846153846154</v>
      </c>
      <c r="K22" s="26">
        <v>0</v>
      </c>
      <c r="L22" s="27">
        <f t="shared" si="3"/>
        <v>0</v>
      </c>
      <c r="M22" s="26">
        <v>0</v>
      </c>
      <c r="N22" s="27">
        <f t="shared" si="4"/>
        <v>0</v>
      </c>
      <c r="O22" s="26">
        <v>83</v>
      </c>
      <c r="P22" s="27">
        <f t="shared" si="5"/>
        <v>31.92307692307692</v>
      </c>
      <c r="Q22" s="26">
        <v>0</v>
      </c>
      <c r="R22" s="27">
        <f t="shared" si="12"/>
        <v>0</v>
      </c>
      <c r="S22" s="26">
        <v>0</v>
      </c>
      <c r="T22" s="27">
        <f t="shared" si="13"/>
        <v>0</v>
      </c>
      <c r="U22" s="26">
        <v>0</v>
      </c>
      <c r="V22" s="27">
        <f t="shared" si="14"/>
        <v>0</v>
      </c>
      <c r="W22" s="26">
        <v>0</v>
      </c>
      <c r="X22" s="27">
        <f t="shared" si="6"/>
        <v>0</v>
      </c>
      <c r="Y22" s="76">
        <f t="shared" si="15"/>
        <v>247</v>
      </c>
      <c r="Z22" s="73">
        <f t="shared" si="7"/>
        <v>95</v>
      </c>
      <c r="AA22" s="26">
        <v>13</v>
      </c>
      <c r="AB22" s="66">
        <f t="shared" si="8"/>
        <v>5</v>
      </c>
      <c r="AC22" s="76">
        <f t="shared" si="9"/>
        <v>260</v>
      </c>
      <c r="AD22" s="66">
        <f t="shared" si="10"/>
        <v>64.83790523690773</v>
      </c>
      <c r="AE22" s="62">
        <f t="shared" si="11"/>
        <v>-35.16209476309227</v>
      </c>
    </row>
    <row r="23" spans="1:31" ht="12.75">
      <c r="A23" s="287"/>
      <c r="B23" s="38">
        <v>436</v>
      </c>
      <c r="C23" s="39" t="s">
        <v>15</v>
      </c>
      <c r="D23" s="52">
        <v>50</v>
      </c>
      <c r="E23" s="26">
        <v>7</v>
      </c>
      <c r="F23" s="27">
        <f t="shared" si="0"/>
        <v>15.909090909090908</v>
      </c>
      <c r="G23" s="28">
        <v>18</v>
      </c>
      <c r="H23" s="27">
        <f t="shared" si="1"/>
        <v>40.909090909090914</v>
      </c>
      <c r="I23" s="26">
        <v>0</v>
      </c>
      <c r="J23" s="27">
        <f t="shared" si="2"/>
        <v>0</v>
      </c>
      <c r="K23" s="26">
        <v>0</v>
      </c>
      <c r="L23" s="27">
        <f t="shared" si="3"/>
        <v>0</v>
      </c>
      <c r="M23" s="26">
        <v>0</v>
      </c>
      <c r="N23" s="27">
        <f t="shared" si="4"/>
        <v>0</v>
      </c>
      <c r="O23" s="26">
        <v>16</v>
      </c>
      <c r="P23" s="27">
        <f t="shared" si="5"/>
        <v>36.36363636363637</v>
      </c>
      <c r="Q23" s="26">
        <v>0</v>
      </c>
      <c r="R23" s="27">
        <f t="shared" si="12"/>
        <v>0</v>
      </c>
      <c r="S23" s="26">
        <v>0</v>
      </c>
      <c r="T23" s="27">
        <f t="shared" si="13"/>
        <v>0</v>
      </c>
      <c r="U23" s="26">
        <v>0</v>
      </c>
      <c r="V23" s="27">
        <f t="shared" si="14"/>
        <v>0</v>
      </c>
      <c r="W23" s="26">
        <v>0</v>
      </c>
      <c r="X23" s="27">
        <f t="shared" si="6"/>
        <v>0</v>
      </c>
      <c r="Y23" s="76">
        <f t="shared" si="15"/>
        <v>41</v>
      </c>
      <c r="Z23" s="73">
        <f t="shared" si="7"/>
        <v>93.18181818181817</v>
      </c>
      <c r="AA23" s="26">
        <v>3</v>
      </c>
      <c r="AB23" s="66">
        <f t="shared" si="8"/>
        <v>6.8181818181818175</v>
      </c>
      <c r="AC23" s="76">
        <f t="shared" si="9"/>
        <v>44</v>
      </c>
      <c r="AD23" s="66">
        <f t="shared" si="10"/>
        <v>88</v>
      </c>
      <c r="AE23" s="62">
        <f t="shared" si="11"/>
        <v>-12</v>
      </c>
    </row>
    <row r="24" spans="1:31" ht="12.75">
      <c r="A24" s="287"/>
      <c r="B24" s="38">
        <v>437</v>
      </c>
      <c r="C24" s="39" t="s">
        <v>15</v>
      </c>
      <c r="D24" s="52">
        <v>56</v>
      </c>
      <c r="E24" s="26">
        <v>3</v>
      </c>
      <c r="F24" s="27">
        <f t="shared" si="0"/>
        <v>6.976744186046512</v>
      </c>
      <c r="G24" s="28">
        <v>6</v>
      </c>
      <c r="H24" s="27">
        <f t="shared" si="1"/>
        <v>13.953488372093023</v>
      </c>
      <c r="I24" s="26">
        <v>2</v>
      </c>
      <c r="J24" s="27">
        <f t="shared" si="2"/>
        <v>4.651162790697675</v>
      </c>
      <c r="K24" s="26">
        <v>0</v>
      </c>
      <c r="L24" s="27">
        <f t="shared" si="3"/>
        <v>0</v>
      </c>
      <c r="M24" s="26">
        <v>0</v>
      </c>
      <c r="N24" s="27">
        <f t="shared" si="4"/>
        <v>0</v>
      </c>
      <c r="O24" s="26">
        <v>30</v>
      </c>
      <c r="P24" s="27">
        <f t="shared" si="5"/>
        <v>69.76744186046511</v>
      </c>
      <c r="Q24" s="26">
        <v>0</v>
      </c>
      <c r="R24" s="27">
        <f t="shared" si="12"/>
        <v>0</v>
      </c>
      <c r="S24" s="26">
        <v>0</v>
      </c>
      <c r="T24" s="27">
        <f t="shared" si="13"/>
        <v>0</v>
      </c>
      <c r="U24" s="26">
        <v>0</v>
      </c>
      <c r="V24" s="27">
        <f t="shared" si="14"/>
        <v>0</v>
      </c>
      <c r="W24" s="26">
        <v>0</v>
      </c>
      <c r="X24" s="27">
        <f t="shared" si="6"/>
        <v>0</v>
      </c>
      <c r="Y24" s="76">
        <f t="shared" si="15"/>
        <v>41</v>
      </c>
      <c r="Z24" s="73">
        <f t="shared" si="7"/>
        <v>95.34883720930233</v>
      </c>
      <c r="AA24" s="26">
        <v>2</v>
      </c>
      <c r="AB24" s="66">
        <f t="shared" si="8"/>
        <v>4.651162790697675</v>
      </c>
      <c r="AC24" s="76">
        <f t="shared" si="9"/>
        <v>43</v>
      </c>
      <c r="AD24" s="66">
        <f t="shared" si="10"/>
        <v>76.78571428571429</v>
      </c>
      <c r="AE24" s="62">
        <f t="shared" si="11"/>
        <v>-23.214285714285708</v>
      </c>
    </row>
    <row r="25" spans="1:31" ht="12.75">
      <c r="A25" s="287"/>
      <c r="B25" s="38">
        <v>438</v>
      </c>
      <c r="C25" s="39" t="s">
        <v>15</v>
      </c>
      <c r="D25" s="52">
        <v>50</v>
      </c>
      <c r="E25" s="26">
        <v>18</v>
      </c>
      <c r="F25" s="27">
        <f t="shared" si="0"/>
        <v>48.64864864864865</v>
      </c>
      <c r="G25" s="28">
        <v>8</v>
      </c>
      <c r="H25" s="27">
        <f t="shared" si="1"/>
        <v>21.62162162162162</v>
      </c>
      <c r="I25" s="26">
        <v>0</v>
      </c>
      <c r="J25" s="27">
        <f t="shared" si="2"/>
        <v>0</v>
      </c>
      <c r="K25" s="26">
        <v>0</v>
      </c>
      <c r="L25" s="27">
        <f t="shared" si="3"/>
        <v>0</v>
      </c>
      <c r="M25" s="26">
        <v>0</v>
      </c>
      <c r="N25" s="27">
        <f t="shared" si="4"/>
        <v>0</v>
      </c>
      <c r="O25" s="26">
        <v>10</v>
      </c>
      <c r="P25" s="27">
        <f t="shared" si="5"/>
        <v>27.027027027027028</v>
      </c>
      <c r="Q25" s="26">
        <v>0</v>
      </c>
      <c r="R25" s="27">
        <f t="shared" si="12"/>
        <v>0</v>
      </c>
      <c r="S25" s="26">
        <v>0</v>
      </c>
      <c r="T25" s="27">
        <f t="shared" si="13"/>
        <v>0</v>
      </c>
      <c r="U25" s="26">
        <v>0</v>
      </c>
      <c r="V25" s="27">
        <f t="shared" si="14"/>
        <v>0</v>
      </c>
      <c r="W25" s="26">
        <v>0</v>
      </c>
      <c r="X25" s="27">
        <f t="shared" si="6"/>
        <v>0</v>
      </c>
      <c r="Y25" s="76">
        <f t="shared" si="15"/>
        <v>36</v>
      </c>
      <c r="Z25" s="73">
        <f t="shared" si="7"/>
        <v>97.2972972972973</v>
      </c>
      <c r="AA25" s="26">
        <v>1</v>
      </c>
      <c r="AB25" s="66">
        <f t="shared" si="8"/>
        <v>2.7027027027027026</v>
      </c>
      <c r="AC25" s="76">
        <f t="shared" si="9"/>
        <v>37</v>
      </c>
      <c r="AD25" s="66">
        <f t="shared" si="10"/>
        <v>74</v>
      </c>
      <c r="AE25" s="62">
        <f t="shared" si="11"/>
        <v>-26</v>
      </c>
    </row>
    <row r="26" spans="1:31" ht="13.5" thickBot="1">
      <c r="A26" s="288"/>
      <c r="B26" s="40">
        <v>439</v>
      </c>
      <c r="C26" s="41" t="s">
        <v>15</v>
      </c>
      <c r="D26" s="53">
        <v>311</v>
      </c>
      <c r="E26" s="31">
        <v>47</v>
      </c>
      <c r="F26" s="32">
        <f t="shared" si="0"/>
        <v>19.421487603305785</v>
      </c>
      <c r="G26" s="33">
        <v>83</v>
      </c>
      <c r="H26" s="32">
        <f t="shared" si="1"/>
        <v>34.29752066115703</v>
      </c>
      <c r="I26" s="31">
        <v>1</v>
      </c>
      <c r="J26" s="32">
        <f t="shared" si="2"/>
        <v>0.4132231404958678</v>
      </c>
      <c r="K26" s="31">
        <v>0</v>
      </c>
      <c r="L26" s="32">
        <f t="shared" si="3"/>
        <v>0</v>
      </c>
      <c r="M26" s="31">
        <v>0</v>
      </c>
      <c r="N26" s="32">
        <f t="shared" si="4"/>
        <v>0</v>
      </c>
      <c r="O26" s="31">
        <v>106</v>
      </c>
      <c r="P26" s="32">
        <f t="shared" si="5"/>
        <v>43.80165289256198</v>
      </c>
      <c r="Q26" s="31">
        <v>0</v>
      </c>
      <c r="R26" s="32">
        <f t="shared" si="12"/>
        <v>0</v>
      </c>
      <c r="S26" s="31">
        <v>0</v>
      </c>
      <c r="T26" s="32">
        <f t="shared" si="13"/>
        <v>0</v>
      </c>
      <c r="U26" s="31">
        <v>0</v>
      </c>
      <c r="V26" s="32">
        <f t="shared" si="14"/>
        <v>0</v>
      </c>
      <c r="W26" s="31">
        <v>0</v>
      </c>
      <c r="X26" s="32">
        <f t="shared" si="6"/>
        <v>0</v>
      </c>
      <c r="Y26" s="77">
        <f t="shared" si="15"/>
        <v>237</v>
      </c>
      <c r="Z26" s="74">
        <f t="shared" si="7"/>
        <v>97.93388429752066</v>
      </c>
      <c r="AA26" s="31">
        <v>5</v>
      </c>
      <c r="AB26" s="67">
        <f t="shared" si="8"/>
        <v>2.066115702479339</v>
      </c>
      <c r="AC26" s="77">
        <f t="shared" si="9"/>
        <v>242</v>
      </c>
      <c r="AD26" s="67">
        <f t="shared" si="10"/>
        <v>77.81350482315112</v>
      </c>
      <c r="AE26" s="68">
        <f t="shared" si="11"/>
        <v>-22.18649517684888</v>
      </c>
    </row>
    <row r="27" ht="7.5" customHeight="1" thickBot="1" thickTop="1">
      <c r="AC27" s="130"/>
    </row>
    <row r="28" spans="1:39" s="4" customFormat="1" ht="18" customHeight="1" thickBot="1" thickTop="1">
      <c r="A28" s="301" t="s">
        <v>38</v>
      </c>
      <c r="B28" s="302"/>
      <c r="C28" s="54">
        <f>COUNTA(C13:C26)</f>
        <v>14</v>
      </c>
      <c r="D28" s="55">
        <f>SUM(D13:D27)</f>
        <v>5039</v>
      </c>
      <c r="E28" s="55">
        <f>SUM(E13:E27)</f>
        <v>507</v>
      </c>
      <c r="F28" s="100">
        <f t="shared" si="0"/>
        <v>13.99392768423958</v>
      </c>
      <c r="G28" s="55">
        <f>SUM(G13:G26)</f>
        <v>1528</v>
      </c>
      <c r="H28" s="100">
        <f t="shared" si="1"/>
        <v>42.174993099641185</v>
      </c>
      <c r="I28" s="55">
        <f>SUM(I13:I26)</f>
        <v>33</v>
      </c>
      <c r="J28" s="100">
        <f t="shared" si="2"/>
        <v>0.9108473640629312</v>
      </c>
      <c r="K28" s="55">
        <f>SUM(K13:K26)</f>
        <v>4</v>
      </c>
      <c r="L28" s="100">
        <f t="shared" si="3"/>
        <v>0.11040574109853712</v>
      </c>
      <c r="M28" s="55">
        <f>SUM(M13:M26)</f>
        <v>15</v>
      </c>
      <c r="N28" s="100">
        <f t="shared" si="4"/>
        <v>0.4140215291195142</v>
      </c>
      <c r="O28" s="55">
        <f>SUM(O13:O26)</f>
        <v>1414</v>
      </c>
      <c r="P28" s="100">
        <f>O28/AC28*100</f>
        <v>39.02842947833287</v>
      </c>
      <c r="Q28" s="55">
        <f>SUM(Q13:Q26)</f>
        <v>0</v>
      </c>
      <c r="R28" s="100">
        <f t="shared" si="12"/>
        <v>0</v>
      </c>
      <c r="S28" s="55">
        <f>SUM(S13:S26)</f>
        <v>0</v>
      </c>
      <c r="T28" s="100">
        <f t="shared" si="13"/>
        <v>0</v>
      </c>
      <c r="U28" s="55">
        <f>SUM(U13:U26)</f>
        <v>0</v>
      </c>
      <c r="V28" s="100">
        <f t="shared" si="14"/>
        <v>0</v>
      </c>
      <c r="W28" s="55">
        <f>SUM(W13:W26)</f>
        <v>0</v>
      </c>
      <c r="X28" s="100">
        <f t="shared" si="6"/>
        <v>0</v>
      </c>
      <c r="Y28" s="55">
        <f>SUM(Y13:Y27)</f>
        <v>3501</v>
      </c>
      <c r="Z28" s="103">
        <f>Y28/AC28*100</f>
        <v>96.63262489649462</v>
      </c>
      <c r="AA28" s="55">
        <f>SUM(AA13:AA26)</f>
        <v>122</v>
      </c>
      <c r="AB28" s="101">
        <f>AA28/AC28*100</f>
        <v>3.367375103505382</v>
      </c>
      <c r="AC28" s="55">
        <f>SUM(AC13:AC27)</f>
        <v>3623</v>
      </c>
      <c r="AD28" s="101">
        <f>AC28/D28*100</f>
        <v>71.89918634649732</v>
      </c>
      <c r="AE28" s="115">
        <f>AD28-100</f>
        <v>-28.100813653502684</v>
      </c>
      <c r="AG28" s="13"/>
      <c r="AH28" s="13"/>
      <c r="AI28" s="13"/>
      <c r="AJ28" s="13"/>
      <c r="AK28" s="13"/>
      <c r="AL28" s="13"/>
      <c r="AM28" s="13"/>
    </row>
    <row r="29" ht="18.75" thickTop="1"/>
  </sheetData>
  <mergeCells count="30">
    <mergeCell ref="C9:C11"/>
    <mergeCell ref="AC9:AC11"/>
    <mergeCell ref="W10:X10"/>
    <mergeCell ref="D9:D11"/>
    <mergeCell ref="E10:F10"/>
    <mergeCell ref="AA9:AB10"/>
    <mergeCell ref="O10:P10"/>
    <mergeCell ref="E9:X9"/>
    <mergeCell ref="M10:N10"/>
    <mergeCell ref="Q10:R10"/>
    <mergeCell ref="A28:B28"/>
    <mergeCell ref="A13:A26"/>
    <mergeCell ref="AD9:AD11"/>
    <mergeCell ref="A9:A11"/>
    <mergeCell ref="B9:B11"/>
    <mergeCell ref="Y9:Z10"/>
    <mergeCell ref="K10:L10"/>
    <mergeCell ref="G10:H10"/>
    <mergeCell ref="I10:J10"/>
    <mergeCell ref="S10:T10"/>
    <mergeCell ref="AE9:AE11"/>
    <mergeCell ref="A1:AE1"/>
    <mergeCell ref="A2:AE2"/>
    <mergeCell ref="A3:AE3"/>
    <mergeCell ref="A4:AE4"/>
    <mergeCell ref="A5:AE5"/>
    <mergeCell ref="A6:AE6"/>
    <mergeCell ref="A7:AE7"/>
    <mergeCell ref="A8:AE8"/>
    <mergeCell ref="U10:V10"/>
  </mergeCells>
  <printOptions horizontalCentered="1"/>
  <pageMargins left="0.1968503937007874" right="0.1968503937007874" top="0.3937007874015748" bottom="0.5118110236220472" header="0" footer="0"/>
  <pageSetup horizontalDpi="300" verticalDpi="300" orientation="landscape" paperSize="9" scale="95" r:id="rId2"/>
  <headerFooter alignWithMargins="0">
    <oddFooter>&amp;C&amp;P de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26"/>
  <sheetViews>
    <sheetView zoomScale="75" zoomScaleNormal="75" workbookViewId="0" topLeftCell="A4">
      <selection activeCell="T44" sqref="T44"/>
    </sheetView>
  </sheetViews>
  <sheetFormatPr defaultColWidth="11.421875" defaultRowHeight="12.75"/>
  <cols>
    <col min="1" max="1" width="7.00390625" style="59" customWidth="1"/>
    <col min="2" max="2" width="7.00390625" style="44" customWidth="1"/>
    <col min="3" max="3" width="5.28125" style="45" customWidth="1"/>
    <col min="4" max="4" width="6.8515625" style="46" customWidth="1"/>
    <col min="5" max="5" width="5.7109375" style="3" customWidth="1"/>
    <col min="6" max="6" width="4.57421875" style="15" customWidth="1"/>
    <col min="7" max="7" width="5.7109375" style="3" customWidth="1"/>
    <col min="8" max="8" width="4.421875" style="15" customWidth="1"/>
    <col min="9" max="9" width="5.7109375" style="3" customWidth="1"/>
    <col min="10" max="10" width="4.57421875" style="15" customWidth="1"/>
    <col min="11" max="11" width="5.7109375" style="3" customWidth="1"/>
    <col min="12" max="12" width="4.57421875" style="15" customWidth="1"/>
    <col min="13" max="13" width="5.7109375" style="3" customWidth="1"/>
    <col min="14" max="14" width="4.57421875" style="15" customWidth="1"/>
    <col min="15" max="15" width="5.7109375" style="3" customWidth="1"/>
    <col min="16" max="16" width="4.57421875" style="15" customWidth="1"/>
    <col min="17" max="17" width="5.7109375" style="15" customWidth="1"/>
    <col min="18" max="18" width="4.57421875" style="15" customWidth="1"/>
    <col min="19" max="19" width="5.7109375" style="15" customWidth="1"/>
    <col min="20" max="20" width="4.57421875" style="15" customWidth="1"/>
    <col min="21" max="21" width="5.7109375" style="15" customWidth="1"/>
    <col min="22" max="22" width="4.57421875" style="15" customWidth="1"/>
    <col min="23" max="23" width="5.7109375" style="3" customWidth="1"/>
    <col min="24" max="24" width="4.57421875" style="15" customWidth="1"/>
    <col min="25" max="25" width="7.00390625" style="91" customWidth="1"/>
    <col min="26" max="26" width="4.7109375" style="91" customWidth="1"/>
    <col min="27" max="27" width="4.57421875" style="91" customWidth="1"/>
    <col min="28" max="28" width="4.57421875" style="85" customWidth="1"/>
    <col min="29" max="29" width="7.00390625" style="91" customWidth="1"/>
    <col min="30" max="30" width="7.7109375" style="85" customWidth="1"/>
    <col min="31" max="31" width="8.28125" style="96" customWidth="1"/>
    <col min="33" max="39" width="11.421875" style="11" customWidth="1"/>
  </cols>
  <sheetData>
    <row r="1" spans="1:31" ht="39.75" customHeight="1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</row>
    <row r="2" spans="1:31" ht="18">
      <c r="A2" s="250" t="s">
        <v>34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</row>
    <row r="3" spans="1:31" ht="12.75">
      <c r="A3" s="251" t="s">
        <v>35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</row>
    <row r="4" spans="1:31" ht="12.75">
      <c r="A4" s="252" t="s">
        <v>36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</row>
    <row r="5" spans="1:31" ht="12.75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</row>
    <row r="6" spans="1:31" ht="25.5" customHeight="1">
      <c r="A6" s="327" t="s">
        <v>45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</row>
    <row r="7" spans="1:31" ht="11.25" customHeight="1">
      <c r="A7" s="241" t="s">
        <v>46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</row>
    <row r="8" spans="1:31" ht="13.5" thickBot="1">
      <c r="A8" s="242" t="s">
        <v>72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</row>
    <row r="9" spans="1:39" s="98" customFormat="1" ht="12" customHeight="1" thickBot="1" thickTop="1">
      <c r="A9" s="277" t="s">
        <v>37</v>
      </c>
      <c r="B9" s="268" t="s">
        <v>11</v>
      </c>
      <c r="C9" s="255" t="s">
        <v>12</v>
      </c>
      <c r="D9" s="260" t="s">
        <v>40</v>
      </c>
      <c r="E9" s="265" t="s">
        <v>47</v>
      </c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7"/>
      <c r="Y9" s="280" t="s">
        <v>43</v>
      </c>
      <c r="Z9" s="281"/>
      <c r="AA9" s="280" t="s">
        <v>41</v>
      </c>
      <c r="AB9" s="281"/>
      <c r="AC9" s="273" t="s">
        <v>42</v>
      </c>
      <c r="AD9" s="274" t="s">
        <v>70</v>
      </c>
      <c r="AE9" s="270" t="s">
        <v>71</v>
      </c>
      <c r="AG9" s="18"/>
      <c r="AH9" s="18"/>
      <c r="AI9" s="18"/>
      <c r="AJ9" s="18"/>
      <c r="AK9" s="18"/>
      <c r="AL9" s="18"/>
      <c r="AM9" s="18"/>
    </row>
    <row r="10" spans="1:31" s="18" customFormat="1" ht="18.75" customHeight="1" thickBot="1" thickTop="1">
      <c r="A10" s="278"/>
      <c r="B10" s="268"/>
      <c r="C10" s="255"/>
      <c r="D10" s="260"/>
      <c r="E10" s="253"/>
      <c r="F10" s="254"/>
      <c r="G10" s="253"/>
      <c r="H10" s="254"/>
      <c r="I10" s="253"/>
      <c r="J10" s="254"/>
      <c r="K10" s="253"/>
      <c r="L10" s="254"/>
      <c r="M10" s="253"/>
      <c r="N10" s="254"/>
      <c r="O10" s="253"/>
      <c r="P10" s="254"/>
      <c r="Q10" s="253"/>
      <c r="R10" s="254"/>
      <c r="S10" s="253"/>
      <c r="T10" s="254"/>
      <c r="U10" s="269"/>
      <c r="V10" s="254"/>
      <c r="W10" s="253"/>
      <c r="X10" s="254"/>
      <c r="Y10" s="282"/>
      <c r="Z10" s="283"/>
      <c r="AA10" s="282"/>
      <c r="AB10" s="283"/>
      <c r="AC10" s="273"/>
      <c r="AD10" s="275"/>
      <c r="AE10" s="271"/>
    </row>
    <row r="11" spans="1:31" s="18" customFormat="1" ht="12.75" customHeight="1" thickBot="1" thickTop="1">
      <c r="A11" s="279"/>
      <c r="B11" s="268"/>
      <c r="C11" s="255"/>
      <c r="D11" s="260"/>
      <c r="E11" s="48" t="s">
        <v>44</v>
      </c>
      <c r="F11" s="99" t="s">
        <v>39</v>
      </c>
      <c r="G11" s="48" t="s">
        <v>44</v>
      </c>
      <c r="H11" s="99" t="s">
        <v>39</v>
      </c>
      <c r="I11" s="48" t="s">
        <v>44</v>
      </c>
      <c r="J11" s="99" t="s">
        <v>39</v>
      </c>
      <c r="K11" s="48" t="s">
        <v>44</v>
      </c>
      <c r="L11" s="99" t="s">
        <v>39</v>
      </c>
      <c r="M11" s="48" t="s">
        <v>44</v>
      </c>
      <c r="N11" s="99" t="s">
        <v>39</v>
      </c>
      <c r="O11" s="48" t="s">
        <v>44</v>
      </c>
      <c r="P11" s="99" t="s">
        <v>39</v>
      </c>
      <c r="Q11" s="48" t="s">
        <v>44</v>
      </c>
      <c r="R11" s="99" t="s">
        <v>39</v>
      </c>
      <c r="S11" s="48" t="s">
        <v>44</v>
      </c>
      <c r="T11" s="99" t="s">
        <v>39</v>
      </c>
      <c r="U11" s="48" t="s">
        <v>44</v>
      </c>
      <c r="V11" s="99" t="s">
        <v>39</v>
      </c>
      <c r="W11" s="48" t="s">
        <v>44</v>
      </c>
      <c r="X11" s="99" t="s">
        <v>39</v>
      </c>
      <c r="Y11" s="90" t="s">
        <v>44</v>
      </c>
      <c r="Z11" s="95" t="s">
        <v>39</v>
      </c>
      <c r="AA11" s="90" t="s">
        <v>44</v>
      </c>
      <c r="AB11" s="95" t="s">
        <v>39</v>
      </c>
      <c r="AC11" s="273"/>
      <c r="AD11" s="276"/>
      <c r="AE11" s="272"/>
    </row>
    <row r="12" spans="1:39" s="1" customFormat="1" ht="7.5" customHeight="1" thickBot="1" thickTop="1">
      <c r="A12" s="59"/>
      <c r="B12" s="44"/>
      <c r="C12" s="45"/>
      <c r="D12" s="46"/>
      <c r="E12" s="3"/>
      <c r="F12" s="15"/>
      <c r="G12" s="3"/>
      <c r="H12" s="15"/>
      <c r="I12" s="3"/>
      <c r="J12" s="15"/>
      <c r="K12" s="3"/>
      <c r="L12" s="15"/>
      <c r="M12" s="3"/>
      <c r="N12" s="15"/>
      <c r="O12" s="3"/>
      <c r="P12" s="15"/>
      <c r="Q12" s="15"/>
      <c r="R12" s="15"/>
      <c r="S12" s="15"/>
      <c r="T12" s="15"/>
      <c r="U12" s="15"/>
      <c r="V12" s="15"/>
      <c r="W12" s="3"/>
      <c r="X12" s="15"/>
      <c r="Y12" s="91"/>
      <c r="Z12" s="91"/>
      <c r="AA12" s="91"/>
      <c r="AB12" s="85"/>
      <c r="AC12" s="91"/>
      <c r="AD12" s="85"/>
      <c r="AE12" s="96"/>
      <c r="AG12" s="8"/>
      <c r="AH12" s="8"/>
      <c r="AI12" s="8"/>
      <c r="AJ12" s="8"/>
      <c r="AK12" s="8"/>
      <c r="AL12" s="8"/>
      <c r="AM12" s="8"/>
    </row>
    <row r="13" spans="1:31" ht="12.75" customHeight="1" thickTop="1">
      <c r="A13" s="286" t="s">
        <v>10</v>
      </c>
      <c r="B13" s="36">
        <v>440</v>
      </c>
      <c r="C13" s="37" t="s">
        <v>15</v>
      </c>
      <c r="D13" s="51">
        <v>507</v>
      </c>
      <c r="E13" s="21">
        <v>170</v>
      </c>
      <c r="F13" s="22">
        <f aca="true" t="shared" si="0" ref="F13:F26">E13/AC13*100</f>
        <v>41.06280193236715</v>
      </c>
      <c r="G13" s="23">
        <v>208</v>
      </c>
      <c r="H13" s="22">
        <f aca="true" t="shared" si="1" ref="H13:H26">G13/AC13*100</f>
        <v>50.24154589371981</v>
      </c>
      <c r="I13" s="21">
        <v>2</v>
      </c>
      <c r="J13" s="22">
        <f aca="true" t="shared" si="2" ref="J13:J26">I13/AC13*100</f>
        <v>0.4830917874396135</v>
      </c>
      <c r="K13" s="21">
        <v>0</v>
      </c>
      <c r="L13" s="22">
        <f aca="true" t="shared" si="3" ref="L13:L26">K13/AC13*100</f>
        <v>0</v>
      </c>
      <c r="M13" s="21">
        <v>2</v>
      </c>
      <c r="N13" s="22">
        <f aca="true" t="shared" si="4" ref="N13:N26">M13/AC13*100</f>
        <v>0.4830917874396135</v>
      </c>
      <c r="O13" s="21">
        <v>18</v>
      </c>
      <c r="P13" s="22">
        <f aca="true" t="shared" si="5" ref="P13:P24">O13/AC13*100</f>
        <v>4.3478260869565215</v>
      </c>
      <c r="Q13" s="21">
        <v>0</v>
      </c>
      <c r="R13" s="22">
        <f>Q13/AC13*100</f>
        <v>0</v>
      </c>
      <c r="S13" s="21">
        <v>1</v>
      </c>
      <c r="T13" s="22">
        <f>S13/AC13*100</f>
        <v>0.24154589371980675</v>
      </c>
      <c r="U13" s="21">
        <v>0</v>
      </c>
      <c r="V13" s="22">
        <f>U13/AC13*100</f>
        <v>0</v>
      </c>
      <c r="W13" s="21">
        <v>0</v>
      </c>
      <c r="X13" s="22">
        <f aca="true" t="shared" si="6" ref="X13:X26">W13/AC13*100</f>
        <v>0</v>
      </c>
      <c r="Y13" s="75">
        <f>SUM(E13+G13+I13+K13+M13+O13+Q13+S13+W13)</f>
        <v>401</v>
      </c>
      <c r="Z13" s="72">
        <f aca="true" t="shared" si="7" ref="Z13:Z24">Y13/AC13*100</f>
        <v>96.85990338164251</v>
      </c>
      <c r="AA13" s="21">
        <v>13</v>
      </c>
      <c r="AB13" s="64">
        <f aca="true" t="shared" si="8" ref="AB13:AB24">AA13/AC13*100</f>
        <v>3.140096618357488</v>
      </c>
      <c r="AC13" s="75">
        <f aca="true" t="shared" si="9" ref="AC13:AC24">Y13+AA13</f>
        <v>414</v>
      </c>
      <c r="AD13" s="64">
        <f aca="true" t="shared" si="10" ref="AD13:AD24">AC13/D13*100</f>
        <v>81.65680473372781</v>
      </c>
      <c r="AE13" s="65">
        <f aca="true" t="shared" si="11" ref="AE13:AE24">AD13-100</f>
        <v>-18.34319526627219</v>
      </c>
    </row>
    <row r="14" spans="1:31" ht="12.75">
      <c r="A14" s="287"/>
      <c r="B14" s="38">
        <v>440</v>
      </c>
      <c r="C14" s="39" t="s">
        <v>16</v>
      </c>
      <c r="D14" s="52">
        <v>507</v>
      </c>
      <c r="E14" s="26">
        <v>190</v>
      </c>
      <c r="F14" s="27">
        <f t="shared" si="0"/>
        <v>48.346055979643765</v>
      </c>
      <c r="G14" s="28">
        <v>165</v>
      </c>
      <c r="H14" s="27">
        <f t="shared" si="1"/>
        <v>41.98473282442748</v>
      </c>
      <c r="I14" s="26">
        <v>1</v>
      </c>
      <c r="J14" s="27">
        <f t="shared" si="2"/>
        <v>0.2544529262086514</v>
      </c>
      <c r="K14" s="26">
        <v>0</v>
      </c>
      <c r="L14" s="27">
        <f t="shared" si="3"/>
        <v>0</v>
      </c>
      <c r="M14" s="26">
        <v>0</v>
      </c>
      <c r="N14" s="27">
        <f t="shared" si="4"/>
        <v>0</v>
      </c>
      <c r="O14" s="26">
        <v>21</v>
      </c>
      <c r="P14" s="27">
        <f t="shared" si="5"/>
        <v>5.343511450381679</v>
      </c>
      <c r="Q14" s="26">
        <v>0</v>
      </c>
      <c r="R14" s="27">
        <f aca="true" t="shared" si="12" ref="R14:R26">Q14/AC14*100</f>
        <v>0</v>
      </c>
      <c r="S14" s="26">
        <v>1</v>
      </c>
      <c r="T14" s="27">
        <f aca="true" t="shared" si="13" ref="T14:T26">S14/AC14*100</f>
        <v>0.2544529262086514</v>
      </c>
      <c r="U14" s="26">
        <v>0</v>
      </c>
      <c r="V14" s="27">
        <f aca="true" t="shared" si="14" ref="V14:V26">U14/AC14*100</f>
        <v>0</v>
      </c>
      <c r="W14" s="26">
        <v>0</v>
      </c>
      <c r="X14" s="27">
        <f t="shared" si="6"/>
        <v>0</v>
      </c>
      <c r="Y14" s="76">
        <f aca="true" t="shared" si="15" ref="Y14:Y24">SUM(E14+G14+I14+K14+M14+O14+Q14+S14+W14)</f>
        <v>378</v>
      </c>
      <c r="Z14" s="73">
        <f t="shared" si="7"/>
        <v>96.18320610687023</v>
      </c>
      <c r="AA14" s="26">
        <v>15</v>
      </c>
      <c r="AB14" s="66">
        <f t="shared" si="8"/>
        <v>3.816793893129771</v>
      </c>
      <c r="AC14" s="76">
        <f t="shared" si="9"/>
        <v>393</v>
      </c>
      <c r="AD14" s="66">
        <f t="shared" si="10"/>
        <v>77.51479289940828</v>
      </c>
      <c r="AE14" s="62">
        <f t="shared" si="11"/>
        <v>-22.485207100591722</v>
      </c>
    </row>
    <row r="15" spans="1:31" ht="12.75">
      <c r="A15" s="287"/>
      <c r="B15" s="38">
        <v>441</v>
      </c>
      <c r="C15" s="39" t="s">
        <v>15</v>
      </c>
      <c r="D15" s="52">
        <v>584</v>
      </c>
      <c r="E15" s="26">
        <v>196</v>
      </c>
      <c r="F15" s="27">
        <f t="shared" si="0"/>
        <v>42.1505376344086</v>
      </c>
      <c r="G15" s="28">
        <v>218</v>
      </c>
      <c r="H15" s="27">
        <f t="shared" si="1"/>
        <v>46.88172043010753</v>
      </c>
      <c r="I15" s="26">
        <v>3</v>
      </c>
      <c r="J15" s="27">
        <f t="shared" si="2"/>
        <v>0.6451612903225806</v>
      </c>
      <c r="K15" s="26">
        <v>1</v>
      </c>
      <c r="L15" s="27">
        <f t="shared" si="3"/>
        <v>0.21505376344086022</v>
      </c>
      <c r="M15" s="26">
        <v>0</v>
      </c>
      <c r="N15" s="27">
        <f t="shared" si="4"/>
        <v>0</v>
      </c>
      <c r="O15" s="26">
        <v>26</v>
      </c>
      <c r="P15" s="27">
        <f t="shared" si="5"/>
        <v>5.591397849462366</v>
      </c>
      <c r="Q15" s="26">
        <v>0</v>
      </c>
      <c r="R15" s="27">
        <f t="shared" si="12"/>
        <v>0</v>
      </c>
      <c r="S15" s="26">
        <v>1</v>
      </c>
      <c r="T15" s="27">
        <f t="shared" si="13"/>
        <v>0.21505376344086022</v>
      </c>
      <c r="U15" s="26">
        <v>0</v>
      </c>
      <c r="V15" s="27">
        <f t="shared" si="14"/>
        <v>0</v>
      </c>
      <c r="W15" s="26">
        <v>0</v>
      </c>
      <c r="X15" s="27">
        <f t="shared" si="6"/>
        <v>0</v>
      </c>
      <c r="Y15" s="76">
        <f t="shared" si="15"/>
        <v>445</v>
      </c>
      <c r="Z15" s="73">
        <f t="shared" si="7"/>
        <v>95.6989247311828</v>
      </c>
      <c r="AA15" s="26">
        <v>20</v>
      </c>
      <c r="AB15" s="66">
        <f t="shared" si="8"/>
        <v>4.301075268817205</v>
      </c>
      <c r="AC15" s="76">
        <f t="shared" si="9"/>
        <v>465</v>
      </c>
      <c r="AD15" s="66">
        <f t="shared" si="10"/>
        <v>79.62328767123287</v>
      </c>
      <c r="AE15" s="62">
        <f t="shared" si="11"/>
        <v>-20.376712328767127</v>
      </c>
    </row>
    <row r="16" spans="1:31" ht="12.75">
      <c r="A16" s="287"/>
      <c r="B16" s="38">
        <v>441</v>
      </c>
      <c r="C16" s="39" t="s">
        <v>16</v>
      </c>
      <c r="D16" s="52">
        <v>584</v>
      </c>
      <c r="E16" s="26">
        <v>212</v>
      </c>
      <c r="F16" s="27">
        <f t="shared" si="0"/>
        <v>46.902654867256636</v>
      </c>
      <c r="G16" s="28">
        <v>191</v>
      </c>
      <c r="H16" s="27">
        <f t="shared" si="1"/>
        <v>42.256637168141594</v>
      </c>
      <c r="I16" s="26">
        <v>3</v>
      </c>
      <c r="J16" s="27">
        <f t="shared" si="2"/>
        <v>0.6637168141592921</v>
      </c>
      <c r="K16" s="26">
        <v>0</v>
      </c>
      <c r="L16" s="27">
        <f t="shared" si="3"/>
        <v>0</v>
      </c>
      <c r="M16" s="26">
        <v>2</v>
      </c>
      <c r="N16" s="27">
        <f t="shared" si="4"/>
        <v>0.4424778761061947</v>
      </c>
      <c r="O16" s="26">
        <v>24</v>
      </c>
      <c r="P16" s="27">
        <f t="shared" si="5"/>
        <v>5.3097345132743365</v>
      </c>
      <c r="Q16" s="26">
        <v>0</v>
      </c>
      <c r="R16" s="27">
        <f t="shared" si="12"/>
        <v>0</v>
      </c>
      <c r="S16" s="26">
        <v>0</v>
      </c>
      <c r="T16" s="27">
        <f t="shared" si="13"/>
        <v>0</v>
      </c>
      <c r="U16" s="26">
        <v>0</v>
      </c>
      <c r="V16" s="27">
        <f t="shared" si="14"/>
        <v>0</v>
      </c>
      <c r="W16" s="26">
        <v>0</v>
      </c>
      <c r="X16" s="27">
        <f t="shared" si="6"/>
        <v>0</v>
      </c>
      <c r="Y16" s="76">
        <f t="shared" si="15"/>
        <v>432</v>
      </c>
      <c r="Z16" s="73">
        <f t="shared" si="7"/>
        <v>95.57522123893806</v>
      </c>
      <c r="AA16" s="26">
        <v>20</v>
      </c>
      <c r="AB16" s="66">
        <f t="shared" si="8"/>
        <v>4.424778761061947</v>
      </c>
      <c r="AC16" s="76">
        <f t="shared" si="9"/>
        <v>452</v>
      </c>
      <c r="AD16" s="66">
        <f t="shared" si="10"/>
        <v>77.3972602739726</v>
      </c>
      <c r="AE16" s="62">
        <f t="shared" si="11"/>
        <v>-22.602739726027394</v>
      </c>
    </row>
    <row r="17" spans="1:31" ht="12.75">
      <c r="A17" s="287"/>
      <c r="B17" s="38">
        <v>442</v>
      </c>
      <c r="C17" s="39" t="s">
        <v>15</v>
      </c>
      <c r="D17" s="52">
        <v>565</v>
      </c>
      <c r="E17" s="26">
        <v>194</v>
      </c>
      <c r="F17" s="27">
        <f t="shared" si="0"/>
        <v>45.97156398104265</v>
      </c>
      <c r="G17" s="28">
        <v>212</v>
      </c>
      <c r="H17" s="27">
        <f t="shared" si="1"/>
        <v>50.23696682464455</v>
      </c>
      <c r="I17" s="26">
        <v>2</v>
      </c>
      <c r="J17" s="27">
        <f t="shared" si="2"/>
        <v>0.47393364928909953</v>
      </c>
      <c r="K17" s="26">
        <v>0</v>
      </c>
      <c r="L17" s="27">
        <f t="shared" si="3"/>
        <v>0</v>
      </c>
      <c r="M17" s="26">
        <v>0</v>
      </c>
      <c r="N17" s="27">
        <f t="shared" si="4"/>
        <v>0</v>
      </c>
      <c r="O17" s="26">
        <v>2</v>
      </c>
      <c r="P17" s="27">
        <f t="shared" si="5"/>
        <v>0.47393364928909953</v>
      </c>
      <c r="Q17" s="26">
        <v>0</v>
      </c>
      <c r="R17" s="27">
        <f t="shared" si="12"/>
        <v>0</v>
      </c>
      <c r="S17" s="26">
        <v>1</v>
      </c>
      <c r="T17" s="27">
        <f t="shared" si="13"/>
        <v>0.23696682464454977</v>
      </c>
      <c r="U17" s="26">
        <v>0</v>
      </c>
      <c r="V17" s="27">
        <f t="shared" si="14"/>
        <v>0</v>
      </c>
      <c r="W17" s="26">
        <v>0</v>
      </c>
      <c r="X17" s="27">
        <f t="shared" si="6"/>
        <v>0</v>
      </c>
      <c r="Y17" s="76">
        <f t="shared" si="15"/>
        <v>411</v>
      </c>
      <c r="Z17" s="73">
        <f t="shared" si="7"/>
        <v>97.39336492890996</v>
      </c>
      <c r="AA17" s="26">
        <v>11</v>
      </c>
      <c r="AB17" s="66">
        <f t="shared" si="8"/>
        <v>2.6066350710900474</v>
      </c>
      <c r="AC17" s="76">
        <f t="shared" si="9"/>
        <v>422</v>
      </c>
      <c r="AD17" s="66">
        <f t="shared" si="10"/>
        <v>74.69026548672566</v>
      </c>
      <c r="AE17" s="62">
        <f t="shared" si="11"/>
        <v>-25.309734513274336</v>
      </c>
    </row>
    <row r="18" spans="1:31" ht="12.75">
      <c r="A18" s="287"/>
      <c r="B18" s="38">
        <v>442</v>
      </c>
      <c r="C18" s="39" t="s">
        <v>16</v>
      </c>
      <c r="D18" s="52">
        <v>566</v>
      </c>
      <c r="E18" s="26">
        <v>188</v>
      </c>
      <c r="F18" s="27">
        <f t="shared" si="0"/>
        <v>43.11926605504588</v>
      </c>
      <c r="G18" s="28">
        <v>217</v>
      </c>
      <c r="H18" s="27">
        <f t="shared" si="1"/>
        <v>49.77064220183486</v>
      </c>
      <c r="I18" s="26">
        <v>3</v>
      </c>
      <c r="J18" s="27">
        <f t="shared" si="2"/>
        <v>0.6880733944954129</v>
      </c>
      <c r="K18" s="26">
        <v>1</v>
      </c>
      <c r="L18" s="27">
        <f t="shared" si="3"/>
        <v>0.22935779816513763</v>
      </c>
      <c r="M18" s="26">
        <v>1</v>
      </c>
      <c r="N18" s="27">
        <f t="shared" si="4"/>
        <v>0.22935779816513763</v>
      </c>
      <c r="O18" s="26">
        <v>13</v>
      </c>
      <c r="P18" s="27">
        <f t="shared" si="5"/>
        <v>2.981651376146789</v>
      </c>
      <c r="Q18" s="26">
        <v>2</v>
      </c>
      <c r="R18" s="27">
        <f t="shared" si="12"/>
        <v>0.45871559633027525</v>
      </c>
      <c r="S18" s="26">
        <v>2</v>
      </c>
      <c r="T18" s="27">
        <f t="shared" si="13"/>
        <v>0.45871559633027525</v>
      </c>
      <c r="U18" s="26">
        <v>0</v>
      </c>
      <c r="V18" s="27">
        <f t="shared" si="14"/>
        <v>0</v>
      </c>
      <c r="W18" s="26">
        <v>0</v>
      </c>
      <c r="X18" s="27">
        <f t="shared" si="6"/>
        <v>0</v>
      </c>
      <c r="Y18" s="76">
        <f t="shared" si="15"/>
        <v>427</v>
      </c>
      <c r="Z18" s="73">
        <f t="shared" si="7"/>
        <v>97.93577981651376</v>
      </c>
      <c r="AA18" s="28">
        <v>9</v>
      </c>
      <c r="AB18" s="66">
        <f t="shared" si="8"/>
        <v>2.064220183486239</v>
      </c>
      <c r="AC18" s="76">
        <f t="shared" si="9"/>
        <v>436</v>
      </c>
      <c r="AD18" s="66">
        <f t="shared" si="10"/>
        <v>77.03180212014135</v>
      </c>
      <c r="AE18" s="62">
        <f t="shared" si="11"/>
        <v>-22.96819787985865</v>
      </c>
    </row>
    <row r="19" spans="1:31" ht="12.75">
      <c r="A19" s="287"/>
      <c r="B19" s="38">
        <v>443</v>
      </c>
      <c r="C19" s="39" t="s">
        <v>15</v>
      </c>
      <c r="D19" s="52">
        <v>557</v>
      </c>
      <c r="E19" s="26">
        <v>163</v>
      </c>
      <c r="F19" s="27">
        <f t="shared" si="0"/>
        <v>37.73148148148148</v>
      </c>
      <c r="G19" s="28">
        <v>228</v>
      </c>
      <c r="H19" s="27">
        <f t="shared" si="1"/>
        <v>52.77777777777778</v>
      </c>
      <c r="I19" s="26">
        <v>8</v>
      </c>
      <c r="J19" s="27">
        <f t="shared" si="2"/>
        <v>1.8518518518518516</v>
      </c>
      <c r="K19" s="26">
        <v>0</v>
      </c>
      <c r="L19" s="27">
        <f t="shared" si="3"/>
        <v>0</v>
      </c>
      <c r="M19" s="26">
        <v>1</v>
      </c>
      <c r="N19" s="27">
        <f t="shared" si="4"/>
        <v>0.23148148148148145</v>
      </c>
      <c r="O19" s="26">
        <v>18</v>
      </c>
      <c r="P19" s="27">
        <f t="shared" si="5"/>
        <v>4.166666666666666</v>
      </c>
      <c r="Q19" s="26">
        <v>0</v>
      </c>
      <c r="R19" s="27">
        <f t="shared" si="12"/>
        <v>0</v>
      </c>
      <c r="S19" s="26">
        <v>0</v>
      </c>
      <c r="T19" s="27">
        <f t="shared" si="13"/>
        <v>0</v>
      </c>
      <c r="U19" s="26">
        <v>0</v>
      </c>
      <c r="V19" s="27">
        <f t="shared" si="14"/>
        <v>0</v>
      </c>
      <c r="W19" s="26">
        <v>0</v>
      </c>
      <c r="X19" s="27">
        <f t="shared" si="6"/>
        <v>0</v>
      </c>
      <c r="Y19" s="76">
        <f t="shared" si="15"/>
        <v>418</v>
      </c>
      <c r="Z19" s="73">
        <f t="shared" si="7"/>
        <v>96.75925925925925</v>
      </c>
      <c r="AA19" s="26">
        <v>14</v>
      </c>
      <c r="AB19" s="66">
        <f t="shared" si="8"/>
        <v>3.2407407407407405</v>
      </c>
      <c r="AC19" s="76">
        <f t="shared" si="9"/>
        <v>432</v>
      </c>
      <c r="AD19" s="66">
        <f t="shared" si="10"/>
        <v>77.55834829443447</v>
      </c>
      <c r="AE19" s="62">
        <f t="shared" si="11"/>
        <v>-22.441651705565533</v>
      </c>
    </row>
    <row r="20" spans="1:31" ht="12.75">
      <c r="A20" s="287"/>
      <c r="B20" s="38">
        <v>443</v>
      </c>
      <c r="C20" s="39" t="s">
        <v>16</v>
      </c>
      <c r="D20" s="52">
        <v>557</v>
      </c>
      <c r="E20" s="26">
        <v>195</v>
      </c>
      <c r="F20" s="27">
        <f t="shared" si="0"/>
        <v>43.23725055432372</v>
      </c>
      <c r="G20" s="28">
        <v>218</v>
      </c>
      <c r="H20" s="27">
        <f t="shared" si="1"/>
        <v>48.33702882483371</v>
      </c>
      <c r="I20" s="26">
        <v>2</v>
      </c>
      <c r="J20" s="27">
        <f t="shared" si="2"/>
        <v>0.4434589800443459</v>
      </c>
      <c r="K20" s="26">
        <v>0</v>
      </c>
      <c r="L20" s="27">
        <f t="shared" si="3"/>
        <v>0</v>
      </c>
      <c r="M20" s="26">
        <v>1</v>
      </c>
      <c r="N20" s="27">
        <f t="shared" si="4"/>
        <v>0.22172949002217296</v>
      </c>
      <c r="O20" s="26">
        <v>22</v>
      </c>
      <c r="P20" s="27">
        <f t="shared" si="5"/>
        <v>4.878048780487805</v>
      </c>
      <c r="Q20" s="26">
        <v>0</v>
      </c>
      <c r="R20" s="27">
        <f t="shared" si="12"/>
        <v>0</v>
      </c>
      <c r="S20" s="26">
        <v>0</v>
      </c>
      <c r="T20" s="27">
        <f t="shared" si="13"/>
        <v>0</v>
      </c>
      <c r="U20" s="26">
        <v>0</v>
      </c>
      <c r="V20" s="27">
        <f t="shared" si="14"/>
        <v>0</v>
      </c>
      <c r="W20" s="26">
        <v>0</v>
      </c>
      <c r="X20" s="27">
        <f t="shared" si="6"/>
        <v>0</v>
      </c>
      <c r="Y20" s="76">
        <f t="shared" si="15"/>
        <v>438</v>
      </c>
      <c r="Z20" s="73">
        <f t="shared" si="7"/>
        <v>97.11751662971176</v>
      </c>
      <c r="AA20" s="26">
        <v>13</v>
      </c>
      <c r="AB20" s="66">
        <f t="shared" si="8"/>
        <v>2.882483370288248</v>
      </c>
      <c r="AC20" s="76">
        <f t="shared" si="9"/>
        <v>451</v>
      </c>
      <c r="AD20" s="66">
        <f t="shared" si="10"/>
        <v>80.96947935368043</v>
      </c>
      <c r="AE20" s="62">
        <f t="shared" si="11"/>
        <v>-19.030520646319573</v>
      </c>
    </row>
    <row r="21" spans="1:31" ht="12.75">
      <c r="A21" s="287"/>
      <c r="B21" s="38">
        <v>444</v>
      </c>
      <c r="C21" s="39" t="s">
        <v>15</v>
      </c>
      <c r="D21" s="52">
        <v>109</v>
      </c>
      <c r="E21" s="26">
        <v>38</v>
      </c>
      <c r="F21" s="27">
        <f t="shared" si="0"/>
        <v>38</v>
      </c>
      <c r="G21" s="28">
        <v>54</v>
      </c>
      <c r="H21" s="27">
        <f t="shared" si="1"/>
        <v>54</v>
      </c>
      <c r="I21" s="26">
        <v>0</v>
      </c>
      <c r="J21" s="27">
        <f t="shared" si="2"/>
        <v>0</v>
      </c>
      <c r="K21" s="26">
        <v>1</v>
      </c>
      <c r="L21" s="27">
        <f t="shared" si="3"/>
        <v>1</v>
      </c>
      <c r="M21" s="26">
        <v>0</v>
      </c>
      <c r="N21" s="27">
        <f t="shared" si="4"/>
        <v>0</v>
      </c>
      <c r="O21" s="26">
        <v>2</v>
      </c>
      <c r="P21" s="27">
        <f t="shared" si="5"/>
        <v>2</v>
      </c>
      <c r="Q21" s="26">
        <v>0</v>
      </c>
      <c r="R21" s="27">
        <f t="shared" si="12"/>
        <v>0</v>
      </c>
      <c r="S21" s="26">
        <v>0</v>
      </c>
      <c r="T21" s="27">
        <f t="shared" si="13"/>
        <v>0</v>
      </c>
      <c r="U21" s="26">
        <v>0</v>
      </c>
      <c r="V21" s="27">
        <f t="shared" si="14"/>
        <v>0</v>
      </c>
      <c r="W21" s="26">
        <v>0</v>
      </c>
      <c r="X21" s="27">
        <f t="shared" si="6"/>
        <v>0</v>
      </c>
      <c r="Y21" s="76">
        <f t="shared" si="15"/>
        <v>95</v>
      </c>
      <c r="Z21" s="73">
        <f t="shared" si="7"/>
        <v>95</v>
      </c>
      <c r="AA21" s="26">
        <v>5</v>
      </c>
      <c r="AB21" s="66">
        <f t="shared" si="8"/>
        <v>5</v>
      </c>
      <c r="AC21" s="76">
        <f t="shared" si="9"/>
        <v>100</v>
      </c>
      <c r="AD21" s="66">
        <f t="shared" si="10"/>
        <v>91.74311926605505</v>
      </c>
      <c r="AE21" s="62">
        <f t="shared" si="11"/>
        <v>-8.256880733944953</v>
      </c>
    </row>
    <row r="22" spans="1:31" ht="12.75">
      <c r="A22" s="287"/>
      <c r="B22" s="38">
        <v>445</v>
      </c>
      <c r="C22" s="39" t="s">
        <v>15</v>
      </c>
      <c r="D22" s="52">
        <v>741</v>
      </c>
      <c r="E22" s="26">
        <v>223</v>
      </c>
      <c r="F22" s="27">
        <f t="shared" si="0"/>
        <v>36.67763157894737</v>
      </c>
      <c r="G22" s="28">
        <v>328</v>
      </c>
      <c r="H22" s="27">
        <f t="shared" si="1"/>
        <v>53.94736842105263</v>
      </c>
      <c r="I22" s="26">
        <v>2</v>
      </c>
      <c r="J22" s="27">
        <f t="shared" si="2"/>
        <v>0.3289473684210526</v>
      </c>
      <c r="K22" s="26">
        <v>0</v>
      </c>
      <c r="L22" s="27">
        <f t="shared" si="3"/>
        <v>0</v>
      </c>
      <c r="M22" s="26">
        <v>2</v>
      </c>
      <c r="N22" s="27">
        <f t="shared" si="4"/>
        <v>0.3289473684210526</v>
      </c>
      <c r="O22" s="26">
        <v>42</v>
      </c>
      <c r="P22" s="27">
        <f t="shared" si="5"/>
        <v>6.907894736842106</v>
      </c>
      <c r="Q22" s="26">
        <v>0</v>
      </c>
      <c r="R22" s="27">
        <f t="shared" si="12"/>
        <v>0</v>
      </c>
      <c r="S22" s="26">
        <v>0</v>
      </c>
      <c r="T22" s="27">
        <f t="shared" si="13"/>
        <v>0</v>
      </c>
      <c r="U22" s="26">
        <v>0</v>
      </c>
      <c r="V22" s="27">
        <f t="shared" si="14"/>
        <v>0</v>
      </c>
      <c r="W22" s="26">
        <v>1</v>
      </c>
      <c r="X22" s="27">
        <f t="shared" si="6"/>
        <v>0.1644736842105263</v>
      </c>
      <c r="Y22" s="76">
        <f t="shared" si="15"/>
        <v>598</v>
      </c>
      <c r="Z22" s="73">
        <f t="shared" si="7"/>
        <v>98.35526315789474</v>
      </c>
      <c r="AA22" s="26">
        <v>10</v>
      </c>
      <c r="AB22" s="66">
        <f t="shared" si="8"/>
        <v>1.644736842105263</v>
      </c>
      <c r="AC22" s="76">
        <f t="shared" si="9"/>
        <v>608</v>
      </c>
      <c r="AD22" s="66">
        <f t="shared" si="10"/>
        <v>82.05128205128204</v>
      </c>
      <c r="AE22" s="62">
        <f t="shared" si="11"/>
        <v>-17.948717948717956</v>
      </c>
    </row>
    <row r="23" spans="1:31" ht="12.75">
      <c r="A23" s="287"/>
      <c r="B23" s="38">
        <v>446</v>
      </c>
      <c r="C23" s="39" t="s">
        <v>15</v>
      </c>
      <c r="D23" s="52">
        <v>66</v>
      </c>
      <c r="E23" s="26">
        <v>16</v>
      </c>
      <c r="F23" s="27">
        <f t="shared" si="0"/>
        <v>28.07017543859649</v>
      </c>
      <c r="G23" s="28">
        <v>26</v>
      </c>
      <c r="H23" s="27">
        <f t="shared" si="1"/>
        <v>45.614035087719294</v>
      </c>
      <c r="I23" s="26">
        <v>2</v>
      </c>
      <c r="J23" s="27">
        <f t="shared" si="2"/>
        <v>3.508771929824561</v>
      </c>
      <c r="K23" s="26">
        <v>0</v>
      </c>
      <c r="L23" s="27">
        <f t="shared" si="3"/>
        <v>0</v>
      </c>
      <c r="M23" s="26">
        <v>0</v>
      </c>
      <c r="N23" s="27">
        <f t="shared" si="4"/>
        <v>0</v>
      </c>
      <c r="O23" s="26">
        <v>9</v>
      </c>
      <c r="P23" s="27">
        <f t="shared" si="5"/>
        <v>15.789473684210526</v>
      </c>
      <c r="Q23" s="26">
        <v>0</v>
      </c>
      <c r="R23" s="27">
        <f t="shared" si="12"/>
        <v>0</v>
      </c>
      <c r="S23" s="26">
        <v>0</v>
      </c>
      <c r="T23" s="27">
        <f t="shared" si="13"/>
        <v>0</v>
      </c>
      <c r="U23" s="26">
        <v>0</v>
      </c>
      <c r="V23" s="27">
        <f t="shared" si="14"/>
        <v>0</v>
      </c>
      <c r="W23" s="26">
        <v>0</v>
      </c>
      <c r="X23" s="27">
        <f t="shared" si="6"/>
        <v>0</v>
      </c>
      <c r="Y23" s="76">
        <f t="shared" si="15"/>
        <v>53</v>
      </c>
      <c r="Z23" s="73">
        <f t="shared" si="7"/>
        <v>92.98245614035088</v>
      </c>
      <c r="AA23" s="26">
        <v>4</v>
      </c>
      <c r="AB23" s="66">
        <f t="shared" si="8"/>
        <v>7.017543859649122</v>
      </c>
      <c r="AC23" s="76">
        <f t="shared" si="9"/>
        <v>57</v>
      </c>
      <c r="AD23" s="66">
        <f t="shared" si="10"/>
        <v>86.36363636363636</v>
      </c>
      <c r="AE23" s="62">
        <f t="shared" si="11"/>
        <v>-13.63636363636364</v>
      </c>
    </row>
    <row r="24" spans="1:31" ht="13.5" thickBot="1">
      <c r="A24" s="288"/>
      <c r="B24" s="40">
        <v>447</v>
      </c>
      <c r="C24" s="41" t="s">
        <v>15</v>
      </c>
      <c r="D24" s="53">
        <v>254</v>
      </c>
      <c r="E24" s="31">
        <v>76</v>
      </c>
      <c r="F24" s="32">
        <f t="shared" si="0"/>
        <v>34.70319634703196</v>
      </c>
      <c r="G24" s="33">
        <v>132</v>
      </c>
      <c r="H24" s="32">
        <f t="shared" si="1"/>
        <v>60.273972602739725</v>
      </c>
      <c r="I24" s="31">
        <v>0</v>
      </c>
      <c r="J24" s="32">
        <f t="shared" si="2"/>
        <v>0</v>
      </c>
      <c r="K24" s="31">
        <v>0</v>
      </c>
      <c r="L24" s="32">
        <f t="shared" si="3"/>
        <v>0</v>
      </c>
      <c r="M24" s="31">
        <v>0</v>
      </c>
      <c r="N24" s="32">
        <f t="shared" si="4"/>
        <v>0</v>
      </c>
      <c r="O24" s="31">
        <v>7</v>
      </c>
      <c r="P24" s="32">
        <f t="shared" si="5"/>
        <v>3.1963470319634704</v>
      </c>
      <c r="Q24" s="31">
        <v>0</v>
      </c>
      <c r="R24" s="32">
        <f t="shared" si="12"/>
        <v>0</v>
      </c>
      <c r="S24" s="31">
        <v>0</v>
      </c>
      <c r="T24" s="32">
        <f t="shared" si="13"/>
        <v>0</v>
      </c>
      <c r="U24" s="31">
        <v>0</v>
      </c>
      <c r="V24" s="32">
        <f t="shared" si="14"/>
        <v>0</v>
      </c>
      <c r="W24" s="31">
        <v>0</v>
      </c>
      <c r="X24" s="32">
        <f t="shared" si="6"/>
        <v>0</v>
      </c>
      <c r="Y24" s="77">
        <f t="shared" si="15"/>
        <v>215</v>
      </c>
      <c r="Z24" s="74">
        <f t="shared" si="7"/>
        <v>98.17351598173516</v>
      </c>
      <c r="AA24" s="31">
        <v>4</v>
      </c>
      <c r="AB24" s="67">
        <f t="shared" si="8"/>
        <v>1.82648401826484</v>
      </c>
      <c r="AC24" s="77">
        <f t="shared" si="9"/>
        <v>219</v>
      </c>
      <c r="AD24" s="67">
        <f t="shared" si="10"/>
        <v>86.22047244094489</v>
      </c>
      <c r="AE24" s="68">
        <f t="shared" si="11"/>
        <v>-13.779527559055111</v>
      </c>
    </row>
    <row r="25" ht="7.5" customHeight="1" thickBot="1" thickTop="1">
      <c r="AA25" s="96"/>
    </row>
    <row r="26" spans="1:39" s="4" customFormat="1" ht="18" customHeight="1" thickBot="1" thickTop="1">
      <c r="A26" s="301" t="s">
        <v>38</v>
      </c>
      <c r="B26" s="302"/>
      <c r="C26" s="54">
        <f>COUNTA(C13:C24)</f>
        <v>12</v>
      </c>
      <c r="D26" s="55">
        <f>SUM(D13:D25)</f>
        <v>5597</v>
      </c>
      <c r="E26" s="55">
        <f>SUM(E13:E25)</f>
        <v>1861</v>
      </c>
      <c r="F26" s="100">
        <f t="shared" si="0"/>
        <v>41.82962463474938</v>
      </c>
      <c r="G26" s="55">
        <f>SUM(G13:G24)</f>
        <v>2197</v>
      </c>
      <c r="H26" s="100">
        <f t="shared" si="1"/>
        <v>49.381883569341426</v>
      </c>
      <c r="I26" s="55">
        <f>SUM(I13:I24)</f>
        <v>28</v>
      </c>
      <c r="J26" s="100">
        <f t="shared" si="2"/>
        <v>0.6293549112160036</v>
      </c>
      <c r="K26" s="55">
        <f>SUM(K13:K24)</f>
        <v>3</v>
      </c>
      <c r="L26" s="100">
        <f t="shared" si="3"/>
        <v>0.06743088334457181</v>
      </c>
      <c r="M26" s="55">
        <f>SUM(M13:M24)</f>
        <v>9</v>
      </c>
      <c r="N26" s="100">
        <f t="shared" si="4"/>
        <v>0.20229265003371544</v>
      </c>
      <c r="O26" s="55">
        <f>SUM(O13:O24)</f>
        <v>204</v>
      </c>
      <c r="P26" s="100">
        <f>O26/AC26*100</f>
        <v>4.585300067430883</v>
      </c>
      <c r="Q26" s="55">
        <f>SUM(Q13:Q24)</f>
        <v>2</v>
      </c>
      <c r="R26" s="100">
        <f t="shared" si="12"/>
        <v>0.04495392222971454</v>
      </c>
      <c r="S26" s="55">
        <f>SUM(S13:S24)</f>
        <v>6</v>
      </c>
      <c r="T26" s="100">
        <f t="shared" si="13"/>
        <v>0.13486176668914363</v>
      </c>
      <c r="U26" s="55">
        <f>SUM(U13:U24)</f>
        <v>0</v>
      </c>
      <c r="V26" s="100">
        <f t="shared" si="14"/>
        <v>0</v>
      </c>
      <c r="W26" s="55">
        <f>SUM(W13:W24)</f>
        <v>1</v>
      </c>
      <c r="X26" s="100">
        <f t="shared" si="6"/>
        <v>0.02247696111485727</v>
      </c>
      <c r="Y26" s="55">
        <f>SUM(Y13:Y25)</f>
        <v>4311</v>
      </c>
      <c r="Z26" s="103">
        <f>Y26/AC26*100</f>
        <v>96.89817936614969</v>
      </c>
      <c r="AA26" s="55">
        <f>SUM(AA13:AA24)</f>
        <v>138</v>
      </c>
      <c r="AB26" s="101">
        <f>AA26/AC26*100</f>
        <v>3.1018206338503034</v>
      </c>
      <c r="AC26" s="55">
        <f>SUM(AC13:AC25)</f>
        <v>4449</v>
      </c>
      <c r="AD26" s="101">
        <f>AC26/D26*100</f>
        <v>79.48901197069858</v>
      </c>
      <c r="AE26" s="115">
        <f>AD26-100</f>
        <v>-20.510988029301416</v>
      </c>
      <c r="AG26" s="13"/>
      <c r="AH26" s="13"/>
      <c r="AI26" s="13"/>
      <c r="AJ26" s="13"/>
      <c r="AK26" s="13"/>
      <c r="AL26" s="13"/>
      <c r="AM26" s="13"/>
    </row>
    <row r="27" ht="18.75" thickTop="1"/>
  </sheetData>
  <mergeCells count="30">
    <mergeCell ref="A9:A11"/>
    <mergeCell ref="AC9:AC11"/>
    <mergeCell ref="W10:X10"/>
    <mergeCell ref="D9:D11"/>
    <mergeCell ref="E10:F10"/>
    <mergeCell ref="AA9:AB10"/>
    <mergeCell ref="M10:N10"/>
    <mergeCell ref="O10:P10"/>
    <mergeCell ref="E9:X9"/>
    <mergeCell ref="Q10:R10"/>
    <mergeCell ref="A26:B26"/>
    <mergeCell ref="A13:A24"/>
    <mergeCell ref="AD9:AD11"/>
    <mergeCell ref="B9:B11"/>
    <mergeCell ref="Y9:Z10"/>
    <mergeCell ref="K10:L10"/>
    <mergeCell ref="G10:H10"/>
    <mergeCell ref="I10:J10"/>
    <mergeCell ref="C9:C11"/>
    <mergeCell ref="S10:T10"/>
    <mergeCell ref="AE9:AE11"/>
    <mergeCell ref="A1:AE1"/>
    <mergeCell ref="A2:AE2"/>
    <mergeCell ref="A3:AE3"/>
    <mergeCell ref="A4:AE4"/>
    <mergeCell ref="A5:AE5"/>
    <mergeCell ref="A6:AE6"/>
    <mergeCell ref="A7:AE7"/>
    <mergeCell ref="A8:AE8"/>
    <mergeCell ref="U10:V10"/>
  </mergeCells>
  <printOptions horizontalCentered="1"/>
  <pageMargins left="0.1968503937007874" right="0.1968503937007874" top="0.3937007874015748" bottom="0.5118110236220472" header="0" footer="0"/>
  <pageSetup horizontalDpi="300" verticalDpi="300" orientation="landscape" paperSize="9" scale="95" r:id="rId2"/>
  <headerFooter alignWithMargins="0">
    <oddFooter>&amp;C&amp;P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AK81"/>
  <sheetViews>
    <sheetView tabSelected="1" workbookViewId="0" topLeftCell="A41">
      <selection activeCell="A81" sqref="A81:G81"/>
    </sheetView>
  </sheetViews>
  <sheetFormatPr defaultColWidth="11.421875" defaultRowHeight="12.75"/>
  <cols>
    <col min="1" max="1" width="7.57421875" style="59" customWidth="1"/>
    <col min="2" max="2" width="7.7109375" style="44" customWidth="1"/>
    <col min="3" max="3" width="5.8515625" style="45" customWidth="1"/>
    <col min="4" max="4" width="6.8515625" style="46" customWidth="1"/>
    <col min="5" max="5" width="5.7109375" style="3" customWidth="1"/>
    <col min="6" max="6" width="5.140625" style="15" customWidth="1"/>
    <col min="7" max="7" width="5.7109375" style="3" customWidth="1"/>
    <col min="8" max="8" width="4.421875" style="15" customWidth="1"/>
    <col min="9" max="9" width="5.7109375" style="3" customWidth="1"/>
    <col min="10" max="10" width="4.57421875" style="15" customWidth="1"/>
    <col min="11" max="11" width="5.7109375" style="3" customWidth="1"/>
    <col min="12" max="12" width="4.57421875" style="15" customWidth="1"/>
    <col min="13" max="13" width="5.7109375" style="3" customWidth="1"/>
    <col min="14" max="14" width="4.57421875" style="15" customWidth="1"/>
    <col min="15" max="15" width="5.7109375" style="3" customWidth="1"/>
    <col min="16" max="16" width="4.57421875" style="15" customWidth="1"/>
    <col min="17" max="17" width="5.7109375" style="105" customWidth="1"/>
    <col min="18" max="18" width="4.57421875" style="15" customWidth="1"/>
    <col min="19" max="19" width="5.7109375" style="85" customWidth="1"/>
    <col min="20" max="20" width="4.57421875" style="15" customWidth="1"/>
    <col min="21" max="21" width="5.7109375" style="85" customWidth="1"/>
    <col min="22" max="22" width="4.57421875" style="15" customWidth="1"/>
    <col min="23" max="23" width="5.7109375" style="91" customWidth="1"/>
    <col min="24" max="24" width="4.57421875" style="15" customWidth="1"/>
    <col min="25" max="25" width="7.00390625" style="91" customWidth="1"/>
    <col min="26" max="26" width="5.57421875" style="91" customWidth="1"/>
    <col min="27" max="27" width="4.57421875" style="91" customWidth="1"/>
    <col min="28" max="28" width="4.57421875" style="85" customWidth="1"/>
    <col min="29" max="29" width="7.00390625" style="91" customWidth="1"/>
    <col min="30" max="30" width="7.57421875" style="85" customWidth="1"/>
    <col min="31" max="31" width="7.28125" style="85" customWidth="1"/>
    <col min="32" max="37" width="11.421875" style="11" customWidth="1"/>
  </cols>
  <sheetData>
    <row r="1" spans="1:31" ht="39.75" customHeight="1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</row>
    <row r="2" spans="1:31" ht="18">
      <c r="A2" s="250" t="s">
        <v>34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</row>
    <row r="3" spans="1:31" ht="12.75">
      <c r="A3" s="251" t="s">
        <v>35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</row>
    <row r="4" spans="1:31" ht="12.75">
      <c r="A4" s="252" t="s">
        <v>36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</row>
    <row r="5" spans="1:31" ht="12.75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</row>
    <row r="6" spans="1:37" s="107" customFormat="1" ht="31.5" customHeight="1">
      <c r="A6" s="240" t="s">
        <v>52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108"/>
      <c r="AG6" s="108"/>
      <c r="AH6" s="108"/>
      <c r="AI6" s="108"/>
      <c r="AJ6" s="108"/>
      <c r="AK6" s="108"/>
    </row>
    <row r="7" spans="1:31" ht="11.25" customHeight="1">
      <c r="A7" s="241" t="s">
        <v>46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</row>
    <row r="8" spans="1:31" ht="13.5" thickBot="1">
      <c r="A8" s="242" t="s">
        <v>72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</row>
    <row r="9" spans="1:37" s="98" customFormat="1" ht="12" customHeight="1" thickBot="1" thickTop="1">
      <c r="A9" s="256" t="s">
        <v>37</v>
      </c>
      <c r="B9" s="268" t="s">
        <v>11</v>
      </c>
      <c r="C9" s="255" t="s">
        <v>12</v>
      </c>
      <c r="D9" s="260" t="s">
        <v>40</v>
      </c>
      <c r="E9" s="265" t="s">
        <v>47</v>
      </c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7"/>
      <c r="Y9" s="261" t="s">
        <v>43</v>
      </c>
      <c r="Z9" s="262"/>
      <c r="AA9" s="261" t="s">
        <v>41</v>
      </c>
      <c r="AB9" s="262"/>
      <c r="AC9" s="260" t="s">
        <v>42</v>
      </c>
      <c r="AD9" s="243" t="s">
        <v>70</v>
      </c>
      <c r="AE9" s="246" t="s">
        <v>71</v>
      </c>
      <c r="AF9" s="18"/>
      <c r="AG9" s="18"/>
      <c r="AH9" s="18"/>
      <c r="AI9" s="18"/>
      <c r="AJ9" s="18"/>
      <c r="AK9" s="18"/>
    </row>
    <row r="10" spans="1:31" s="18" customFormat="1" ht="18.75" customHeight="1" thickBot="1" thickTop="1">
      <c r="A10" s="257"/>
      <c r="B10" s="268"/>
      <c r="C10" s="255"/>
      <c r="D10" s="260"/>
      <c r="E10" s="253"/>
      <c r="F10" s="254"/>
      <c r="G10" s="253"/>
      <c r="H10" s="254"/>
      <c r="I10" s="253"/>
      <c r="J10" s="254"/>
      <c r="K10" s="253"/>
      <c r="L10" s="254"/>
      <c r="M10" s="253"/>
      <c r="N10" s="254"/>
      <c r="O10" s="253"/>
      <c r="P10" s="254"/>
      <c r="Q10" s="253"/>
      <c r="R10" s="254"/>
      <c r="S10" s="253"/>
      <c r="T10" s="269"/>
      <c r="U10" s="253"/>
      <c r="V10" s="254"/>
      <c r="W10" s="253"/>
      <c r="X10" s="254"/>
      <c r="Y10" s="263"/>
      <c r="Z10" s="264"/>
      <c r="AA10" s="263"/>
      <c r="AB10" s="264"/>
      <c r="AC10" s="260"/>
      <c r="AD10" s="244"/>
      <c r="AE10" s="247"/>
    </row>
    <row r="11" spans="1:31" s="18" customFormat="1" ht="12.75" customHeight="1" thickBot="1" thickTop="1">
      <c r="A11" s="258"/>
      <c r="B11" s="268"/>
      <c r="C11" s="255"/>
      <c r="D11" s="260"/>
      <c r="E11" s="48" t="s">
        <v>44</v>
      </c>
      <c r="F11" s="99" t="s">
        <v>39</v>
      </c>
      <c r="G11" s="48" t="s">
        <v>44</v>
      </c>
      <c r="H11" s="99" t="s">
        <v>39</v>
      </c>
      <c r="I11" s="48" t="s">
        <v>44</v>
      </c>
      <c r="J11" s="99" t="s">
        <v>39</v>
      </c>
      <c r="K11" s="48" t="s">
        <v>44</v>
      </c>
      <c r="L11" s="99" t="s">
        <v>39</v>
      </c>
      <c r="M11" s="48" t="s">
        <v>44</v>
      </c>
      <c r="N11" s="99" t="s">
        <v>39</v>
      </c>
      <c r="O11" s="48" t="s">
        <v>44</v>
      </c>
      <c r="P11" s="99" t="s">
        <v>39</v>
      </c>
      <c r="Q11" s="48" t="s">
        <v>44</v>
      </c>
      <c r="R11" s="99" t="s">
        <v>39</v>
      </c>
      <c r="S11" s="48" t="s">
        <v>44</v>
      </c>
      <c r="T11" s="99" t="s">
        <v>39</v>
      </c>
      <c r="U11" s="48" t="s">
        <v>44</v>
      </c>
      <c r="V11" s="99" t="s">
        <v>39</v>
      </c>
      <c r="W11" s="48" t="s">
        <v>44</v>
      </c>
      <c r="X11" s="99" t="s">
        <v>39</v>
      </c>
      <c r="Y11" s="48" t="s">
        <v>44</v>
      </c>
      <c r="Z11" s="84" t="s">
        <v>39</v>
      </c>
      <c r="AA11" s="48" t="s">
        <v>44</v>
      </c>
      <c r="AB11" s="84" t="s">
        <v>39</v>
      </c>
      <c r="AC11" s="260"/>
      <c r="AD11" s="245"/>
      <c r="AE11" s="248"/>
    </row>
    <row r="12" spans="1:37" s="1" customFormat="1" ht="7.5" customHeight="1" thickBot="1" thickTop="1">
      <c r="A12" s="59"/>
      <c r="B12" s="44"/>
      <c r="C12" s="45"/>
      <c r="D12" s="46"/>
      <c r="E12" s="3"/>
      <c r="F12" s="15"/>
      <c r="G12" s="3"/>
      <c r="H12" s="15"/>
      <c r="I12" s="3"/>
      <c r="J12" s="15"/>
      <c r="K12" s="3"/>
      <c r="L12" s="15"/>
      <c r="M12" s="3"/>
      <c r="N12" s="15"/>
      <c r="O12" s="3"/>
      <c r="P12" s="15"/>
      <c r="Q12" s="105"/>
      <c r="R12" s="15"/>
      <c r="S12" s="85"/>
      <c r="T12" s="15"/>
      <c r="U12" s="85"/>
      <c r="V12" s="15"/>
      <c r="W12" s="91"/>
      <c r="X12" s="15"/>
      <c r="Y12" s="91"/>
      <c r="Z12" s="91"/>
      <c r="AA12" s="91"/>
      <c r="AB12" s="85"/>
      <c r="AC12" s="91"/>
      <c r="AD12" s="85"/>
      <c r="AE12" s="85"/>
      <c r="AF12" s="8"/>
      <c r="AG12" s="8"/>
      <c r="AH12" s="8"/>
      <c r="AI12" s="8"/>
      <c r="AJ12" s="8"/>
      <c r="AK12" s="8"/>
    </row>
    <row r="13" spans="1:31" ht="12.75" customHeight="1" thickTop="1">
      <c r="A13" s="286" t="s">
        <v>18</v>
      </c>
      <c r="B13" s="36">
        <v>2</v>
      </c>
      <c r="C13" s="37" t="s">
        <v>15</v>
      </c>
      <c r="D13" s="51">
        <v>644</v>
      </c>
      <c r="E13" s="21">
        <v>145</v>
      </c>
      <c r="F13" s="22">
        <f aca="true" t="shared" si="0" ref="F13:F71">E13/AC13*100</f>
        <v>35.19417475728155</v>
      </c>
      <c r="G13" s="23">
        <v>177</v>
      </c>
      <c r="H13" s="22">
        <f aca="true" t="shared" si="1" ref="H13:H71">G13/AC13*100</f>
        <v>42.961165048543684</v>
      </c>
      <c r="I13" s="21">
        <v>9</v>
      </c>
      <c r="J13" s="22">
        <f aca="true" t="shared" si="2" ref="J13:J71">I13/AC13*100</f>
        <v>2.1844660194174756</v>
      </c>
      <c r="K13" s="21">
        <v>0</v>
      </c>
      <c r="L13" s="22">
        <f aca="true" t="shared" si="3" ref="L13:L71">K13/AC13*100</f>
        <v>0</v>
      </c>
      <c r="M13" s="21">
        <v>3</v>
      </c>
      <c r="N13" s="22">
        <f aca="true" t="shared" si="4" ref="N13:N71">M13/AC13*100</f>
        <v>0.7281553398058253</v>
      </c>
      <c r="O13" s="21">
        <v>72</v>
      </c>
      <c r="P13" s="22">
        <f>O13/AC13*100</f>
        <v>17.475728155339805</v>
      </c>
      <c r="Q13" s="86">
        <v>0</v>
      </c>
      <c r="R13" s="22">
        <f>Q13/AC13*100</f>
        <v>0</v>
      </c>
      <c r="S13" s="86">
        <v>0</v>
      </c>
      <c r="T13" s="22">
        <f>S13/AC13*100</f>
        <v>0</v>
      </c>
      <c r="U13" s="86">
        <v>0</v>
      </c>
      <c r="V13" s="22">
        <f>U13/AC13*100</f>
        <v>0</v>
      </c>
      <c r="W13" s="21">
        <v>3</v>
      </c>
      <c r="X13" s="22">
        <f aca="true" t="shared" si="5" ref="X13:X71">W13/AC13*100</f>
        <v>0.7281553398058253</v>
      </c>
      <c r="Y13" s="75">
        <f>SUM(E13+G13+I13+K13+M13+O13+Q13+S13+U13+W13)</f>
        <v>409</v>
      </c>
      <c r="Z13" s="72">
        <f aca="true" t="shared" si="6" ref="Z13:Z69">Y13/AC13*100</f>
        <v>99.27184466019418</v>
      </c>
      <c r="AA13" s="21">
        <v>3</v>
      </c>
      <c r="AB13" s="64">
        <f aca="true" t="shared" si="7" ref="AB13:AB69">AA13/AC13*100</f>
        <v>0.7281553398058253</v>
      </c>
      <c r="AC13" s="75">
        <f aca="true" t="shared" si="8" ref="AC13:AC69">Y13+AA13</f>
        <v>412</v>
      </c>
      <c r="AD13" s="64">
        <f aca="true" t="shared" si="9" ref="AD13:AD69">AC13/D13*100</f>
        <v>63.975155279503106</v>
      </c>
      <c r="AE13" s="65">
        <f aca="true" t="shared" si="10" ref="AE13:AE69">AD13-100</f>
        <v>-36.024844720496894</v>
      </c>
    </row>
    <row r="14" spans="1:31" ht="12.75" customHeight="1">
      <c r="A14" s="287"/>
      <c r="B14" s="38">
        <v>4</v>
      </c>
      <c r="C14" s="39" t="s">
        <v>15</v>
      </c>
      <c r="D14" s="52">
        <v>698</v>
      </c>
      <c r="E14" s="26">
        <v>186</v>
      </c>
      <c r="F14" s="27">
        <f t="shared" si="0"/>
        <v>46.38403990024938</v>
      </c>
      <c r="G14" s="28">
        <v>143</v>
      </c>
      <c r="H14" s="27">
        <f t="shared" si="1"/>
        <v>35.66084788029925</v>
      </c>
      <c r="I14" s="26">
        <v>4</v>
      </c>
      <c r="J14" s="27">
        <f t="shared" si="2"/>
        <v>0.997506234413965</v>
      </c>
      <c r="K14" s="26">
        <v>0</v>
      </c>
      <c r="L14" s="27">
        <f t="shared" si="3"/>
        <v>0</v>
      </c>
      <c r="M14" s="26">
        <v>1</v>
      </c>
      <c r="N14" s="27">
        <f t="shared" si="4"/>
        <v>0.24937655860349126</v>
      </c>
      <c r="O14" s="26">
        <v>53</v>
      </c>
      <c r="P14" s="27">
        <f>O14/AC14*100</f>
        <v>13.216957605985039</v>
      </c>
      <c r="Q14" s="87">
        <v>1</v>
      </c>
      <c r="R14" s="27">
        <f>Q14/AC14*100</f>
        <v>0.24937655860349126</v>
      </c>
      <c r="S14" s="87">
        <v>1</v>
      </c>
      <c r="T14" s="27">
        <f aca="true" t="shared" si="11" ref="T14:T71">S14/AC14*100</f>
        <v>0.24937655860349126</v>
      </c>
      <c r="U14" s="87">
        <v>0</v>
      </c>
      <c r="V14" s="27">
        <f aca="true" t="shared" si="12" ref="V14:V71">U14/AC14*100</f>
        <v>0</v>
      </c>
      <c r="W14" s="26">
        <v>0</v>
      </c>
      <c r="X14" s="27">
        <f t="shared" si="5"/>
        <v>0</v>
      </c>
      <c r="Y14" s="76">
        <f>SUM(E14+G14+I14+K14+M14+O14+Q14+S14+U14+W14)</f>
        <v>389</v>
      </c>
      <c r="Z14" s="73">
        <f t="shared" si="6"/>
        <v>97.0074812967581</v>
      </c>
      <c r="AA14" s="28">
        <v>12</v>
      </c>
      <c r="AB14" s="66">
        <f t="shared" si="7"/>
        <v>2.9925187032418954</v>
      </c>
      <c r="AC14" s="76">
        <f t="shared" si="8"/>
        <v>401</v>
      </c>
      <c r="AD14" s="66">
        <f t="shared" si="9"/>
        <v>57.44985673352435</v>
      </c>
      <c r="AE14" s="62">
        <f t="shared" si="10"/>
        <v>-42.55014326647565</v>
      </c>
    </row>
    <row r="15" spans="1:31" ht="12.75" customHeight="1">
      <c r="A15" s="287"/>
      <c r="B15" s="38">
        <v>4</v>
      </c>
      <c r="C15" s="39" t="s">
        <v>16</v>
      </c>
      <c r="D15" s="52">
        <v>698</v>
      </c>
      <c r="E15" s="26">
        <v>148</v>
      </c>
      <c r="F15" s="27">
        <f t="shared" si="0"/>
        <v>39.57219251336899</v>
      </c>
      <c r="G15" s="28">
        <v>155</v>
      </c>
      <c r="H15" s="27">
        <f t="shared" si="1"/>
        <v>41.44385026737968</v>
      </c>
      <c r="I15" s="26">
        <v>6</v>
      </c>
      <c r="J15" s="27">
        <f t="shared" si="2"/>
        <v>1.6042780748663104</v>
      </c>
      <c r="K15" s="26">
        <v>0</v>
      </c>
      <c r="L15" s="27">
        <f t="shared" si="3"/>
        <v>0</v>
      </c>
      <c r="M15" s="26">
        <v>1</v>
      </c>
      <c r="N15" s="27">
        <f t="shared" si="4"/>
        <v>0.267379679144385</v>
      </c>
      <c r="O15" s="26">
        <v>49</v>
      </c>
      <c r="P15" s="27">
        <f>O15/AC15*100</f>
        <v>13.101604278074866</v>
      </c>
      <c r="Q15" s="87">
        <v>0</v>
      </c>
      <c r="R15" s="27">
        <f>Q15/AC15*100</f>
        <v>0</v>
      </c>
      <c r="S15" s="87">
        <v>3</v>
      </c>
      <c r="T15" s="27">
        <f t="shared" si="11"/>
        <v>0.8021390374331552</v>
      </c>
      <c r="U15" s="87">
        <v>0</v>
      </c>
      <c r="V15" s="27">
        <f t="shared" si="12"/>
        <v>0</v>
      </c>
      <c r="W15" s="26">
        <v>0</v>
      </c>
      <c r="X15" s="27">
        <f t="shared" si="5"/>
        <v>0</v>
      </c>
      <c r="Y15" s="76">
        <f>SUM(E15+G15+I15+K15+M15+O15+Q15+S15+U15+W15)</f>
        <v>362</v>
      </c>
      <c r="Z15" s="73">
        <f t="shared" si="6"/>
        <v>96.79144385026738</v>
      </c>
      <c r="AA15" s="26">
        <v>12</v>
      </c>
      <c r="AB15" s="66">
        <f t="shared" si="7"/>
        <v>3.2085561497326207</v>
      </c>
      <c r="AC15" s="76">
        <f t="shared" si="8"/>
        <v>374</v>
      </c>
      <c r="AD15" s="66">
        <f t="shared" si="9"/>
        <v>53.581661891117484</v>
      </c>
      <c r="AE15" s="62">
        <f t="shared" si="10"/>
        <v>-46.418338108882516</v>
      </c>
    </row>
    <row r="16" spans="1:31" ht="12.75" customHeight="1">
      <c r="A16" s="287"/>
      <c r="B16" s="38">
        <v>4</v>
      </c>
      <c r="C16" s="39" t="s">
        <v>19</v>
      </c>
      <c r="D16" s="52">
        <v>699</v>
      </c>
      <c r="E16" s="26">
        <v>146</v>
      </c>
      <c r="F16" s="27">
        <f t="shared" si="0"/>
        <v>40.66852367688023</v>
      </c>
      <c r="G16" s="28">
        <v>150</v>
      </c>
      <c r="H16" s="27">
        <f t="shared" si="1"/>
        <v>41.78272980501393</v>
      </c>
      <c r="I16" s="26">
        <v>7</v>
      </c>
      <c r="J16" s="27">
        <f t="shared" si="2"/>
        <v>1.9498607242339834</v>
      </c>
      <c r="K16" s="26">
        <v>2</v>
      </c>
      <c r="L16" s="27">
        <f t="shared" si="3"/>
        <v>0.5571030640668524</v>
      </c>
      <c r="M16" s="26">
        <v>3</v>
      </c>
      <c r="N16" s="27">
        <f t="shared" si="4"/>
        <v>0.8356545961002786</v>
      </c>
      <c r="O16" s="26">
        <v>36</v>
      </c>
      <c r="P16" s="27">
        <f>O16/AC16*100</f>
        <v>10.027855153203342</v>
      </c>
      <c r="Q16" s="87">
        <v>1</v>
      </c>
      <c r="R16" s="27">
        <f>Q16/AC16*100</f>
        <v>0.2785515320334262</v>
      </c>
      <c r="S16" s="87">
        <v>1</v>
      </c>
      <c r="T16" s="27">
        <f t="shared" si="11"/>
        <v>0.2785515320334262</v>
      </c>
      <c r="U16" s="87">
        <v>0</v>
      </c>
      <c r="V16" s="27">
        <f t="shared" si="12"/>
        <v>0</v>
      </c>
      <c r="W16" s="26">
        <v>0</v>
      </c>
      <c r="X16" s="27">
        <f t="shared" si="5"/>
        <v>0</v>
      </c>
      <c r="Y16" s="76">
        <f>SUM(E16+G16+I16+K16+M16+O16+Q16+S16+U16+W16)</f>
        <v>346</v>
      </c>
      <c r="Z16" s="73">
        <f t="shared" si="6"/>
        <v>96.37883008356546</v>
      </c>
      <c r="AA16" s="28">
        <v>13</v>
      </c>
      <c r="AB16" s="66">
        <f t="shared" si="7"/>
        <v>3.6211699164345403</v>
      </c>
      <c r="AC16" s="76">
        <f t="shared" si="8"/>
        <v>359</v>
      </c>
      <c r="AD16" s="66">
        <f t="shared" si="9"/>
        <v>51.359084406294706</v>
      </c>
      <c r="AE16" s="62">
        <f t="shared" si="10"/>
        <v>-48.640915593705294</v>
      </c>
    </row>
    <row r="17" spans="1:31" ht="12.75" customHeight="1">
      <c r="A17" s="287"/>
      <c r="B17" s="145">
        <v>4</v>
      </c>
      <c r="C17" s="146" t="s">
        <v>20</v>
      </c>
      <c r="D17" s="147">
        <v>699</v>
      </c>
      <c r="E17" s="148">
        <v>136</v>
      </c>
      <c r="F17" s="149">
        <f>E17/AC17*100</f>
        <v>39.76608187134503</v>
      </c>
      <c r="G17" s="150">
        <v>148</v>
      </c>
      <c r="H17" s="149">
        <f>G17/AC17*100</f>
        <v>43.27485380116959</v>
      </c>
      <c r="I17" s="148">
        <v>3</v>
      </c>
      <c r="J17" s="149">
        <f>I17/AC17*100</f>
        <v>0.8771929824561403</v>
      </c>
      <c r="K17" s="148">
        <v>1</v>
      </c>
      <c r="L17" s="149">
        <f>K17/AC17*100</f>
        <v>0.29239766081871343</v>
      </c>
      <c r="M17" s="148">
        <v>0</v>
      </c>
      <c r="N17" s="149">
        <f>M17/AC17*100</f>
        <v>0</v>
      </c>
      <c r="O17" s="148">
        <v>40</v>
      </c>
      <c r="P17" s="149">
        <f>O17/AC17*100</f>
        <v>11.695906432748536</v>
      </c>
      <c r="Q17" s="151">
        <v>0</v>
      </c>
      <c r="R17" s="149">
        <f>Q17/AC17*100</f>
        <v>0</v>
      </c>
      <c r="S17" s="151">
        <v>1</v>
      </c>
      <c r="T17" s="149">
        <f>S17/AC17*100</f>
        <v>0.29239766081871343</v>
      </c>
      <c r="U17" s="151">
        <v>0</v>
      </c>
      <c r="V17" s="149">
        <f>U17/AC17*100</f>
        <v>0</v>
      </c>
      <c r="W17" s="148">
        <v>0</v>
      </c>
      <c r="X17" s="149">
        <f>W17/AC17*100</f>
        <v>0</v>
      </c>
      <c r="Y17" s="152">
        <f>SUM(E17+G17+I17+K17+M17+O17+Q17+S17+U17+W17)</f>
        <v>329</v>
      </c>
      <c r="Z17" s="153">
        <f>Y17/AC17*100</f>
        <v>96.19883040935673</v>
      </c>
      <c r="AA17" s="150">
        <v>13</v>
      </c>
      <c r="AB17" s="154">
        <f>AA17/AC17*100</f>
        <v>3.8011695906432745</v>
      </c>
      <c r="AC17" s="152">
        <f>Y17+AA17</f>
        <v>342</v>
      </c>
      <c r="AD17" s="154">
        <f>AC17/D17*100</f>
        <v>48.927038626609445</v>
      </c>
      <c r="AE17" s="155">
        <f t="shared" si="10"/>
        <v>-51.072961373390555</v>
      </c>
    </row>
    <row r="18" spans="1:31" ht="12.75" customHeight="1">
      <c r="A18" s="287"/>
      <c r="B18" s="38">
        <v>4</v>
      </c>
      <c r="C18" s="39" t="s">
        <v>21</v>
      </c>
      <c r="D18" s="52">
        <v>699</v>
      </c>
      <c r="E18" s="26">
        <v>161</v>
      </c>
      <c r="F18" s="27">
        <f t="shared" si="0"/>
        <v>41.60206718346253</v>
      </c>
      <c r="G18" s="28">
        <v>153</v>
      </c>
      <c r="H18" s="27">
        <f t="shared" si="1"/>
        <v>39.53488372093023</v>
      </c>
      <c r="I18" s="26">
        <v>5</v>
      </c>
      <c r="J18" s="27">
        <f t="shared" si="2"/>
        <v>1.2919896640826873</v>
      </c>
      <c r="K18" s="26">
        <v>1</v>
      </c>
      <c r="L18" s="27">
        <f t="shared" si="3"/>
        <v>0.2583979328165375</v>
      </c>
      <c r="M18" s="26">
        <v>3</v>
      </c>
      <c r="N18" s="27">
        <f t="shared" si="4"/>
        <v>0.7751937984496124</v>
      </c>
      <c r="O18" s="26">
        <v>41</v>
      </c>
      <c r="P18" s="27">
        <f aca="true" t="shared" si="13" ref="P18:P34">O18/AC18*100</f>
        <v>10.594315245478036</v>
      </c>
      <c r="Q18" s="87">
        <v>0</v>
      </c>
      <c r="R18" s="27">
        <f aca="true" t="shared" si="14" ref="R18:R34">Q18/AC18*100</f>
        <v>0</v>
      </c>
      <c r="S18" s="87">
        <v>2</v>
      </c>
      <c r="T18" s="27">
        <f t="shared" si="11"/>
        <v>0.516795865633075</v>
      </c>
      <c r="U18" s="87">
        <v>0</v>
      </c>
      <c r="V18" s="27">
        <f t="shared" si="12"/>
        <v>0</v>
      </c>
      <c r="W18" s="26">
        <v>1</v>
      </c>
      <c r="X18" s="27">
        <f t="shared" si="5"/>
        <v>0.2583979328165375</v>
      </c>
      <c r="Y18" s="76">
        <f aca="true" t="shared" si="15" ref="Y18:Y34">SUM(E18+G18+I18+K18+M18+O18+Q18+S18+U18+W18)</f>
        <v>367</v>
      </c>
      <c r="Z18" s="73">
        <f t="shared" si="6"/>
        <v>94.83204134366925</v>
      </c>
      <c r="AA18" s="26">
        <v>20</v>
      </c>
      <c r="AB18" s="66">
        <f t="shared" si="7"/>
        <v>5.167958656330749</v>
      </c>
      <c r="AC18" s="76">
        <f t="shared" si="8"/>
        <v>387</v>
      </c>
      <c r="AD18" s="66">
        <f t="shared" si="9"/>
        <v>55.36480686695279</v>
      </c>
      <c r="AE18" s="62">
        <f t="shared" si="10"/>
        <v>-44.63519313304721</v>
      </c>
    </row>
    <row r="19" spans="1:31" ht="12.75" customHeight="1">
      <c r="A19" s="287"/>
      <c r="B19" s="38">
        <v>4</v>
      </c>
      <c r="C19" s="39" t="s">
        <v>22</v>
      </c>
      <c r="D19" s="52">
        <v>699</v>
      </c>
      <c r="E19" s="26">
        <v>124</v>
      </c>
      <c r="F19" s="27">
        <f t="shared" si="0"/>
        <v>33.24396782841823</v>
      </c>
      <c r="G19" s="28">
        <v>184</v>
      </c>
      <c r="H19" s="27">
        <f t="shared" si="1"/>
        <v>49.32975871313673</v>
      </c>
      <c r="I19" s="26">
        <v>5</v>
      </c>
      <c r="J19" s="27">
        <f t="shared" si="2"/>
        <v>1.3404825737265416</v>
      </c>
      <c r="K19" s="26">
        <v>2</v>
      </c>
      <c r="L19" s="27">
        <f t="shared" si="3"/>
        <v>0.5361930294906166</v>
      </c>
      <c r="M19" s="26">
        <v>3</v>
      </c>
      <c r="N19" s="27">
        <f t="shared" si="4"/>
        <v>0.8042895442359249</v>
      </c>
      <c r="O19" s="26">
        <v>43</v>
      </c>
      <c r="P19" s="27">
        <f t="shared" si="13"/>
        <v>11.528150134048257</v>
      </c>
      <c r="Q19" s="87">
        <v>0</v>
      </c>
      <c r="R19" s="27">
        <f t="shared" si="14"/>
        <v>0</v>
      </c>
      <c r="S19" s="87">
        <v>2</v>
      </c>
      <c r="T19" s="27">
        <f t="shared" si="11"/>
        <v>0.5361930294906166</v>
      </c>
      <c r="U19" s="87">
        <v>1</v>
      </c>
      <c r="V19" s="27">
        <f t="shared" si="12"/>
        <v>0.2680965147453083</v>
      </c>
      <c r="W19" s="26">
        <v>0</v>
      </c>
      <c r="X19" s="27">
        <f t="shared" si="5"/>
        <v>0</v>
      </c>
      <c r="Y19" s="76">
        <f t="shared" si="15"/>
        <v>364</v>
      </c>
      <c r="Z19" s="73">
        <f t="shared" si="6"/>
        <v>97.58713136729223</v>
      </c>
      <c r="AA19" s="26">
        <v>9</v>
      </c>
      <c r="AB19" s="66">
        <f t="shared" si="7"/>
        <v>2.4128686327077746</v>
      </c>
      <c r="AC19" s="76">
        <f t="shared" si="8"/>
        <v>373</v>
      </c>
      <c r="AD19" s="66">
        <f t="shared" si="9"/>
        <v>53.36194563662375</v>
      </c>
      <c r="AE19" s="62">
        <f t="shared" si="10"/>
        <v>-46.63805436337625</v>
      </c>
    </row>
    <row r="20" spans="1:31" ht="12.75" customHeight="1">
      <c r="A20" s="287"/>
      <c r="B20" s="38">
        <v>4</v>
      </c>
      <c r="C20" s="39" t="s">
        <v>23</v>
      </c>
      <c r="D20" s="52">
        <v>699</v>
      </c>
      <c r="E20" s="26">
        <v>151</v>
      </c>
      <c r="F20" s="27">
        <f t="shared" si="0"/>
        <v>41.2568306010929</v>
      </c>
      <c r="G20" s="28">
        <v>138</v>
      </c>
      <c r="H20" s="27">
        <f t="shared" si="1"/>
        <v>37.704918032786885</v>
      </c>
      <c r="I20" s="26">
        <v>3</v>
      </c>
      <c r="J20" s="27">
        <f t="shared" si="2"/>
        <v>0.819672131147541</v>
      </c>
      <c r="K20" s="26">
        <v>1</v>
      </c>
      <c r="L20" s="27">
        <f t="shared" si="3"/>
        <v>0.273224043715847</v>
      </c>
      <c r="M20" s="26">
        <v>1</v>
      </c>
      <c r="N20" s="27">
        <f t="shared" si="4"/>
        <v>0.273224043715847</v>
      </c>
      <c r="O20" s="26">
        <v>61</v>
      </c>
      <c r="P20" s="27">
        <f t="shared" si="13"/>
        <v>16.666666666666664</v>
      </c>
      <c r="Q20" s="87">
        <v>0</v>
      </c>
      <c r="R20" s="27">
        <f t="shared" si="14"/>
        <v>0</v>
      </c>
      <c r="S20" s="87">
        <v>4</v>
      </c>
      <c r="T20" s="27">
        <f t="shared" si="11"/>
        <v>1.092896174863388</v>
      </c>
      <c r="U20" s="87">
        <v>0</v>
      </c>
      <c r="V20" s="27">
        <f t="shared" si="12"/>
        <v>0</v>
      </c>
      <c r="W20" s="26">
        <v>0</v>
      </c>
      <c r="X20" s="27">
        <f t="shared" si="5"/>
        <v>0</v>
      </c>
      <c r="Y20" s="76">
        <f t="shared" si="15"/>
        <v>359</v>
      </c>
      <c r="Z20" s="73">
        <f t="shared" si="6"/>
        <v>98.08743169398907</v>
      </c>
      <c r="AA20" s="26">
        <v>7</v>
      </c>
      <c r="AB20" s="66">
        <f t="shared" si="7"/>
        <v>1.912568306010929</v>
      </c>
      <c r="AC20" s="76">
        <f t="shared" si="8"/>
        <v>366</v>
      </c>
      <c r="AD20" s="66">
        <f t="shared" si="9"/>
        <v>52.36051502145923</v>
      </c>
      <c r="AE20" s="62">
        <f t="shared" si="10"/>
        <v>-47.63948497854077</v>
      </c>
    </row>
    <row r="21" spans="1:31" ht="12.75" customHeight="1">
      <c r="A21" s="287"/>
      <c r="B21" s="38">
        <v>5</v>
      </c>
      <c r="C21" s="39" t="s">
        <v>15</v>
      </c>
      <c r="D21" s="52">
        <v>430</v>
      </c>
      <c r="E21" s="26">
        <v>106</v>
      </c>
      <c r="F21" s="27">
        <f t="shared" si="0"/>
        <v>35.932203389830505</v>
      </c>
      <c r="G21" s="28">
        <v>127</v>
      </c>
      <c r="H21" s="27">
        <f t="shared" si="1"/>
        <v>43.050847457627114</v>
      </c>
      <c r="I21" s="26">
        <v>4</v>
      </c>
      <c r="J21" s="27">
        <f t="shared" si="2"/>
        <v>1.3559322033898304</v>
      </c>
      <c r="K21" s="26">
        <v>1</v>
      </c>
      <c r="L21" s="27">
        <f t="shared" si="3"/>
        <v>0.3389830508474576</v>
      </c>
      <c r="M21" s="26">
        <v>0</v>
      </c>
      <c r="N21" s="27">
        <f t="shared" si="4"/>
        <v>0</v>
      </c>
      <c r="O21" s="26">
        <v>50</v>
      </c>
      <c r="P21" s="27">
        <f t="shared" si="13"/>
        <v>16.94915254237288</v>
      </c>
      <c r="Q21" s="87">
        <v>0</v>
      </c>
      <c r="R21" s="27">
        <f t="shared" si="14"/>
        <v>0</v>
      </c>
      <c r="S21" s="87">
        <v>0</v>
      </c>
      <c r="T21" s="27">
        <f t="shared" si="11"/>
        <v>0</v>
      </c>
      <c r="U21" s="87">
        <v>0</v>
      </c>
      <c r="V21" s="27">
        <f t="shared" si="12"/>
        <v>0</v>
      </c>
      <c r="W21" s="26">
        <v>1</v>
      </c>
      <c r="X21" s="27">
        <f t="shared" si="5"/>
        <v>0.3389830508474576</v>
      </c>
      <c r="Y21" s="76">
        <f t="shared" si="15"/>
        <v>289</v>
      </c>
      <c r="Z21" s="73">
        <f t="shared" si="6"/>
        <v>97.96610169491525</v>
      </c>
      <c r="AA21" s="26">
        <v>6</v>
      </c>
      <c r="AB21" s="66">
        <f t="shared" si="7"/>
        <v>2.0338983050847457</v>
      </c>
      <c r="AC21" s="76">
        <f t="shared" si="8"/>
        <v>295</v>
      </c>
      <c r="AD21" s="66">
        <f t="shared" si="9"/>
        <v>68.6046511627907</v>
      </c>
      <c r="AE21" s="62">
        <f t="shared" si="10"/>
        <v>-31.395348837209298</v>
      </c>
    </row>
    <row r="22" spans="1:31" ht="12.75" customHeight="1">
      <c r="A22" s="287"/>
      <c r="B22" s="38">
        <v>5</v>
      </c>
      <c r="C22" s="39" t="s">
        <v>16</v>
      </c>
      <c r="D22" s="52">
        <v>430</v>
      </c>
      <c r="E22" s="26">
        <v>114</v>
      </c>
      <c r="F22" s="27">
        <f t="shared" si="0"/>
        <v>37.01298701298701</v>
      </c>
      <c r="G22" s="28">
        <v>127</v>
      </c>
      <c r="H22" s="27">
        <f t="shared" si="1"/>
        <v>41.23376623376623</v>
      </c>
      <c r="I22" s="26">
        <v>3</v>
      </c>
      <c r="J22" s="27">
        <f t="shared" si="2"/>
        <v>0.974025974025974</v>
      </c>
      <c r="K22" s="26">
        <v>0</v>
      </c>
      <c r="L22" s="27">
        <f t="shared" si="3"/>
        <v>0</v>
      </c>
      <c r="M22" s="26">
        <v>2</v>
      </c>
      <c r="N22" s="27">
        <f t="shared" si="4"/>
        <v>0.6493506493506493</v>
      </c>
      <c r="O22" s="26">
        <v>55</v>
      </c>
      <c r="P22" s="27">
        <f t="shared" si="13"/>
        <v>17.857142857142858</v>
      </c>
      <c r="Q22" s="87">
        <v>0</v>
      </c>
      <c r="R22" s="27">
        <f t="shared" si="14"/>
        <v>0</v>
      </c>
      <c r="S22" s="87">
        <v>0</v>
      </c>
      <c r="T22" s="27">
        <f t="shared" si="11"/>
        <v>0</v>
      </c>
      <c r="U22" s="87">
        <v>0</v>
      </c>
      <c r="V22" s="27">
        <f t="shared" si="12"/>
        <v>0</v>
      </c>
      <c r="W22" s="26">
        <v>5</v>
      </c>
      <c r="X22" s="27">
        <f t="shared" si="5"/>
        <v>1.6233766233766231</v>
      </c>
      <c r="Y22" s="76">
        <f t="shared" si="15"/>
        <v>306</v>
      </c>
      <c r="Z22" s="73">
        <f t="shared" si="6"/>
        <v>99.35064935064936</v>
      </c>
      <c r="AA22" s="26">
        <v>2</v>
      </c>
      <c r="AB22" s="66">
        <f t="shared" si="7"/>
        <v>0.6493506493506493</v>
      </c>
      <c r="AC22" s="76">
        <f t="shared" si="8"/>
        <v>308</v>
      </c>
      <c r="AD22" s="66">
        <f t="shared" si="9"/>
        <v>71.62790697674419</v>
      </c>
      <c r="AE22" s="62">
        <f t="shared" si="10"/>
        <v>-28.372093023255815</v>
      </c>
    </row>
    <row r="23" spans="1:31" ht="12.75" customHeight="1">
      <c r="A23" s="287"/>
      <c r="B23" s="38">
        <v>6</v>
      </c>
      <c r="C23" s="39" t="s">
        <v>15</v>
      </c>
      <c r="D23" s="52">
        <v>654</v>
      </c>
      <c r="E23" s="26">
        <v>125</v>
      </c>
      <c r="F23" s="27">
        <f t="shared" si="0"/>
        <v>28.868360277136258</v>
      </c>
      <c r="G23" s="28">
        <v>194</v>
      </c>
      <c r="H23" s="27">
        <f t="shared" si="1"/>
        <v>44.80369515011547</v>
      </c>
      <c r="I23" s="26">
        <v>15</v>
      </c>
      <c r="J23" s="27">
        <f t="shared" si="2"/>
        <v>3.4642032332563506</v>
      </c>
      <c r="K23" s="26">
        <v>1</v>
      </c>
      <c r="L23" s="27">
        <f t="shared" si="3"/>
        <v>0.23094688221709006</v>
      </c>
      <c r="M23" s="26">
        <v>1</v>
      </c>
      <c r="N23" s="27">
        <f t="shared" si="4"/>
        <v>0.23094688221709006</v>
      </c>
      <c r="O23" s="26">
        <v>86</v>
      </c>
      <c r="P23" s="27">
        <f t="shared" si="13"/>
        <v>19.861431870669747</v>
      </c>
      <c r="Q23" s="87">
        <v>0</v>
      </c>
      <c r="R23" s="27">
        <f t="shared" si="14"/>
        <v>0</v>
      </c>
      <c r="S23" s="87">
        <v>0</v>
      </c>
      <c r="T23" s="27">
        <f t="shared" si="11"/>
        <v>0</v>
      </c>
      <c r="U23" s="87">
        <v>0</v>
      </c>
      <c r="V23" s="27">
        <f t="shared" si="12"/>
        <v>0</v>
      </c>
      <c r="W23" s="26">
        <v>3</v>
      </c>
      <c r="X23" s="27">
        <f t="shared" si="5"/>
        <v>0.6928406466512702</v>
      </c>
      <c r="Y23" s="76">
        <f t="shared" si="15"/>
        <v>425</v>
      </c>
      <c r="Z23" s="73">
        <f t="shared" si="6"/>
        <v>98.15242494226328</v>
      </c>
      <c r="AA23" s="26">
        <v>8</v>
      </c>
      <c r="AB23" s="66">
        <f t="shared" si="7"/>
        <v>1.8475750577367205</v>
      </c>
      <c r="AC23" s="76">
        <f t="shared" si="8"/>
        <v>433</v>
      </c>
      <c r="AD23" s="66">
        <f t="shared" si="9"/>
        <v>66.20795107033639</v>
      </c>
      <c r="AE23" s="62">
        <f t="shared" si="10"/>
        <v>-33.79204892966361</v>
      </c>
    </row>
    <row r="24" spans="1:31" ht="12.75" customHeight="1">
      <c r="A24" s="287"/>
      <c r="B24" s="38">
        <v>8</v>
      </c>
      <c r="C24" s="39" t="s">
        <v>15</v>
      </c>
      <c r="D24" s="52">
        <v>617</v>
      </c>
      <c r="E24" s="26">
        <v>151</v>
      </c>
      <c r="F24" s="27">
        <f t="shared" si="0"/>
        <v>36.385542168674704</v>
      </c>
      <c r="G24" s="28">
        <v>173</v>
      </c>
      <c r="H24" s="27">
        <f t="shared" si="1"/>
        <v>41.68674698795181</v>
      </c>
      <c r="I24" s="26">
        <v>6</v>
      </c>
      <c r="J24" s="27">
        <f t="shared" si="2"/>
        <v>1.4457831325301205</v>
      </c>
      <c r="K24" s="26">
        <v>3</v>
      </c>
      <c r="L24" s="27">
        <f t="shared" si="3"/>
        <v>0.7228915662650602</v>
      </c>
      <c r="M24" s="26">
        <v>0</v>
      </c>
      <c r="N24" s="27">
        <f t="shared" si="4"/>
        <v>0</v>
      </c>
      <c r="O24" s="26">
        <v>73</v>
      </c>
      <c r="P24" s="27">
        <f t="shared" si="13"/>
        <v>17.59036144578313</v>
      </c>
      <c r="Q24" s="87">
        <v>0</v>
      </c>
      <c r="R24" s="27">
        <f t="shared" si="14"/>
        <v>0</v>
      </c>
      <c r="S24" s="87">
        <v>0</v>
      </c>
      <c r="T24" s="27">
        <f t="shared" si="11"/>
        <v>0</v>
      </c>
      <c r="U24" s="87">
        <v>0</v>
      </c>
      <c r="V24" s="27">
        <f t="shared" si="12"/>
        <v>0</v>
      </c>
      <c r="W24" s="26">
        <v>2</v>
      </c>
      <c r="X24" s="27">
        <f t="shared" si="5"/>
        <v>0.48192771084337355</v>
      </c>
      <c r="Y24" s="76">
        <f t="shared" si="15"/>
        <v>408</v>
      </c>
      <c r="Z24" s="73">
        <f t="shared" si="6"/>
        <v>98.3132530120482</v>
      </c>
      <c r="AA24" s="26">
        <v>7</v>
      </c>
      <c r="AB24" s="66">
        <f t="shared" si="7"/>
        <v>1.6867469879518073</v>
      </c>
      <c r="AC24" s="76">
        <f t="shared" si="8"/>
        <v>415</v>
      </c>
      <c r="AD24" s="66">
        <f t="shared" si="9"/>
        <v>67.26094003241491</v>
      </c>
      <c r="AE24" s="62">
        <f t="shared" si="10"/>
        <v>-32.73905996758509</v>
      </c>
    </row>
    <row r="25" spans="1:31" ht="12.75" customHeight="1">
      <c r="A25" s="287"/>
      <c r="B25" s="38">
        <v>9</v>
      </c>
      <c r="C25" s="39" t="s">
        <v>15</v>
      </c>
      <c r="D25" s="52">
        <v>586</v>
      </c>
      <c r="E25" s="26">
        <v>133</v>
      </c>
      <c r="F25" s="27">
        <f t="shared" si="0"/>
        <v>35.84905660377358</v>
      </c>
      <c r="G25" s="28">
        <v>175</v>
      </c>
      <c r="H25" s="27">
        <f t="shared" si="1"/>
        <v>47.16981132075472</v>
      </c>
      <c r="I25" s="26">
        <v>3</v>
      </c>
      <c r="J25" s="27">
        <f t="shared" si="2"/>
        <v>0.8086253369272237</v>
      </c>
      <c r="K25" s="26">
        <v>1</v>
      </c>
      <c r="L25" s="27">
        <f t="shared" si="3"/>
        <v>0.2695417789757413</v>
      </c>
      <c r="M25" s="26">
        <v>2</v>
      </c>
      <c r="N25" s="27">
        <f t="shared" si="4"/>
        <v>0.5390835579514826</v>
      </c>
      <c r="O25" s="26">
        <v>54</v>
      </c>
      <c r="P25" s="27">
        <f t="shared" si="13"/>
        <v>14.555256064690028</v>
      </c>
      <c r="Q25" s="87">
        <v>0</v>
      </c>
      <c r="R25" s="27">
        <f t="shared" si="14"/>
        <v>0</v>
      </c>
      <c r="S25" s="87">
        <v>2</v>
      </c>
      <c r="T25" s="27">
        <f t="shared" si="11"/>
        <v>0.5390835579514826</v>
      </c>
      <c r="U25" s="87">
        <v>0</v>
      </c>
      <c r="V25" s="27">
        <f t="shared" si="12"/>
        <v>0</v>
      </c>
      <c r="W25" s="26">
        <v>1</v>
      </c>
      <c r="X25" s="27">
        <f t="shared" si="5"/>
        <v>0.2695417789757413</v>
      </c>
      <c r="Y25" s="76">
        <f t="shared" si="15"/>
        <v>371</v>
      </c>
      <c r="Z25" s="73">
        <f t="shared" si="6"/>
        <v>100</v>
      </c>
      <c r="AA25" s="26">
        <v>0</v>
      </c>
      <c r="AB25" s="66">
        <f t="shared" si="7"/>
        <v>0</v>
      </c>
      <c r="AC25" s="76">
        <f t="shared" si="8"/>
        <v>371</v>
      </c>
      <c r="AD25" s="66">
        <f t="shared" si="9"/>
        <v>63.310580204778155</v>
      </c>
      <c r="AE25" s="62">
        <f t="shared" si="10"/>
        <v>-36.689419795221845</v>
      </c>
    </row>
    <row r="26" spans="1:31" ht="12.75" customHeight="1">
      <c r="A26" s="287"/>
      <c r="B26" s="38">
        <v>9</v>
      </c>
      <c r="C26" s="39" t="s">
        <v>16</v>
      </c>
      <c r="D26" s="52">
        <v>586</v>
      </c>
      <c r="E26" s="26">
        <v>117</v>
      </c>
      <c r="F26" s="27">
        <f t="shared" si="0"/>
        <v>31.2</v>
      </c>
      <c r="G26" s="28">
        <v>177</v>
      </c>
      <c r="H26" s="27">
        <f t="shared" si="1"/>
        <v>47.199999999999996</v>
      </c>
      <c r="I26" s="26">
        <v>15</v>
      </c>
      <c r="J26" s="27">
        <f t="shared" si="2"/>
        <v>4</v>
      </c>
      <c r="K26" s="26">
        <v>0</v>
      </c>
      <c r="L26" s="27">
        <f t="shared" si="3"/>
        <v>0</v>
      </c>
      <c r="M26" s="26">
        <v>1</v>
      </c>
      <c r="N26" s="27">
        <f t="shared" si="4"/>
        <v>0.26666666666666666</v>
      </c>
      <c r="O26" s="26">
        <v>48</v>
      </c>
      <c r="P26" s="27">
        <f t="shared" si="13"/>
        <v>12.8</v>
      </c>
      <c r="Q26" s="87">
        <v>0</v>
      </c>
      <c r="R26" s="27">
        <f t="shared" si="14"/>
        <v>0</v>
      </c>
      <c r="S26" s="87">
        <v>0</v>
      </c>
      <c r="T26" s="27">
        <f t="shared" si="11"/>
        <v>0</v>
      </c>
      <c r="U26" s="87">
        <v>0</v>
      </c>
      <c r="V26" s="27">
        <f t="shared" si="12"/>
        <v>0</v>
      </c>
      <c r="W26" s="26">
        <v>1</v>
      </c>
      <c r="X26" s="27">
        <f t="shared" si="5"/>
        <v>0.26666666666666666</v>
      </c>
      <c r="Y26" s="76">
        <f t="shared" si="15"/>
        <v>359</v>
      </c>
      <c r="Z26" s="73">
        <f t="shared" si="6"/>
        <v>95.73333333333333</v>
      </c>
      <c r="AA26" s="26">
        <v>16</v>
      </c>
      <c r="AB26" s="66">
        <f t="shared" si="7"/>
        <v>4.266666666666667</v>
      </c>
      <c r="AC26" s="76">
        <f t="shared" si="8"/>
        <v>375</v>
      </c>
      <c r="AD26" s="66">
        <f t="shared" si="9"/>
        <v>63.99317406143344</v>
      </c>
      <c r="AE26" s="62">
        <f t="shared" si="10"/>
        <v>-36.00682593856656</v>
      </c>
    </row>
    <row r="27" spans="1:31" ht="12.75" customHeight="1">
      <c r="A27" s="287"/>
      <c r="B27" s="38">
        <v>9</v>
      </c>
      <c r="C27" s="39" t="s">
        <v>19</v>
      </c>
      <c r="D27" s="52">
        <v>587</v>
      </c>
      <c r="E27" s="26">
        <v>136</v>
      </c>
      <c r="F27" s="27">
        <f t="shared" si="0"/>
        <v>37.46556473829201</v>
      </c>
      <c r="G27" s="28">
        <v>147</v>
      </c>
      <c r="H27" s="27">
        <f t="shared" si="1"/>
        <v>40.49586776859504</v>
      </c>
      <c r="I27" s="26">
        <v>4</v>
      </c>
      <c r="J27" s="27">
        <f t="shared" si="2"/>
        <v>1.1019283746556474</v>
      </c>
      <c r="K27" s="26">
        <v>1</v>
      </c>
      <c r="L27" s="27">
        <f t="shared" si="3"/>
        <v>0.27548209366391185</v>
      </c>
      <c r="M27" s="26">
        <v>5</v>
      </c>
      <c r="N27" s="27">
        <f t="shared" si="4"/>
        <v>1.3774104683195594</v>
      </c>
      <c r="O27" s="26">
        <v>63</v>
      </c>
      <c r="P27" s="27">
        <f t="shared" si="13"/>
        <v>17.355371900826448</v>
      </c>
      <c r="Q27" s="87">
        <v>0</v>
      </c>
      <c r="R27" s="27">
        <f t="shared" si="14"/>
        <v>0</v>
      </c>
      <c r="S27" s="87">
        <v>1</v>
      </c>
      <c r="T27" s="27">
        <f t="shared" si="11"/>
        <v>0.27548209366391185</v>
      </c>
      <c r="U27" s="87">
        <v>0</v>
      </c>
      <c r="V27" s="27">
        <f t="shared" si="12"/>
        <v>0</v>
      </c>
      <c r="W27" s="26">
        <v>1</v>
      </c>
      <c r="X27" s="27">
        <f t="shared" si="5"/>
        <v>0.27548209366391185</v>
      </c>
      <c r="Y27" s="76">
        <f t="shared" si="15"/>
        <v>358</v>
      </c>
      <c r="Z27" s="73">
        <f t="shared" si="6"/>
        <v>98.62258953168043</v>
      </c>
      <c r="AA27" s="26">
        <v>5</v>
      </c>
      <c r="AB27" s="66">
        <f t="shared" si="7"/>
        <v>1.3774104683195594</v>
      </c>
      <c r="AC27" s="76">
        <f t="shared" si="8"/>
        <v>363</v>
      </c>
      <c r="AD27" s="66">
        <f t="shared" si="9"/>
        <v>61.839863713798984</v>
      </c>
      <c r="AE27" s="62">
        <f t="shared" si="10"/>
        <v>-38.160136286201016</v>
      </c>
    </row>
    <row r="28" spans="1:31" ht="12.75" customHeight="1">
      <c r="A28" s="287"/>
      <c r="B28" s="38">
        <v>10</v>
      </c>
      <c r="C28" s="39" t="s">
        <v>15</v>
      </c>
      <c r="D28" s="52">
        <v>503</v>
      </c>
      <c r="E28" s="26">
        <v>93</v>
      </c>
      <c r="F28" s="27">
        <f t="shared" si="0"/>
        <v>29.245283018867923</v>
      </c>
      <c r="G28" s="28">
        <v>145</v>
      </c>
      <c r="H28" s="27">
        <f t="shared" si="1"/>
        <v>45.59748427672956</v>
      </c>
      <c r="I28" s="26">
        <v>3</v>
      </c>
      <c r="J28" s="27">
        <f t="shared" si="2"/>
        <v>0.9433962264150944</v>
      </c>
      <c r="K28" s="26">
        <v>0</v>
      </c>
      <c r="L28" s="27">
        <f t="shared" si="3"/>
        <v>0</v>
      </c>
      <c r="M28" s="26">
        <v>2</v>
      </c>
      <c r="N28" s="27">
        <f t="shared" si="4"/>
        <v>0.628930817610063</v>
      </c>
      <c r="O28" s="26">
        <v>58</v>
      </c>
      <c r="P28" s="27">
        <f t="shared" si="13"/>
        <v>18.238993710691823</v>
      </c>
      <c r="Q28" s="87">
        <v>0</v>
      </c>
      <c r="R28" s="27">
        <f t="shared" si="14"/>
        <v>0</v>
      </c>
      <c r="S28" s="87">
        <v>0</v>
      </c>
      <c r="T28" s="27">
        <f t="shared" si="11"/>
        <v>0</v>
      </c>
      <c r="U28" s="87">
        <v>0</v>
      </c>
      <c r="V28" s="27">
        <f t="shared" si="12"/>
        <v>0</v>
      </c>
      <c r="W28" s="26">
        <v>0</v>
      </c>
      <c r="X28" s="27">
        <f t="shared" si="5"/>
        <v>0</v>
      </c>
      <c r="Y28" s="76">
        <f t="shared" si="15"/>
        <v>301</v>
      </c>
      <c r="Z28" s="73">
        <f t="shared" si="6"/>
        <v>94.65408805031447</v>
      </c>
      <c r="AA28" s="26">
        <v>17</v>
      </c>
      <c r="AB28" s="66">
        <f t="shared" si="7"/>
        <v>5.345911949685535</v>
      </c>
      <c r="AC28" s="76">
        <f t="shared" si="8"/>
        <v>318</v>
      </c>
      <c r="AD28" s="66">
        <f t="shared" si="9"/>
        <v>63.22067594433399</v>
      </c>
      <c r="AE28" s="62">
        <f t="shared" si="10"/>
        <v>-36.77932405566601</v>
      </c>
    </row>
    <row r="29" spans="1:31" ht="12.75" customHeight="1">
      <c r="A29" s="287"/>
      <c r="B29" s="38">
        <v>10</v>
      </c>
      <c r="C29" s="39" t="s">
        <v>16</v>
      </c>
      <c r="D29" s="52">
        <v>504</v>
      </c>
      <c r="E29" s="26">
        <v>111</v>
      </c>
      <c r="F29" s="27">
        <f t="shared" si="0"/>
        <v>34.79623824451411</v>
      </c>
      <c r="G29" s="28">
        <v>139</v>
      </c>
      <c r="H29" s="27">
        <f t="shared" si="1"/>
        <v>43.573667711598745</v>
      </c>
      <c r="I29" s="26">
        <v>4</v>
      </c>
      <c r="J29" s="27">
        <f t="shared" si="2"/>
        <v>1.2539184952978055</v>
      </c>
      <c r="K29" s="26">
        <v>0</v>
      </c>
      <c r="L29" s="27">
        <f t="shared" si="3"/>
        <v>0</v>
      </c>
      <c r="M29" s="26">
        <v>0</v>
      </c>
      <c r="N29" s="27">
        <f t="shared" si="4"/>
        <v>0</v>
      </c>
      <c r="O29" s="26">
        <v>52</v>
      </c>
      <c r="P29" s="27">
        <f t="shared" si="13"/>
        <v>16.30094043887147</v>
      </c>
      <c r="Q29" s="87">
        <v>0</v>
      </c>
      <c r="R29" s="27">
        <f t="shared" si="14"/>
        <v>0</v>
      </c>
      <c r="S29" s="87">
        <v>1</v>
      </c>
      <c r="T29" s="27">
        <f t="shared" si="11"/>
        <v>0.3134796238244514</v>
      </c>
      <c r="U29" s="87">
        <v>1</v>
      </c>
      <c r="V29" s="27">
        <f t="shared" si="12"/>
        <v>0.3134796238244514</v>
      </c>
      <c r="W29" s="26">
        <v>2</v>
      </c>
      <c r="X29" s="27">
        <f t="shared" si="5"/>
        <v>0.6269592476489028</v>
      </c>
      <c r="Y29" s="76">
        <f t="shared" si="15"/>
        <v>310</v>
      </c>
      <c r="Z29" s="73">
        <f t="shared" si="6"/>
        <v>97.17868338557993</v>
      </c>
      <c r="AA29" s="26">
        <v>9</v>
      </c>
      <c r="AB29" s="66">
        <f t="shared" si="7"/>
        <v>2.8213166144200628</v>
      </c>
      <c r="AC29" s="76">
        <f t="shared" si="8"/>
        <v>319</v>
      </c>
      <c r="AD29" s="66">
        <f t="shared" si="9"/>
        <v>63.29365079365079</v>
      </c>
      <c r="AE29" s="62">
        <f t="shared" si="10"/>
        <v>-36.70634920634921</v>
      </c>
    </row>
    <row r="30" spans="1:31" ht="12.75" customHeight="1">
      <c r="A30" s="287"/>
      <c r="B30" s="38">
        <v>13</v>
      </c>
      <c r="C30" s="39" t="s">
        <v>15</v>
      </c>
      <c r="D30" s="52">
        <v>534</v>
      </c>
      <c r="E30" s="26">
        <v>148</v>
      </c>
      <c r="F30" s="27">
        <f t="shared" si="0"/>
        <v>39.257294429708224</v>
      </c>
      <c r="G30" s="28">
        <v>144</v>
      </c>
      <c r="H30" s="27">
        <f t="shared" si="1"/>
        <v>38.196286472148536</v>
      </c>
      <c r="I30" s="26">
        <v>6</v>
      </c>
      <c r="J30" s="27">
        <f t="shared" si="2"/>
        <v>1.5915119363395225</v>
      </c>
      <c r="K30" s="26">
        <v>1</v>
      </c>
      <c r="L30" s="27">
        <f t="shared" si="3"/>
        <v>0.2652519893899204</v>
      </c>
      <c r="M30" s="26">
        <v>1</v>
      </c>
      <c r="N30" s="27">
        <f t="shared" si="4"/>
        <v>0.2652519893899204</v>
      </c>
      <c r="O30" s="26">
        <v>58</v>
      </c>
      <c r="P30" s="27">
        <f t="shared" si="13"/>
        <v>15.384615384615385</v>
      </c>
      <c r="Q30" s="87">
        <v>0</v>
      </c>
      <c r="R30" s="27">
        <f t="shared" si="14"/>
        <v>0</v>
      </c>
      <c r="S30" s="87">
        <v>2</v>
      </c>
      <c r="T30" s="27">
        <f t="shared" si="11"/>
        <v>0.5305039787798408</v>
      </c>
      <c r="U30" s="87">
        <v>0</v>
      </c>
      <c r="V30" s="27">
        <f t="shared" si="12"/>
        <v>0</v>
      </c>
      <c r="W30" s="26">
        <v>1</v>
      </c>
      <c r="X30" s="27">
        <f t="shared" si="5"/>
        <v>0.2652519893899204</v>
      </c>
      <c r="Y30" s="76">
        <f t="shared" si="15"/>
        <v>361</v>
      </c>
      <c r="Z30" s="73">
        <f t="shared" si="6"/>
        <v>95.75596816976127</v>
      </c>
      <c r="AA30" s="26">
        <v>16</v>
      </c>
      <c r="AB30" s="66">
        <f t="shared" si="7"/>
        <v>4.244031830238726</v>
      </c>
      <c r="AC30" s="76">
        <f t="shared" si="8"/>
        <v>377</v>
      </c>
      <c r="AD30" s="66">
        <f t="shared" si="9"/>
        <v>70.59925093632958</v>
      </c>
      <c r="AE30" s="62">
        <f t="shared" si="10"/>
        <v>-29.400749063670418</v>
      </c>
    </row>
    <row r="31" spans="1:31" ht="12.75" customHeight="1">
      <c r="A31" s="287"/>
      <c r="B31" s="38">
        <v>13</v>
      </c>
      <c r="C31" s="39" t="s">
        <v>16</v>
      </c>
      <c r="D31" s="52">
        <v>535</v>
      </c>
      <c r="E31" s="26">
        <v>118</v>
      </c>
      <c r="F31" s="27">
        <f t="shared" si="0"/>
        <v>34.705882352941174</v>
      </c>
      <c r="G31" s="28">
        <v>138</v>
      </c>
      <c r="H31" s="27">
        <f t="shared" si="1"/>
        <v>40.588235294117645</v>
      </c>
      <c r="I31" s="26">
        <v>9</v>
      </c>
      <c r="J31" s="27">
        <f t="shared" si="2"/>
        <v>2.6470588235294117</v>
      </c>
      <c r="K31" s="26">
        <v>2</v>
      </c>
      <c r="L31" s="27">
        <f t="shared" si="3"/>
        <v>0.5882352941176471</v>
      </c>
      <c r="M31" s="26">
        <v>3</v>
      </c>
      <c r="N31" s="27">
        <f t="shared" si="4"/>
        <v>0.8823529411764706</v>
      </c>
      <c r="O31" s="26">
        <v>64</v>
      </c>
      <c r="P31" s="27">
        <f t="shared" si="13"/>
        <v>18.823529411764707</v>
      </c>
      <c r="Q31" s="87">
        <v>0</v>
      </c>
      <c r="R31" s="27">
        <f t="shared" si="14"/>
        <v>0</v>
      </c>
      <c r="S31" s="87">
        <v>0</v>
      </c>
      <c r="T31" s="27">
        <f t="shared" si="11"/>
        <v>0</v>
      </c>
      <c r="U31" s="87">
        <v>0</v>
      </c>
      <c r="V31" s="27">
        <f t="shared" si="12"/>
        <v>0</v>
      </c>
      <c r="W31" s="26">
        <v>1</v>
      </c>
      <c r="X31" s="27">
        <f t="shared" si="5"/>
        <v>0.29411764705882354</v>
      </c>
      <c r="Y31" s="76">
        <f t="shared" si="15"/>
        <v>335</v>
      </c>
      <c r="Z31" s="73">
        <f t="shared" si="6"/>
        <v>98.52941176470588</v>
      </c>
      <c r="AA31" s="28">
        <v>5</v>
      </c>
      <c r="AB31" s="66">
        <f t="shared" si="7"/>
        <v>1.4705882352941175</v>
      </c>
      <c r="AC31" s="76">
        <f t="shared" si="8"/>
        <v>340</v>
      </c>
      <c r="AD31" s="66">
        <f t="shared" si="9"/>
        <v>63.55140186915887</v>
      </c>
      <c r="AE31" s="62">
        <f t="shared" si="10"/>
        <v>-36.44859813084113</v>
      </c>
    </row>
    <row r="32" spans="1:31" ht="12.75" customHeight="1">
      <c r="A32" s="287"/>
      <c r="B32" s="38">
        <v>14</v>
      </c>
      <c r="C32" s="39" t="s">
        <v>15</v>
      </c>
      <c r="D32" s="52">
        <v>455</v>
      </c>
      <c r="E32" s="26">
        <v>85</v>
      </c>
      <c r="F32" s="27">
        <f t="shared" si="0"/>
        <v>32.56704980842912</v>
      </c>
      <c r="G32" s="28">
        <v>110</v>
      </c>
      <c r="H32" s="27">
        <f t="shared" si="1"/>
        <v>42.1455938697318</v>
      </c>
      <c r="I32" s="26">
        <v>6</v>
      </c>
      <c r="J32" s="27">
        <f t="shared" si="2"/>
        <v>2.2988505747126435</v>
      </c>
      <c r="K32" s="26">
        <v>1</v>
      </c>
      <c r="L32" s="27">
        <f t="shared" si="3"/>
        <v>0.38314176245210724</v>
      </c>
      <c r="M32" s="26">
        <v>0</v>
      </c>
      <c r="N32" s="27">
        <f t="shared" si="4"/>
        <v>0</v>
      </c>
      <c r="O32" s="26">
        <v>46</v>
      </c>
      <c r="P32" s="27">
        <f t="shared" si="13"/>
        <v>17.624521072796934</v>
      </c>
      <c r="Q32" s="87">
        <v>0</v>
      </c>
      <c r="R32" s="27">
        <f t="shared" si="14"/>
        <v>0</v>
      </c>
      <c r="S32" s="87">
        <v>0</v>
      </c>
      <c r="T32" s="27">
        <f t="shared" si="11"/>
        <v>0</v>
      </c>
      <c r="U32" s="87">
        <v>0</v>
      </c>
      <c r="V32" s="27">
        <f t="shared" si="12"/>
        <v>0</v>
      </c>
      <c r="W32" s="26">
        <v>0</v>
      </c>
      <c r="X32" s="27">
        <f t="shared" si="5"/>
        <v>0</v>
      </c>
      <c r="Y32" s="76">
        <f t="shared" si="15"/>
        <v>248</v>
      </c>
      <c r="Z32" s="73">
        <f t="shared" si="6"/>
        <v>95.01915708812261</v>
      </c>
      <c r="AA32" s="26">
        <v>13</v>
      </c>
      <c r="AB32" s="66">
        <f t="shared" si="7"/>
        <v>4.980842911877394</v>
      </c>
      <c r="AC32" s="76">
        <f t="shared" si="8"/>
        <v>261</v>
      </c>
      <c r="AD32" s="66">
        <f t="shared" si="9"/>
        <v>57.36263736263736</v>
      </c>
      <c r="AE32" s="62">
        <f t="shared" si="10"/>
        <v>-42.63736263736264</v>
      </c>
    </row>
    <row r="33" spans="1:31" ht="12.75" customHeight="1">
      <c r="A33" s="287"/>
      <c r="B33" s="38">
        <v>14</v>
      </c>
      <c r="C33" s="39" t="s">
        <v>16</v>
      </c>
      <c r="D33" s="52">
        <v>456</v>
      </c>
      <c r="E33" s="26">
        <v>85</v>
      </c>
      <c r="F33" s="27">
        <f t="shared" si="0"/>
        <v>33.33333333333333</v>
      </c>
      <c r="G33" s="28">
        <v>121</v>
      </c>
      <c r="H33" s="27">
        <f t="shared" si="1"/>
        <v>47.45098039215686</v>
      </c>
      <c r="I33" s="26">
        <v>7</v>
      </c>
      <c r="J33" s="27">
        <f t="shared" si="2"/>
        <v>2.7450980392156863</v>
      </c>
      <c r="K33" s="26">
        <v>0</v>
      </c>
      <c r="L33" s="27">
        <f t="shared" si="3"/>
        <v>0</v>
      </c>
      <c r="M33" s="26">
        <v>1</v>
      </c>
      <c r="N33" s="27">
        <f t="shared" si="4"/>
        <v>0.39215686274509803</v>
      </c>
      <c r="O33" s="26">
        <v>33</v>
      </c>
      <c r="P33" s="27">
        <f t="shared" si="13"/>
        <v>12.941176470588237</v>
      </c>
      <c r="Q33" s="87">
        <v>0</v>
      </c>
      <c r="R33" s="27">
        <f t="shared" si="14"/>
        <v>0</v>
      </c>
      <c r="S33" s="87">
        <v>0</v>
      </c>
      <c r="T33" s="27">
        <f t="shared" si="11"/>
        <v>0</v>
      </c>
      <c r="U33" s="87">
        <v>0</v>
      </c>
      <c r="V33" s="27">
        <f t="shared" si="12"/>
        <v>0</v>
      </c>
      <c r="W33" s="26">
        <v>0</v>
      </c>
      <c r="X33" s="27">
        <f t="shared" si="5"/>
        <v>0</v>
      </c>
      <c r="Y33" s="76">
        <f t="shared" si="15"/>
        <v>247</v>
      </c>
      <c r="Z33" s="73">
        <f t="shared" si="6"/>
        <v>96.86274509803921</v>
      </c>
      <c r="AA33" s="26">
        <v>8</v>
      </c>
      <c r="AB33" s="66">
        <f t="shared" si="7"/>
        <v>3.1372549019607843</v>
      </c>
      <c r="AC33" s="76">
        <f t="shared" si="8"/>
        <v>255</v>
      </c>
      <c r="AD33" s="66">
        <f t="shared" si="9"/>
        <v>55.92105263157895</v>
      </c>
      <c r="AE33" s="62">
        <f t="shared" si="10"/>
        <v>-44.07894736842105</v>
      </c>
    </row>
    <row r="34" spans="1:31" ht="12.75" customHeight="1">
      <c r="A34" s="287"/>
      <c r="B34" s="38">
        <v>15</v>
      </c>
      <c r="C34" s="39" t="s">
        <v>15</v>
      </c>
      <c r="D34" s="52">
        <v>422</v>
      </c>
      <c r="E34" s="26">
        <v>103</v>
      </c>
      <c r="F34" s="27">
        <f t="shared" si="0"/>
        <v>39.768339768339764</v>
      </c>
      <c r="G34" s="28">
        <v>99</v>
      </c>
      <c r="H34" s="27">
        <f t="shared" si="1"/>
        <v>38.22393822393823</v>
      </c>
      <c r="I34" s="26">
        <v>6</v>
      </c>
      <c r="J34" s="27">
        <f t="shared" si="2"/>
        <v>2.3166023166023164</v>
      </c>
      <c r="K34" s="26">
        <v>2</v>
      </c>
      <c r="L34" s="27">
        <f t="shared" si="3"/>
        <v>0.7722007722007722</v>
      </c>
      <c r="M34" s="26">
        <v>2</v>
      </c>
      <c r="N34" s="27">
        <f t="shared" si="4"/>
        <v>0.7722007722007722</v>
      </c>
      <c r="O34" s="26">
        <v>37</v>
      </c>
      <c r="P34" s="27">
        <f t="shared" si="13"/>
        <v>14.285714285714285</v>
      </c>
      <c r="Q34" s="87">
        <v>0</v>
      </c>
      <c r="R34" s="27">
        <f t="shared" si="14"/>
        <v>0</v>
      </c>
      <c r="S34" s="87">
        <v>1</v>
      </c>
      <c r="T34" s="27">
        <f t="shared" si="11"/>
        <v>0.3861003861003861</v>
      </c>
      <c r="U34" s="87">
        <v>0</v>
      </c>
      <c r="V34" s="27">
        <f t="shared" si="12"/>
        <v>0</v>
      </c>
      <c r="W34" s="26">
        <v>1</v>
      </c>
      <c r="X34" s="27">
        <f t="shared" si="5"/>
        <v>0.3861003861003861</v>
      </c>
      <c r="Y34" s="76">
        <f t="shared" si="15"/>
        <v>251</v>
      </c>
      <c r="Z34" s="73">
        <f t="shared" si="6"/>
        <v>96.91119691119691</v>
      </c>
      <c r="AA34" s="28">
        <v>8</v>
      </c>
      <c r="AB34" s="66">
        <f t="shared" si="7"/>
        <v>3.088803088803089</v>
      </c>
      <c r="AC34" s="76">
        <f t="shared" si="8"/>
        <v>259</v>
      </c>
      <c r="AD34" s="66">
        <f t="shared" si="9"/>
        <v>61.37440758293838</v>
      </c>
      <c r="AE34" s="62">
        <f t="shared" si="10"/>
        <v>-38.62559241706162</v>
      </c>
    </row>
    <row r="35" spans="1:31" ht="12.75" customHeight="1">
      <c r="A35" s="287"/>
      <c r="B35" s="145">
        <v>15</v>
      </c>
      <c r="C35" s="146" t="s">
        <v>16</v>
      </c>
      <c r="D35" s="147">
        <v>422</v>
      </c>
      <c r="E35" s="148">
        <v>88</v>
      </c>
      <c r="F35" s="149">
        <f>E35/AC35*100</f>
        <v>38.26086956521739</v>
      </c>
      <c r="G35" s="150">
        <v>95</v>
      </c>
      <c r="H35" s="149">
        <f>G35/AC35*100</f>
        <v>41.30434782608695</v>
      </c>
      <c r="I35" s="148">
        <v>0</v>
      </c>
      <c r="J35" s="149">
        <f>I35/AC35*100</f>
        <v>0</v>
      </c>
      <c r="K35" s="148">
        <v>2</v>
      </c>
      <c r="L35" s="149">
        <f>K35/AC35*100</f>
        <v>0.8695652173913043</v>
      </c>
      <c r="M35" s="148">
        <v>1</v>
      </c>
      <c r="N35" s="149">
        <f>M35/AC35*100</f>
        <v>0.43478260869565216</v>
      </c>
      <c r="O35" s="148">
        <v>37</v>
      </c>
      <c r="P35" s="149">
        <f>O35/AC35*100</f>
        <v>16.08695652173913</v>
      </c>
      <c r="Q35" s="151">
        <v>0</v>
      </c>
      <c r="R35" s="149">
        <f>Q35/AC35*100</f>
        <v>0</v>
      </c>
      <c r="S35" s="151">
        <v>0</v>
      </c>
      <c r="T35" s="149">
        <f>S35/AC35*100</f>
        <v>0</v>
      </c>
      <c r="U35" s="151">
        <v>0</v>
      </c>
      <c r="V35" s="149">
        <f>U35/AC35*100</f>
        <v>0</v>
      </c>
      <c r="W35" s="148">
        <v>1</v>
      </c>
      <c r="X35" s="149">
        <f>W35/AC35*100</f>
        <v>0.43478260869565216</v>
      </c>
      <c r="Y35" s="152">
        <f>SUM(E35+G35+I35+K35+M35+O35+Q35+S35+U35+W35)</f>
        <v>224</v>
      </c>
      <c r="Z35" s="153">
        <f>Y35/AC35*100</f>
        <v>97.3913043478261</v>
      </c>
      <c r="AA35" s="148">
        <v>6</v>
      </c>
      <c r="AB35" s="154">
        <f>AA35/AC35*100</f>
        <v>2.608695652173913</v>
      </c>
      <c r="AC35" s="152">
        <f>Y35+AA35</f>
        <v>230</v>
      </c>
      <c r="AD35" s="154">
        <f>AC35/D35*100</f>
        <v>54.502369668246445</v>
      </c>
      <c r="AE35" s="155">
        <f t="shared" si="10"/>
        <v>-45.497630331753555</v>
      </c>
    </row>
    <row r="36" spans="1:31" ht="12.75" customHeight="1">
      <c r="A36" s="287"/>
      <c r="B36" s="38">
        <v>16</v>
      </c>
      <c r="C36" s="39" t="s">
        <v>15</v>
      </c>
      <c r="D36" s="52">
        <v>717</v>
      </c>
      <c r="E36" s="26">
        <v>144</v>
      </c>
      <c r="F36" s="27">
        <f t="shared" si="0"/>
        <v>33.02752293577982</v>
      </c>
      <c r="G36" s="28">
        <v>195</v>
      </c>
      <c r="H36" s="27">
        <f t="shared" si="1"/>
        <v>44.72477064220183</v>
      </c>
      <c r="I36" s="26">
        <v>6</v>
      </c>
      <c r="J36" s="27">
        <f t="shared" si="2"/>
        <v>1.3761467889908259</v>
      </c>
      <c r="K36" s="26">
        <v>2</v>
      </c>
      <c r="L36" s="27">
        <f t="shared" si="3"/>
        <v>0.45871559633027525</v>
      </c>
      <c r="M36" s="26">
        <v>2</v>
      </c>
      <c r="N36" s="27">
        <f t="shared" si="4"/>
        <v>0.45871559633027525</v>
      </c>
      <c r="O36" s="26">
        <v>61</v>
      </c>
      <c r="P36" s="27">
        <f aca="true" t="shared" si="16" ref="P36:P44">O36/AC36*100</f>
        <v>13.990825688073393</v>
      </c>
      <c r="Q36" s="87">
        <v>0</v>
      </c>
      <c r="R36" s="27">
        <f aca="true" t="shared" si="17" ref="R36:R69">Q36/AC36*100</f>
        <v>0</v>
      </c>
      <c r="S36" s="87">
        <v>3</v>
      </c>
      <c r="T36" s="27">
        <f t="shared" si="11"/>
        <v>0.6880733944954129</v>
      </c>
      <c r="U36" s="87">
        <v>0</v>
      </c>
      <c r="V36" s="27">
        <f t="shared" si="12"/>
        <v>0</v>
      </c>
      <c r="W36" s="26">
        <v>2</v>
      </c>
      <c r="X36" s="27">
        <f t="shared" si="5"/>
        <v>0.45871559633027525</v>
      </c>
      <c r="Y36" s="76">
        <f aca="true" t="shared" si="18" ref="Y36:Y68">SUM(E36+G36+I36+K36+M36+O36+Q36+S36+U36+W36)</f>
        <v>415</v>
      </c>
      <c r="Z36" s="73">
        <f t="shared" si="6"/>
        <v>95.18348623853211</v>
      </c>
      <c r="AA36" s="26">
        <v>21</v>
      </c>
      <c r="AB36" s="66">
        <f t="shared" si="7"/>
        <v>4.81651376146789</v>
      </c>
      <c r="AC36" s="76">
        <f t="shared" si="8"/>
        <v>436</v>
      </c>
      <c r="AD36" s="66">
        <f t="shared" si="9"/>
        <v>60.80892608089261</v>
      </c>
      <c r="AE36" s="62">
        <f t="shared" si="10"/>
        <v>-39.19107391910739</v>
      </c>
    </row>
    <row r="37" spans="1:31" ht="12.75" customHeight="1">
      <c r="A37" s="287"/>
      <c r="B37" s="38">
        <v>17</v>
      </c>
      <c r="C37" s="39" t="s">
        <v>15</v>
      </c>
      <c r="D37" s="52">
        <v>486</v>
      </c>
      <c r="E37" s="26">
        <v>106</v>
      </c>
      <c r="F37" s="27">
        <f t="shared" si="0"/>
        <v>39.55223880597015</v>
      </c>
      <c r="G37" s="28">
        <v>95</v>
      </c>
      <c r="H37" s="27">
        <f t="shared" si="1"/>
        <v>35.44776119402985</v>
      </c>
      <c r="I37" s="26">
        <v>6</v>
      </c>
      <c r="J37" s="27">
        <f t="shared" si="2"/>
        <v>2.2388059701492535</v>
      </c>
      <c r="K37" s="26">
        <v>1</v>
      </c>
      <c r="L37" s="27">
        <f t="shared" si="3"/>
        <v>0.3731343283582089</v>
      </c>
      <c r="M37" s="26">
        <v>1</v>
      </c>
      <c r="N37" s="27">
        <f t="shared" si="4"/>
        <v>0.3731343283582089</v>
      </c>
      <c r="O37" s="26">
        <v>50</v>
      </c>
      <c r="P37" s="27">
        <f t="shared" si="16"/>
        <v>18.65671641791045</v>
      </c>
      <c r="Q37" s="87">
        <v>0</v>
      </c>
      <c r="R37" s="27">
        <f t="shared" si="17"/>
        <v>0</v>
      </c>
      <c r="S37" s="87">
        <v>0</v>
      </c>
      <c r="T37" s="27">
        <f t="shared" si="11"/>
        <v>0</v>
      </c>
      <c r="U37" s="87">
        <v>0</v>
      </c>
      <c r="V37" s="27">
        <f t="shared" si="12"/>
        <v>0</v>
      </c>
      <c r="W37" s="26">
        <v>3</v>
      </c>
      <c r="X37" s="27">
        <f t="shared" si="5"/>
        <v>1.1194029850746268</v>
      </c>
      <c r="Y37" s="76">
        <f t="shared" si="18"/>
        <v>262</v>
      </c>
      <c r="Z37" s="73">
        <f t="shared" si="6"/>
        <v>97.76119402985076</v>
      </c>
      <c r="AA37" s="26">
        <v>6</v>
      </c>
      <c r="AB37" s="66">
        <f t="shared" si="7"/>
        <v>2.2388059701492535</v>
      </c>
      <c r="AC37" s="76">
        <f t="shared" si="8"/>
        <v>268</v>
      </c>
      <c r="AD37" s="66">
        <f t="shared" si="9"/>
        <v>55.144032921810705</v>
      </c>
      <c r="AE37" s="62">
        <f t="shared" si="10"/>
        <v>-44.855967078189295</v>
      </c>
    </row>
    <row r="38" spans="1:31" ht="12.75" customHeight="1">
      <c r="A38" s="287"/>
      <c r="B38" s="38">
        <v>17</v>
      </c>
      <c r="C38" s="39" t="s">
        <v>16</v>
      </c>
      <c r="D38" s="52">
        <v>486</v>
      </c>
      <c r="E38" s="26">
        <v>115</v>
      </c>
      <c r="F38" s="27">
        <f t="shared" si="0"/>
        <v>37.58169934640523</v>
      </c>
      <c r="G38" s="28">
        <v>117</v>
      </c>
      <c r="H38" s="27">
        <f t="shared" si="1"/>
        <v>38.23529411764706</v>
      </c>
      <c r="I38" s="26">
        <v>4</v>
      </c>
      <c r="J38" s="27">
        <f t="shared" si="2"/>
        <v>1.3071895424836601</v>
      </c>
      <c r="K38" s="26">
        <v>0</v>
      </c>
      <c r="L38" s="27">
        <f t="shared" si="3"/>
        <v>0</v>
      </c>
      <c r="M38" s="26">
        <v>2</v>
      </c>
      <c r="N38" s="27">
        <f t="shared" si="4"/>
        <v>0.6535947712418301</v>
      </c>
      <c r="O38" s="26">
        <v>61</v>
      </c>
      <c r="P38" s="27">
        <f t="shared" si="16"/>
        <v>19.934640522875817</v>
      </c>
      <c r="Q38" s="87">
        <v>0</v>
      </c>
      <c r="R38" s="27">
        <f t="shared" si="17"/>
        <v>0</v>
      </c>
      <c r="S38" s="87">
        <v>0</v>
      </c>
      <c r="T38" s="27">
        <f t="shared" si="11"/>
        <v>0</v>
      </c>
      <c r="U38" s="87">
        <v>0</v>
      </c>
      <c r="V38" s="27">
        <f t="shared" si="12"/>
        <v>0</v>
      </c>
      <c r="W38" s="26">
        <v>0</v>
      </c>
      <c r="X38" s="27">
        <f t="shared" si="5"/>
        <v>0</v>
      </c>
      <c r="Y38" s="76">
        <f t="shared" si="18"/>
        <v>299</v>
      </c>
      <c r="Z38" s="73">
        <f t="shared" si="6"/>
        <v>97.7124183006536</v>
      </c>
      <c r="AA38" s="26">
        <v>7</v>
      </c>
      <c r="AB38" s="66">
        <f t="shared" si="7"/>
        <v>2.287581699346405</v>
      </c>
      <c r="AC38" s="76">
        <f t="shared" si="8"/>
        <v>306</v>
      </c>
      <c r="AD38" s="66">
        <f t="shared" si="9"/>
        <v>62.96296296296296</v>
      </c>
      <c r="AE38" s="62">
        <f t="shared" si="10"/>
        <v>-37.03703703703704</v>
      </c>
    </row>
    <row r="39" spans="1:31" ht="12.75" customHeight="1">
      <c r="A39" s="287"/>
      <c r="B39" s="38">
        <v>18</v>
      </c>
      <c r="C39" s="39" t="s">
        <v>15</v>
      </c>
      <c r="D39" s="52">
        <v>588</v>
      </c>
      <c r="E39" s="26">
        <v>109</v>
      </c>
      <c r="F39" s="27">
        <f t="shared" si="0"/>
        <v>29.2225201072386</v>
      </c>
      <c r="G39" s="28">
        <v>189</v>
      </c>
      <c r="H39" s="27">
        <f t="shared" si="1"/>
        <v>50.67024128686327</v>
      </c>
      <c r="I39" s="26">
        <v>0</v>
      </c>
      <c r="J39" s="27">
        <f t="shared" si="2"/>
        <v>0</v>
      </c>
      <c r="K39" s="26">
        <v>0</v>
      </c>
      <c r="L39" s="27">
        <f t="shared" si="3"/>
        <v>0</v>
      </c>
      <c r="M39" s="26">
        <v>6</v>
      </c>
      <c r="N39" s="27">
        <f t="shared" si="4"/>
        <v>1.6085790884718498</v>
      </c>
      <c r="O39" s="26">
        <v>64</v>
      </c>
      <c r="P39" s="27">
        <f t="shared" si="16"/>
        <v>17.158176943699733</v>
      </c>
      <c r="Q39" s="87">
        <v>0</v>
      </c>
      <c r="R39" s="27">
        <f t="shared" si="17"/>
        <v>0</v>
      </c>
      <c r="S39" s="87">
        <v>0</v>
      </c>
      <c r="T39" s="27">
        <f t="shared" si="11"/>
        <v>0</v>
      </c>
      <c r="U39" s="87">
        <v>0</v>
      </c>
      <c r="V39" s="27">
        <f t="shared" si="12"/>
        <v>0</v>
      </c>
      <c r="W39" s="26">
        <v>4</v>
      </c>
      <c r="X39" s="27">
        <f t="shared" si="5"/>
        <v>1.0723860589812333</v>
      </c>
      <c r="Y39" s="76">
        <f t="shared" si="18"/>
        <v>372</v>
      </c>
      <c r="Z39" s="73">
        <f t="shared" si="6"/>
        <v>99.73190348525469</v>
      </c>
      <c r="AA39" s="26">
        <v>1</v>
      </c>
      <c r="AB39" s="66">
        <f t="shared" si="7"/>
        <v>0.2680965147453083</v>
      </c>
      <c r="AC39" s="76">
        <f t="shared" si="8"/>
        <v>373</v>
      </c>
      <c r="AD39" s="66">
        <f t="shared" si="9"/>
        <v>63.435374149659864</v>
      </c>
      <c r="AE39" s="62">
        <f t="shared" si="10"/>
        <v>-36.564625850340136</v>
      </c>
    </row>
    <row r="40" spans="1:31" ht="12.75" customHeight="1">
      <c r="A40" s="287"/>
      <c r="B40" s="38">
        <v>19</v>
      </c>
      <c r="C40" s="39" t="s">
        <v>15</v>
      </c>
      <c r="D40" s="52">
        <v>718</v>
      </c>
      <c r="E40" s="26">
        <v>219</v>
      </c>
      <c r="F40" s="27">
        <f t="shared" si="0"/>
        <v>53.284671532846716</v>
      </c>
      <c r="G40" s="28">
        <v>138</v>
      </c>
      <c r="H40" s="27">
        <f t="shared" si="1"/>
        <v>33.57664233576642</v>
      </c>
      <c r="I40" s="26">
        <v>5</v>
      </c>
      <c r="J40" s="27">
        <f t="shared" si="2"/>
        <v>1.2165450121654502</v>
      </c>
      <c r="K40" s="26">
        <v>3</v>
      </c>
      <c r="L40" s="27">
        <f t="shared" si="3"/>
        <v>0.7299270072992701</v>
      </c>
      <c r="M40" s="26">
        <v>1</v>
      </c>
      <c r="N40" s="27">
        <f t="shared" si="4"/>
        <v>0.24330900243309003</v>
      </c>
      <c r="O40" s="26">
        <v>32</v>
      </c>
      <c r="P40" s="27">
        <f t="shared" si="16"/>
        <v>7.785888077858881</v>
      </c>
      <c r="Q40" s="87">
        <v>0</v>
      </c>
      <c r="R40" s="27">
        <f t="shared" si="17"/>
        <v>0</v>
      </c>
      <c r="S40" s="87">
        <v>0</v>
      </c>
      <c r="T40" s="27">
        <f t="shared" si="11"/>
        <v>0</v>
      </c>
      <c r="U40" s="87">
        <v>0</v>
      </c>
      <c r="V40" s="27">
        <f t="shared" si="12"/>
        <v>0</v>
      </c>
      <c r="W40" s="26">
        <v>4</v>
      </c>
      <c r="X40" s="27">
        <f t="shared" si="5"/>
        <v>0.9732360097323601</v>
      </c>
      <c r="Y40" s="76">
        <f t="shared" si="18"/>
        <v>402</v>
      </c>
      <c r="Z40" s="73">
        <f t="shared" si="6"/>
        <v>97.8102189781022</v>
      </c>
      <c r="AA40" s="26">
        <v>9</v>
      </c>
      <c r="AB40" s="66">
        <f t="shared" si="7"/>
        <v>2.18978102189781</v>
      </c>
      <c r="AC40" s="76">
        <f t="shared" si="8"/>
        <v>411</v>
      </c>
      <c r="AD40" s="66">
        <f t="shared" si="9"/>
        <v>57.242339832869085</v>
      </c>
      <c r="AE40" s="62">
        <f t="shared" si="10"/>
        <v>-42.757660167130915</v>
      </c>
    </row>
    <row r="41" spans="1:31" ht="12.75" customHeight="1">
      <c r="A41" s="287"/>
      <c r="B41" s="38">
        <v>20</v>
      </c>
      <c r="C41" s="39" t="s">
        <v>15</v>
      </c>
      <c r="D41" s="52">
        <v>451</v>
      </c>
      <c r="E41" s="26">
        <v>89</v>
      </c>
      <c r="F41" s="27">
        <f t="shared" si="0"/>
        <v>33.45864661654135</v>
      </c>
      <c r="G41" s="28">
        <v>130</v>
      </c>
      <c r="H41" s="27">
        <f t="shared" si="1"/>
        <v>48.87218045112782</v>
      </c>
      <c r="I41" s="26">
        <v>2</v>
      </c>
      <c r="J41" s="27">
        <f t="shared" si="2"/>
        <v>0.7518796992481203</v>
      </c>
      <c r="K41" s="26">
        <v>1</v>
      </c>
      <c r="L41" s="27">
        <f t="shared" si="3"/>
        <v>0.37593984962406013</v>
      </c>
      <c r="M41" s="26">
        <v>0</v>
      </c>
      <c r="N41" s="27">
        <f t="shared" si="4"/>
        <v>0</v>
      </c>
      <c r="O41" s="26">
        <v>33</v>
      </c>
      <c r="P41" s="27">
        <f t="shared" si="16"/>
        <v>12.406015037593985</v>
      </c>
      <c r="Q41" s="87">
        <v>0</v>
      </c>
      <c r="R41" s="27">
        <f t="shared" si="17"/>
        <v>0</v>
      </c>
      <c r="S41" s="87">
        <v>1</v>
      </c>
      <c r="T41" s="27">
        <f t="shared" si="11"/>
        <v>0.37593984962406013</v>
      </c>
      <c r="U41" s="87">
        <v>0</v>
      </c>
      <c r="V41" s="27">
        <f t="shared" si="12"/>
        <v>0</v>
      </c>
      <c r="W41" s="26">
        <v>0</v>
      </c>
      <c r="X41" s="27">
        <f t="shared" si="5"/>
        <v>0</v>
      </c>
      <c r="Y41" s="76">
        <f t="shared" si="18"/>
        <v>256</v>
      </c>
      <c r="Z41" s="73">
        <f t="shared" si="6"/>
        <v>96.2406015037594</v>
      </c>
      <c r="AA41" s="26">
        <v>10</v>
      </c>
      <c r="AB41" s="66">
        <f t="shared" si="7"/>
        <v>3.7593984962406015</v>
      </c>
      <c r="AC41" s="76">
        <f t="shared" si="8"/>
        <v>266</v>
      </c>
      <c r="AD41" s="66">
        <f t="shared" si="9"/>
        <v>58.98004434589801</v>
      </c>
      <c r="AE41" s="62">
        <f t="shared" si="10"/>
        <v>-41.01995565410199</v>
      </c>
    </row>
    <row r="42" spans="1:31" ht="12.75" customHeight="1">
      <c r="A42" s="287" t="s">
        <v>18</v>
      </c>
      <c r="B42" s="38">
        <v>20</v>
      </c>
      <c r="C42" s="39" t="s">
        <v>16</v>
      </c>
      <c r="D42" s="52">
        <v>452</v>
      </c>
      <c r="E42" s="26">
        <v>94</v>
      </c>
      <c r="F42" s="27">
        <f t="shared" si="0"/>
        <v>33.691756272401435</v>
      </c>
      <c r="G42" s="28">
        <v>131</v>
      </c>
      <c r="H42" s="27">
        <f t="shared" si="1"/>
        <v>46.95340501792115</v>
      </c>
      <c r="I42" s="26">
        <v>4</v>
      </c>
      <c r="J42" s="27">
        <f t="shared" si="2"/>
        <v>1.4336917562724014</v>
      </c>
      <c r="K42" s="26">
        <v>3</v>
      </c>
      <c r="L42" s="27">
        <f t="shared" si="3"/>
        <v>1.0752688172043012</v>
      </c>
      <c r="M42" s="26">
        <v>0</v>
      </c>
      <c r="N42" s="27">
        <f t="shared" si="4"/>
        <v>0</v>
      </c>
      <c r="O42" s="26">
        <v>37</v>
      </c>
      <c r="P42" s="27">
        <f t="shared" si="16"/>
        <v>13.261648745519713</v>
      </c>
      <c r="Q42" s="87">
        <v>0</v>
      </c>
      <c r="R42" s="27">
        <f t="shared" si="17"/>
        <v>0</v>
      </c>
      <c r="S42" s="87">
        <v>1</v>
      </c>
      <c r="T42" s="27">
        <f t="shared" si="11"/>
        <v>0.35842293906810035</v>
      </c>
      <c r="U42" s="87">
        <v>0</v>
      </c>
      <c r="V42" s="27">
        <f t="shared" si="12"/>
        <v>0</v>
      </c>
      <c r="W42" s="26">
        <v>1</v>
      </c>
      <c r="X42" s="27">
        <f t="shared" si="5"/>
        <v>0.35842293906810035</v>
      </c>
      <c r="Y42" s="76">
        <f t="shared" si="18"/>
        <v>271</v>
      </c>
      <c r="Z42" s="73">
        <f t="shared" si="6"/>
        <v>97.1326164874552</v>
      </c>
      <c r="AA42" s="26">
        <v>8</v>
      </c>
      <c r="AB42" s="66">
        <f t="shared" si="7"/>
        <v>2.867383512544803</v>
      </c>
      <c r="AC42" s="76">
        <f t="shared" si="8"/>
        <v>279</v>
      </c>
      <c r="AD42" s="66">
        <f t="shared" si="9"/>
        <v>61.72566371681416</v>
      </c>
      <c r="AE42" s="62">
        <f t="shared" si="10"/>
        <v>-38.27433628318584</v>
      </c>
    </row>
    <row r="43" spans="1:31" ht="12.75" customHeight="1">
      <c r="A43" s="287"/>
      <c r="B43" s="38">
        <v>21</v>
      </c>
      <c r="C43" s="39" t="s">
        <v>15</v>
      </c>
      <c r="D43" s="52">
        <v>512</v>
      </c>
      <c r="E43" s="26">
        <v>111</v>
      </c>
      <c r="F43" s="27">
        <f t="shared" si="0"/>
        <v>33.84146341463415</v>
      </c>
      <c r="G43" s="28">
        <v>161</v>
      </c>
      <c r="H43" s="27">
        <f t="shared" si="1"/>
        <v>49.08536585365854</v>
      </c>
      <c r="I43" s="26">
        <v>3</v>
      </c>
      <c r="J43" s="27">
        <f t="shared" si="2"/>
        <v>0.9146341463414633</v>
      </c>
      <c r="K43" s="26">
        <v>0</v>
      </c>
      <c r="L43" s="27">
        <f t="shared" si="3"/>
        <v>0</v>
      </c>
      <c r="M43" s="26">
        <v>0</v>
      </c>
      <c r="N43" s="27">
        <f t="shared" si="4"/>
        <v>0</v>
      </c>
      <c r="O43" s="26">
        <v>47</v>
      </c>
      <c r="P43" s="27">
        <f t="shared" si="16"/>
        <v>14.329268292682926</v>
      </c>
      <c r="Q43" s="87">
        <v>0</v>
      </c>
      <c r="R43" s="27">
        <f t="shared" si="17"/>
        <v>0</v>
      </c>
      <c r="S43" s="87">
        <v>0</v>
      </c>
      <c r="T43" s="27">
        <f t="shared" si="11"/>
        <v>0</v>
      </c>
      <c r="U43" s="87">
        <v>0</v>
      </c>
      <c r="V43" s="27">
        <f t="shared" si="12"/>
        <v>0</v>
      </c>
      <c r="W43" s="26">
        <v>0</v>
      </c>
      <c r="X43" s="27">
        <f t="shared" si="5"/>
        <v>0</v>
      </c>
      <c r="Y43" s="76">
        <f t="shared" si="18"/>
        <v>322</v>
      </c>
      <c r="Z43" s="73">
        <f t="shared" si="6"/>
        <v>98.17073170731707</v>
      </c>
      <c r="AA43" s="26">
        <v>6</v>
      </c>
      <c r="AB43" s="66">
        <f t="shared" si="7"/>
        <v>1.8292682926829267</v>
      </c>
      <c r="AC43" s="76">
        <f t="shared" si="8"/>
        <v>328</v>
      </c>
      <c r="AD43" s="66">
        <f t="shared" si="9"/>
        <v>64.0625</v>
      </c>
      <c r="AE43" s="62">
        <f t="shared" si="10"/>
        <v>-35.9375</v>
      </c>
    </row>
    <row r="44" spans="1:31" ht="12.75" customHeight="1">
      <c r="A44" s="287"/>
      <c r="B44" s="38">
        <v>21</v>
      </c>
      <c r="C44" s="39" t="s">
        <v>16</v>
      </c>
      <c r="D44" s="52">
        <v>513</v>
      </c>
      <c r="E44" s="26">
        <v>111</v>
      </c>
      <c r="F44" s="27">
        <f t="shared" si="0"/>
        <v>37.37373737373738</v>
      </c>
      <c r="G44" s="28">
        <v>136</v>
      </c>
      <c r="H44" s="27">
        <f t="shared" si="1"/>
        <v>45.79124579124579</v>
      </c>
      <c r="I44" s="26">
        <v>6</v>
      </c>
      <c r="J44" s="27">
        <f t="shared" si="2"/>
        <v>2.0202020202020203</v>
      </c>
      <c r="K44" s="26">
        <v>0</v>
      </c>
      <c r="L44" s="27">
        <f t="shared" si="3"/>
        <v>0</v>
      </c>
      <c r="M44" s="26">
        <v>1</v>
      </c>
      <c r="N44" s="27">
        <f t="shared" si="4"/>
        <v>0.33670033670033667</v>
      </c>
      <c r="O44" s="26">
        <v>32</v>
      </c>
      <c r="P44" s="27">
        <f t="shared" si="16"/>
        <v>10.774410774410773</v>
      </c>
      <c r="Q44" s="87">
        <v>0</v>
      </c>
      <c r="R44" s="27">
        <f t="shared" si="17"/>
        <v>0</v>
      </c>
      <c r="S44" s="87">
        <v>0</v>
      </c>
      <c r="T44" s="27">
        <f t="shared" si="11"/>
        <v>0</v>
      </c>
      <c r="U44" s="87">
        <v>0</v>
      </c>
      <c r="V44" s="27">
        <f t="shared" si="12"/>
        <v>0</v>
      </c>
      <c r="W44" s="26">
        <v>1</v>
      </c>
      <c r="X44" s="27">
        <f t="shared" si="5"/>
        <v>0.33670033670033667</v>
      </c>
      <c r="Y44" s="76">
        <f t="shared" si="18"/>
        <v>287</v>
      </c>
      <c r="Z44" s="73">
        <f t="shared" si="6"/>
        <v>96.63299663299664</v>
      </c>
      <c r="AA44" s="26">
        <v>10</v>
      </c>
      <c r="AB44" s="66">
        <f t="shared" si="7"/>
        <v>3.3670033670033668</v>
      </c>
      <c r="AC44" s="76">
        <f t="shared" si="8"/>
        <v>297</v>
      </c>
      <c r="AD44" s="66">
        <f t="shared" si="9"/>
        <v>57.89473684210527</v>
      </c>
      <c r="AE44" s="62">
        <f t="shared" si="10"/>
        <v>-42.10526315789473</v>
      </c>
    </row>
    <row r="45" spans="1:31" ht="12.75" customHeight="1">
      <c r="A45" s="287"/>
      <c r="B45" s="38">
        <v>22</v>
      </c>
      <c r="C45" s="39" t="s">
        <v>15</v>
      </c>
      <c r="D45" s="52">
        <v>431</v>
      </c>
      <c r="E45" s="26">
        <v>58</v>
      </c>
      <c r="F45" s="27">
        <f t="shared" si="0"/>
        <v>20.863309352517987</v>
      </c>
      <c r="G45" s="28">
        <v>151</v>
      </c>
      <c r="H45" s="27">
        <f t="shared" si="1"/>
        <v>54.31654676258992</v>
      </c>
      <c r="I45" s="26">
        <v>8</v>
      </c>
      <c r="J45" s="27">
        <f t="shared" si="2"/>
        <v>2.877697841726619</v>
      </c>
      <c r="K45" s="26">
        <v>2</v>
      </c>
      <c r="L45" s="27">
        <f t="shared" si="3"/>
        <v>0.7194244604316548</v>
      </c>
      <c r="M45" s="26">
        <v>0</v>
      </c>
      <c r="N45" s="27">
        <f t="shared" si="4"/>
        <v>0</v>
      </c>
      <c r="O45" s="26">
        <v>48</v>
      </c>
      <c r="P45" s="27">
        <f aca="true" t="shared" si="19" ref="P45:P71">O45/AC45*100</f>
        <v>17.26618705035971</v>
      </c>
      <c r="Q45" s="87">
        <v>0</v>
      </c>
      <c r="R45" s="27">
        <f t="shared" si="17"/>
        <v>0</v>
      </c>
      <c r="S45" s="87">
        <v>0</v>
      </c>
      <c r="T45" s="27">
        <f t="shared" si="11"/>
        <v>0</v>
      </c>
      <c r="U45" s="87">
        <v>0</v>
      </c>
      <c r="V45" s="27">
        <f t="shared" si="12"/>
        <v>0</v>
      </c>
      <c r="W45" s="26">
        <v>0</v>
      </c>
      <c r="X45" s="27">
        <f t="shared" si="5"/>
        <v>0</v>
      </c>
      <c r="Y45" s="76">
        <f t="shared" si="18"/>
        <v>267</v>
      </c>
      <c r="Z45" s="73">
        <f t="shared" si="6"/>
        <v>96.0431654676259</v>
      </c>
      <c r="AA45" s="26">
        <v>11</v>
      </c>
      <c r="AB45" s="66">
        <f t="shared" si="7"/>
        <v>3.9568345323741005</v>
      </c>
      <c r="AC45" s="76">
        <f t="shared" si="8"/>
        <v>278</v>
      </c>
      <c r="AD45" s="66">
        <f t="shared" si="9"/>
        <v>64.50116009280742</v>
      </c>
      <c r="AE45" s="62">
        <f t="shared" si="10"/>
        <v>-35.498839907192576</v>
      </c>
    </row>
    <row r="46" spans="1:31" ht="12.75" customHeight="1">
      <c r="A46" s="287"/>
      <c r="B46" s="38">
        <v>22</v>
      </c>
      <c r="C46" s="39" t="s">
        <v>16</v>
      </c>
      <c r="D46" s="52">
        <v>432</v>
      </c>
      <c r="E46" s="26">
        <v>80</v>
      </c>
      <c r="F46" s="27">
        <f t="shared" si="0"/>
        <v>27.586206896551722</v>
      </c>
      <c r="G46" s="28">
        <v>140</v>
      </c>
      <c r="H46" s="27">
        <f t="shared" si="1"/>
        <v>48.275862068965516</v>
      </c>
      <c r="I46" s="26">
        <v>5</v>
      </c>
      <c r="J46" s="27">
        <f t="shared" si="2"/>
        <v>1.7241379310344827</v>
      </c>
      <c r="K46" s="26">
        <v>1</v>
      </c>
      <c r="L46" s="27">
        <f t="shared" si="3"/>
        <v>0.3448275862068966</v>
      </c>
      <c r="M46" s="26">
        <v>0</v>
      </c>
      <c r="N46" s="27">
        <f t="shared" si="4"/>
        <v>0</v>
      </c>
      <c r="O46" s="26">
        <v>52</v>
      </c>
      <c r="P46" s="27">
        <f t="shared" si="19"/>
        <v>17.93103448275862</v>
      </c>
      <c r="Q46" s="87">
        <v>0</v>
      </c>
      <c r="R46" s="27">
        <f t="shared" si="17"/>
        <v>0</v>
      </c>
      <c r="S46" s="87">
        <v>0</v>
      </c>
      <c r="T46" s="27">
        <f t="shared" si="11"/>
        <v>0</v>
      </c>
      <c r="U46" s="87">
        <v>0</v>
      </c>
      <c r="V46" s="27">
        <f t="shared" si="12"/>
        <v>0</v>
      </c>
      <c r="W46" s="26">
        <v>2</v>
      </c>
      <c r="X46" s="27">
        <f t="shared" si="5"/>
        <v>0.6896551724137931</v>
      </c>
      <c r="Y46" s="76">
        <f t="shared" si="18"/>
        <v>280</v>
      </c>
      <c r="Z46" s="73">
        <f t="shared" si="6"/>
        <v>96.55172413793103</v>
      </c>
      <c r="AA46" s="26">
        <v>10</v>
      </c>
      <c r="AB46" s="66">
        <f t="shared" si="7"/>
        <v>3.4482758620689653</v>
      </c>
      <c r="AC46" s="76">
        <f t="shared" si="8"/>
        <v>290</v>
      </c>
      <c r="AD46" s="66">
        <f t="shared" si="9"/>
        <v>67.12962962962963</v>
      </c>
      <c r="AE46" s="62">
        <f t="shared" si="10"/>
        <v>-32.87037037037037</v>
      </c>
    </row>
    <row r="47" spans="1:31" ht="12.75" customHeight="1">
      <c r="A47" s="287"/>
      <c r="B47" s="38">
        <v>23</v>
      </c>
      <c r="C47" s="39" t="s">
        <v>15</v>
      </c>
      <c r="D47" s="52">
        <v>729</v>
      </c>
      <c r="E47" s="26">
        <v>133</v>
      </c>
      <c r="F47" s="27">
        <f t="shared" si="0"/>
        <v>27.593360995850624</v>
      </c>
      <c r="G47" s="28">
        <v>203</v>
      </c>
      <c r="H47" s="27">
        <f t="shared" si="1"/>
        <v>42.11618257261411</v>
      </c>
      <c r="I47" s="26">
        <v>9</v>
      </c>
      <c r="J47" s="27">
        <f t="shared" si="2"/>
        <v>1.8672199170124482</v>
      </c>
      <c r="K47" s="26">
        <v>3</v>
      </c>
      <c r="L47" s="27">
        <f t="shared" si="3"/>
        <v>0.6224066390041494</v>
      </c>
      <c r="M47" s="26">
        <v>2</v>
      </c>
      <c r="N47" s="27">
        <f t="shared" si="4"/>
        <v>0.4149377593360996</v>
      </c>
      <c r="O47" s="26">
        <v>117</v>
      </c>
      <c r="P47" s="27">
        <f t="shared" si="19"/>
        <v>24.273858921161825</v>
      </c>
      <c r="Q47" s="87">
        <v>0</v>
      </c>
      <c r="R47" s="27">
        <f t="shared" si="17"/>
        <v>0</v>
      </c>
      <c r="S47" s="87">
        <v>1</v>
      </c>
      <c r="T47" s="27">
        <f t="shared" si="11"/>
        <v>0.2074688796680498</v>
      </c>
      <c r="U47" s="87">
        <v>0</v>
      </c>
      <c r="V47" s="27">
        <f t="shared" si="12"/>
        <v>0</v>
      </c>
      <c r="W47" s="26">
        <v>0</v>
      </c>
      <c r="X47" s="27">
        <f t="shared" si="5"/>
        <v>0</v>
      </c>
      <c r="Y47" s="76">
        <f t="shared" si="18"/>
        <v>468</v>
      </c>
      <c r="Z47" s="73">
        <f t="shared" si="6"/>
        <v>97.0954356846473</v>
      </c>
      <c r="AA47" s="26">
        <v>14</v>
      </c>
      <c r="AB47" s="66">
        <f t="shared" si="7"/>
        <v>2.904564315352697</v>
      </c>
      <c r="AC47" s="76">
        <f t="shared" si="8"/>
        <v>482</v>
      </c>
      <c r="AD47" s="66">
        <f t="shared" si="9"/>
        <v>66.11796982167353</v>
      </c>
      <c r="AE47" s="62">
        <f t="shared" si="10"/>
        <v>-33.882030178326474</v>
      </c>
    </row>
    <row r="48" spans="1:31" ht="12.75" customHeight="1">
      <c r="A48" s="287"/>
      <c r="B48" s="38">
        <v>32</v>
      </c>
      <c r="C48" s="39" t="s">
        <v>15</v>
      </c>
      <c r="D48" s="52">
        <v>433</v>
      </c>
      <c r="E48" s="26">
        <v>93</v>
      </c>
      <c r="F48" s="27">
        <f t="shared" si="0"/>
        <v>29.903536977491964</v>
      </c>
      <c r="G48" s="28">
        <v>125</v>
      </c>
      <c r="H48" s="27">
        <f t="shared" si="1"/>
        <v>40.19292604501607</v>
      </c>
      <c r="I48" s="26">
        <v>11</v>
      </c>
      <c r="J48" s="27">
        <f t="shared" si="2"/>
        <v>3.536977491961415</v>
      </c>
      <c r="K48" s="26">
        <v>1</v>
      </c>
      <c r="L48" s="27">
        <f t="shared" si="3"/>
        <v>0.3215434083601286</v>
      </c>
      <c r="M48" s="26">
        <v>3</v>
      </c>
      <c r="N48" s="27">
        <f t="shared" si="4"/>
        <v>0.964630225080386</v>
      </c>
      <c r="O48" s="26">
        <v>65</v>
      </c>
      <c r="P48" s="27">
        <f t="shared" si="19"/>
        <v>20.90032154340836</v>
      </c>
      <c r="Q48" s="87">
        <v>0</v>
      </c>
      <c r="R48" s="27">
        <f t="shared" si="17"/>
        <v>0</v>
      </c>
      <c r="S48" s="87">
        <v>0</v>
      </c>
      <c r="T48" s="27">
        <f t="shared" si="11"/>
        <v>0</v>
      </c>
      <c r="U48" s="87">
        <v>0</v>
      </c>
      <c r="V48" s="27">
        <f t="shared" si="12"/>
        <v>0</v>
      </c>
      <c r="W48" s="26">
        <v>0</v>
      </c>
      <c r="X48" s="27">
        <f t="shared" si="5"/>
        <v>0</v>
      </c>
      <c r="Y48" s="76">
        <f t="shared" si="18"/>
        <v>298</v>
      </c>
      <c r="Z48" s="73">
        <f t="shared" si="6"/>
        <v>95.81993569131832</v>
      </c>
      <c r="AA48" s="26">
        <v>13</v>
      </c>
      <c r="AB48" s="66">
        <f t="shared" si="7"/>
        <v>4.180064308681672</v>
      </c>
      <c r="AC48" s="76">
        <f t="shared" si="8"/>
        <v>311</v>
      </c>
      <c r="AD48" s="66">
        <f t="shared" si="9"/>
        <v>71.82448036951502</v>
      </c>
      <c r="AE48" s="62">
        <f t="shared" si="10"/>
        <v>-28.175519630484985</v>
      </c>
    </row>
    <row r="49" spans="1:31" ht="12.75" customHeight="1">
      <c r="A49" s="287"/>
      <c r="B49" s="38">
        <v>32</v>
      </c>
      <c r="C49" s="39" t="s">
        <v>16</v>
      </c>
      <c r="D49" s="52">
        <v>433</v>
      </c>
      <c r="E49" s="26">
        <v>89</v>
      </c>
      <c r="F49" s="27">
        <f t="shared" si="0"/>
        <v>29.276315789473685</v>
      </c>
      <c r="G49" s="28">
        <v>142</v>
      </c>
      <c r="H49" s="27">
        <f t="shared" si="1"/>
        <v>46.71052631578947</v>
      </c>
      <c r="I49" s="26">
        <v>5</v>
      </c>
      <c r="J49" s="27">
        <f t="shared" si="2"/>
        <v>1.644736842105263</v>
      </c>
      <c r="K49" s="26">
        <v>0</v>
      </c>
      <c r="L49" s="27">
        <f t="shared" si="3"/>
        <v>0</v>
      </c>
      <c r="M49" s="26">
        <v>0</v>
      </c>
      <c r="N49" s="27">
        <f t="shared" si="4"/>
        <v>0</v>
      </c>
      <c r="O49" s="26">
        <v>59</v>
      </c>
      <c r="P49" s="27">
        <f t="shared" si="19"/>
        <v>19.407894736842106</v>
      </c>
      <c r="Q49" s="87">
        <v>0</v>
      </c>
      <c r="R49" s="27">
        <f t="shared" si="17"/>
        <v>0</v>
      </c>
      <c r="S49" s="87">
        <v>1</v>
      </c>
      <c r="T49" s="27">
        <f t="shared" si="11"/>
        <v>0.3289473684210526</v>
      </c>
      <c r="U49" s="87">
        <v>0</v>
      </c>
      <c r="V49" s="27">
        <f t="shared" si="12"/>
        <v>0</v>
      </c>
      <c r="W49" s="26">
        <v>0</v>
      </c>
      <c r="X49" s="27">
        <f t="shared" si="5"/>
        <v>0</v>
      </c>
      <c r="Y49" s="76">
        <f t="shared" si="18"/>
        <v>296</v>
      </c>
      <c r="Z49" s="73">
        <f t="shared" si="6"/>
        <v>97.36842105263158</v>
      </c>
      <c r="AA49" s="28">
        <v>8</v>
      </c>
      <c r="AB49" s="66">
        <f t="shared" si="7"/>
        <v>2.631578947368421</v>
      </c>
      <c r="AC49" s="76">
        <f t="shared" si="8"/>
        <v>304</v>
      </c>
      <c r="AD49" s="66">
        <f t="shared" si="9"/>
        <v>70.20785219399538</v>
      </c>
      <c r="AE49" s="62">
        <f t="shared" si="10"/>
        <v>-29.79214780600462</v>
      </c>
    </row>
    <row r="50" spans="1:31" ht="12.75" customHeight="1">
      <c r="A50" s="287"/>
      <c r="B50" s="38">
        <v>33</v>
      </c>
      <c r="C50" s="39" t="s">
        <v>15</v>
      </c>
      <c r="D50" s="52">
        <v>434</v>
      </c>
      <c r="E50" s="26">
        <v>94</v>
      </c>
      <c r="F50" s="27">
        <f t="shared" si="0"/>
        <v>34.55882352941176</v>
      </c>
      <c r="G50" s="28">
        <v>119</v>
      </c>
      <c r="H50" s="27">
        <f t="shared" si="1"/>
        <v>43.75</v>
      </c>
      <c r="I50" s="26">
        <v>3</v>
      </c>
      <c r="J50" s="27">
        <f t="shared" si="2"/>
        <v>1.1029411764705883</v>
      </c>
      <c r="K50" s="26">
        <v>0</v>
      </c>
      <c r="L50" s="27">
        <f t="shared" si="3"/>
        <v>0</v>
      </c>
      <c r="M50" s="26">
        <v>0</v>
      </c>
      <c r="N50" s="27">
        <f t="shared" si="4"/>
        <v>0</v>
      </c>
      <c r="O50" s="26">
        <v>45</v>
      </c>
      <c r="P50" s="27">
        <f t="shared" si="19"/>
        <v>16.544117647058822</v>
      </c>
      <c r="Q50" s="87">
        <v>0</v>
      </c>
      <c r="R50" s="27">
        <f t="shared" si="17"/>
        <v>0</v>
      </c>
      <c r="S50" s="87">
        <v>0</v>
      </c>
      <c r="T50" s="27">
        <f t="shared" si="11"/>
        <v>0</v>
      </c>
      <c r="U50" s="87">
        <v>0</v>
      </c>
      <c r="V50" s="27">
        <f t="shared" si="12"/>
        <v>0</v>
      </c>
      <c r="W50" s="26">
        <v>4</v>
      </c>
      <c r="X50" s="27">
        <f t="shared" si="5"/>
        <v>1.4705882352941175</v>
      </c>
      <c r="Y50" s="76">
        <f t="shared" si="18"/>
        <v>265</v>
      </c>
      <c r="Z50" s="73">
        <f t="shared" si="6"/>
        <v>97.42647058823529</v>
      </c>
      <c r="AA50" s="26">
        <v>7</v>
      </c>
      <c r="AB50" s="66">
        <f t="shared" si="7"/>
        <v>2.5735294117647056</v>
      </c>
      <c r="AC50" s="76">
        <f t="shared" si="8"/>
        <v>272</v>
      </c>
      <c r="AD50" s="66">
        <f t="shared" si="9"/>
        <v>62.67281105990783</v>
      </c>
      <c r="AE50" s="62">
        <f t="shared" si="10"/>
        <v>-37.32718894009217</v>
      </c>
    </row>
    <row r="51" spans="1:31" ht="12.75" customHeight="1">
      <c r="A51" s="287"/>
      <c r="B51" s="38">
        <v>33</v>
      </c>
      <c r="C51" s="39" t="s">
        <v>16</v>
      </c>
      <c r="D51" s="52">
        <v>434</v>
      </c>
      <c r="E51" s="26">
        <v>100</v>
      </c>
      <c r="F51" s="27">
        <f t="shared" si="0"/>
        <v>36.63003663003663</v>
      </c>
      <c r="G51" s="28">
        <v>102</v>
      </c>
      <c r="H51" s="27">
        <f t="shared" si="1"/>
        <v>37.362637362637365</v>
      </c>
      <c r="I51" s="26">
        <v>7</v>
      </c>
      <c r="J51" s="27">
        <f t="shared" si="2"/>
        <v>2.564102564102564</v>
      </c>
      <c r="K51" s="26">
        <v>0</v>
      </c>
      <c r="L51" s="27">
        <f t="shared" si="3"/>
        <v>0</v>
      </c>
      <c r="M51" s="26">
        <v>1</v>
      </c>
      <c r="N51" s="27">
        <f t="shared" si="4"/>
        <v>0.3663003663003663</v>
      </c>
      <c r="O51" s="26">
        <v>47</v>
      </c>
      <c r="P51" s="27">
        <f t="shared" si="19"/>
        <v>17.216117216117215</v>
      </c>
      <c r="Q51" s="87">
        <v>0</v>
      </c>
      <c r="R51" s="27">
        <f t="shared" si="17"/>
        <v>0</v>
      </c>
      <c r="S51" s="87">
        <v>0</v>
      </c>
      <c r="T51" s="27">
        <f t="shared" si="11"/>
        <v>0</v>
      </c>
      <c r="U51" s="87">
        <v>0</v>
      </c>
      <c r="V51" s="27">
        <f t="shared" si="12"/>
        <v>0</v>
      </c>
      <c r="W51" s="26">
        <v>1</v>
      </c>
      <c r="X51" s="27">
        <f t="shared" si="5"/>
        <v>0.3663003663003663</v>
      </c>
      <c r="Y51" s="76">
        <f t="shared" si="18"/>
        <v>258</v>
      </c>
      <c r="Z51" s="73">
        <f t="shared" si="6"/>
        <v>94.5054945054945</v>
      </c>
      <c r="AA51" s="26">
        <v>15</v>
      </c>
      <c r="AB51" s="66">
        <f t="shared" si="7"/>
        <v>5.4945054945054945</v>
      </c>
      <c r="AC51" s="76">
        <f t="shared" si="8"/>
        <v>273</v>
      </c>
      <c r="AD51" s="66">
        <f t="shared" si="9"/>
        <v>62.903225806451616</v>
      </c>
      <c r="AE51" s="62">
        <f t="shared" si="10"/>
        <v>-37.096774193548384</v>
      </c>
    </row>
    <row r="52" spans="1:31" ht="12.75" customHeight="1">
      <c r="A52" s="287"/>
      <c r="B52" s="38">
        <v>34</v>
      </c>
      <c r="C52" s="39" t="s">
        <v>15</v>
      </c>
      <c r="D52" s="52">
        <v>532</v>
      </c>
      <c r="E52" s="26">
        <v>98</v>
      </c>
      <c r="F52" s="27">
        <f t="shared" si="0"/>
        <v>33.67697594501718</v>
      </c>
      <c r="G52" s="28">
        <v>135</v>
      </c>
      <c r="H52" s="27">
        <f t="shared" si="1"/>
        <v>46.391752577319586</v>
      </c>
      <c r="I52" s="26">
        <v>11</v>
      </c>
      <c r="J52" s="27">
        <f t="shared" si="2"/>
        <v>3.7800687285223367</v>
      </c>
      <c r="K52" s="26">
        <v>0</v>
      </c>
      <c r="L52" s="27">
        <f t="shared" si="3"/>
        <v>0</v>
      </c>
      <c r="M52" s="26">
        <v>0</v>
      </c>
      <c r="N52" s="27">
        <f t="shared" si="4"/>
        <v>0</v>
      </c>
      <c r="O52" s="26">
        <v>32</v>
      </c>
      <c r="P52" s="27">
        <f t="shared" si="19"/>
        <v>10.996563573883162</v>
      </c>
      <c r="Q52" s="87">
        <v>0</v>
      </c>
      <c r="R52" s="27">
        <f t="shared" si="17"/>
        <v>0</v>
      </c>
      <c r="S52" s="87">
        <v>0</v>
      </c>
      <c r="T52" s="27">
        <f t="shared" si="11"/>
        <v>0</v>
      </c>
      <c r="U52" s="87">
        <v>0</v>
      </c>
      <c r="V52" s="27">
        <f t="shared" si="12"/>
        <v>0</v>
      </c>
      <c r="W52" s="26">
        <v>1</v>
      </c>
      <c r="X52" s="27">
        <f t="shared" si="5"/>
        <v>0.3436426116838488</v>
      </c>
      <c r="Y52" s="76">
        <f t="shared" si="18"/>
        <v>277</v>
      </c>
      <c r="Z52" s="73">
        <f t="shared" si="6"/>
        <v>95.1890034364261</v>
      </c>
      <c r="AA52" s="26">
        <v>14</v>
      </c>
      <c r="AB52" s="66">
        <f t="shared" si="7"/>
        <v>4.810996563573884</v>
      </c>
      <c r="AC52" s="76">
        <f t="shared" si="8"/>
        <v>291</v>
      </c>
      <c r="AD52" s="66">
        <f t="shared" si="9"/>
        <v>54.699248120300744</v>
      </c>
      <c r="AE52" s="62">
        <f t="shared" si="10"/>
        <v>-45.300751879699256</v>
      </c>
    </row>
    <row r="53" spans="1:31" ht="12.75" customHeight="1">
      <c r="A53" s="287"/>
      <c r="B53" s="38">
        <v>34</v>
      </c>
      <c r="C53" s="39" t="s">
        <v>16</v>
      </c>
      <c r="D53" s="52">
        <v>533</v>
      </c>
      <c r="E53" s="26">
        <v>108</v>
      </c>
      <c r="F53" s="27">
        <f t="shared" si="0"/>
        <v>36.734693877551024</v>
      </c>
      <c r="G53" s="28">
        <v>122</v>
      </c>
      <c r="H53" s="27">
        <f t="shared" si="1"/>
        <v>41.49659863945578</v>
      </c>
      <c r="I53" s="26">
        <v>6</v>
      </c>
      <c r="J53" s="27">
        <f t="shared" si="2"/>
        <v>2.0408163265306123</v>
      </c>
      <c r="K53" s="26">
        <v>1</v>
      </c>
      <c r="L53" s="27">
        <f t="shared" si="3"/>
        <v>0.3401360544217687</v>
      </c>
      <c r="M53" s="26">
        <v>2</v>
      </c>
      <c r="N53" s="27">
        <f t="shared" si="4"/>
        <v>0.6802721088435374</v>
      </c>
      <c r="O53" s="26">
        <v>40</v>
      </c>
      <c r="P53" s="27">
        <f t="shared" si="19"/>
        <v>13.60544217687075</v>
      </c>
      <c r="Q53" s="87">
        <v>0</v>
      </c>
      <c r="R53" s="27">
        <f t="shared" si="17"/>
        <v>0</v>
      </c>
      <c r="S53" s="87">
        <v>1</v>
      </c>
      <c r="T53" s="27">
        <f t="shared" si="11"/>
        <v>0.3401360544217687</v>
      </c>
      <c r="U53" s="87">
        <v>0</v>
      </c>
      <c r="V53" s="27">
        <f t="shared" si="12"/>
        <v>0</v>
      </c>
      <c r="W53" s="26">
        <v>0</v>
      </c>
      <c r="X53" s="27">
        <f t="shared" si="5"/>
        <v>0</v>
      </c>
      <c r="Y53" s="76">
        <f t="shared" si="18"/>
        <v>280</v>
      </c>
      <c r="Z53" s="73">
        <f t="shared" si="6"/>
        <v>95.23809523809523</v>
      </c>
      <c r="AA53" s="26">
        <v>14</v>
      </c>
      <c r="AB53" s="66">
        <f t="shared" si="7"/>
        <v>4.761904761904762</v>
      </c>
      <c r="AC53" s="76">
        <f t="shared" si="8"/>
        <v>294</v>
      </c>
      <c r="AD53" s="66">
        <f t="shared" si="9"/>
        <v>55.1594746716698</v>
      </c>
      <c r="AE53" s="62">
        <f t="shared" si="10"/>
        <v>-44.8405253283302</v>
      </c>
    </row>
    <row r="54" spans="1:31" ht="12.75" customHeight="1">
      <c r="A54" s="287"/>
      <c r="B54" s="38">
        <v>35</v>
      </c>
      <c r="C54" s="39" t="s">
        <v>15</v>
      </c>
      <c r="D54" s="52">
        <v>400</v>
      </c>
      <c r="E54" s="26">
        <v>81</v>
      </c>
      <c r="F54" s="27">
        <f t="shared" si="0"/>
        <v>33.60995850622407</v>
      </c>
      <c r="G54" s="28">
        <v>100</v>
      </c>
      <c r="H54" s="27">
        <f t="shared" si="1"/>
        <v>41.49377593360996</v>
      </c>
      <c r="I54" s="26">
        <v>0</v>
      </c>
      <c r="J54" s="27">
        <f t="shared" si="2"/>
        <v>0</v>
      </c>
      <c r="K54" s="26">
        <v>3</v>
      </c>
      <c r="L54" s="27">
        <f t="shared" si="3"/>
        <v>1.2448132780082988</v>
      </c>
      <c r="M54" s="26">
        <v>2</v>
      </c>
      <c r="N54" s="27">
        <f t="shared" si="4"/>
        <v>0.8298755186721992</v>
      </c>
      <c r="O54" s="26">
        <v>43</v>
      </c>
      <c r="P54" s="27">
        <f t="shared" si="19"/>
        <v>17.842323651452283</v>
      </c>
      <c r="Q54" s="87">
        <v>0</v>
      </c>
      <c r="R54" s="27">
        <f t="shared" si="17"/>
        <v>0</v>
      </c>
      <c r="S54" s="87">
        <v>0</v>
      </c>
      <c r="T54" s="27">
        <f>S54/AC54*100</f>
        <v>0</v>
      </c>
      <c r="U54" s="87">
        <v>0</v>
      </c>
      <c r="V54" s="27">
        <f t="shared" si="12"/>
        <v>0</v>
      </c>
      <c r="W54" s="26">
        <v>0</v>
      </c>
      <c r="X54" s="27">
        <f t="shared" si="5"/>
        <v>0</v>
      </c>
      <c r="Y54" s="76">
        <f t="shared" si="18"/>
        <v>229</v>
      </c>
      <c r="Z54" s="73">
        <f t="shared" si="6"/>
        <v>95.0207468879668</v>
      </c>
      <c r="AA54" s="26">
        <v>12</v>
      </c>
      <c r="AB54" s="66">
        <f t="shared" si="7"/>
        <v>4.979253112033195</v>
      </c>
      <c r="AC54" s="76">
        <f t="shared" si="8"/>
        <v>241</v>
      </c>
      <c r="AD54" s="66">
        <f t="shared" si="9"/>
        <v>60.25</v>
      </c>
      <c r="AE54" s="62">
        <f t="shared" si="10"/>
        <v>-39.75</v>
      </c>
    </row>
    <row r="55" spans="1:31" ht="12.75" customHeight="1">
      <c r="A55" s="287"/>
      <c r="B55" s="38">
        <v>35</v>
      </c>
      <c r="C55" s="39" t="s">
        <v>16</v>
      </c>
      <c r="D55" s="52">
        <v>400</v>
      </c>
      <c r="E55" s="26">
        <v>105</v>
      </c>
      <c r="F55" s="27">
        <f t="shared" si="0"/>
        <v>43.93305439330544</v>
      </c>
      <c r="G55" s="28">
        <v>89</v>
      </c>
      <c r="H55" s="27">
        <f t="shared" si="1"/>
        <v>37.238493723849366</v>
      </c>
      <c r="I55" s="26">
        <v>5</v>
      </c>
      <c r="J55" s="27">
        <f t="shared" si="2"/>
        <v>2.092050209205021</v>
      </c>
      <c r="K55" s="26">
        <v>1</v>
      </c>
      <c r="L55" s="27">
        <f t="shared" si="3"/>
        <v>0.41841004184100417</v>
      </c>
      <c r="M55" s="26">
        <v>2</v>
      </c>
      <c r="N55" s="27">
        <f t="shared" si="4"/>
        <v>0.8368200836820083</v>
      </c>
      <c r="O55" s="26">
        <v>34</v>
      </c>
      <c r="P55" s="27">
        <f t="shared" si="19"/>
        <v>14.225941422594143</v>
      </c>
      <c r="Q55" s="87">
        <v>0</v>
      </c>
      <c r="R55" s="27">
        <f t="shared" si="17"/>
        <v>0</v>
      </c>
      <c r="S55" s="87">
        <v>1</v>
      </c>
      <c r="T55" s="27">
        <f t="shared" si="11"/>
        <v>0.41841004184100417</v>
      </c>
      <c r="U55" s="87">
        <v>0</v>
      </c>
      <c r="V55" s="27">
        <f t="shared" si="12"/>
        <v>0</v>
      </c>
      <c r="W55" s="26">
        <v>0</v>
      </c>
      <c r="X55" s="27">
        <f t="shared" si="5"/>
        <v>0</v>
      </c>
      <c r="Y55" s="76">
        <f t="shared" si="18"/>
        <v>237</v>
      </c>
      <c r="Z55" s="73">
        <f t="shared" si="6"/>
        <v>99.16317991631799</v>
      </c>
      <c r="AA55" s="26">
        <v>2</v>
      </c>
      <c r="AB55" s="66">
        <f t="shared" si="7"/>
        <v>0.8368200836820083</v>
      </c>
      <c r="AC55" s="76">
        <f t="shared" si="8"/>
        <v>239</v>
      </c>
      <c r="AD55" s="66">
        <f t="shared" si="9"/>
        <v>59.75</v>
      </c>
      <c r="AE55" s="62">
        <f t="shared" si="10"/>
        <v>-40.25</v>
      </c>
    </row>
    <row r="56" spans="1:31" ht="12.75" customHeight="1">
      <c r="A56" s="287"/>
      <c r="B56" s="38">
        <v>36</v>
      </c>
      <c r="C56" s="39" t="s">
        <v>15</v>
      </c>
      <c r="D56" s="52">
        <v>483</v>
      </c>
      <c r="E56" s="26">
        <v>114</v>
      </c>
      <c r="F56" s="27">
        <f t="shared" si="0"/>
        <v>41.45454545454545</v>
      </c>
      <c r="G56" s="28">
        <v>111</v>
      </c>
      <c r="H56" s="27">
        <f t="shared" si="1"/>
        <v>40.36363636363636</v>
      </c>
      <c r="I56" s="26">
        <v>3</v>
      </c>
      <c r="J56" s="27">
        <f t="shared" si="2"/>
        <v>1.090909090909091</v>
      </c>
      <c r="K56" s="26">
        <v>2</v>
      </c>
      <c r="L56" s="27">
        <f t="shared" si="3"/>
        <v>0.7272727272727273</v>
      </c>
      <c r="M56" s="26">
        <v>2</v>
      </c>
      <c r="N56" s="27">
        <f t="shared" si="4"/>
        <v>0.7272727272727273</v>
      </c>
      <c r="O56" s="26">
        <v>39</v>
      </c>
      <c r="P56" s="27">
        <f t="shared" si="19"/>
        <v>14.181818181818182</v>
      </c>
      <c r="Q56" s="87">
        <v>2</v>
      </c>
      <c r="R56" s="27">
        <f t="shared" si="17"/>
        <v>0.7272727272727273</v>
      </c>
      <c r="S56" s="87">
        <v>2</v>
      </c>
      <c r="T56" s="27">
        <f t="shared" si="11"/>
        <v>0.7272727272727273</v>
      </c>
      <c r="U56" s="87">
        <v>0</v>
      </c>
      <c r="V56" s="27">
        <f t="shared" si="12"/>
        <v>0</v>
      </c>
      <c r="W56" s="26">
        <v>0</v>
      </c>
      <c r="X56" s="27">
        <f t="shared" si="5"/>
        <v>0</v>
      </c>
      <c r="Y56" s="76">
        <f t="shared" si="18"/>
        <v>275</v>
      </c>
      <c r="Z56" s="73">
        <f t="shared" si="6"/>
        <v>100</v>
      </c>
      <c r="AA56" s="28">
        <v>0</v>
      </c>
      <c r="AB56" s="66">
        <f t="shared" si="7"/>
        <v>0</v>
      </c>
      <c r="AC56" s="76">
        <f t="shared" si="8"/>
        <v>275</v>
      </c>
      <c r="AD56" s="66">
        <f t="shared" si="9"/>
        <v>56.935817805383024</v>
      </c>
      <c r="AE56" s="62">
        <f t="shared" si="10"/>
        <v>-43.064182194616976</v>
      </c>
    </row>
    <row r="57" spans="1:31" ht="12.75" customHeight="1">
      <c r="A57" s="287"/>
      <c r="B57" s="38">
        <v>36</v>
      </c>
      <c r="C57" s="39" t="s">
        <v>16</v>
      </c>
      <c r="D57" s="52">
        <v>484</v>
      </c>
      <c r="E57" s="26">
        <v>111</v>
      </c>
      <c r="F57" s="27">
        <f t="shared" si="0"/>
        <v>39.92805755395683</v>
      </c>
      <c r="G57" s="28">
        <v>105</v>
      </c>
      <c r="H57" s="27">
        <f t="shared" si="1"/>
        <v>37.76978417266187</v>
      </c>
      <c r="I57" s="26">
        <v>4</v>
      </c>
      <c r="J57" s="27">
        <f t="shared" si="2"/>
        <v>1.4388489208633095</v>
      </c>
      <c r="K57" s="26">
        <v>3</v>
      </c>
      <c r="L57" s="27">
        <f t="shared" si="3"/>
        <v>1.079136690647482</v>
      </c>
      <c r="M57" s="26">
        <v>0</v>
      </c>
      <c r="N57" s="27">
        <f t="shared" si="4"/>
        <v>0</v>
      </c>
      <c r="O57" s="26">
        <v>37</v>
      </c>
      <c r="P57" s="27">
        <f t="shared" si="19"/>
        <v>13.309352517985612</v>
      </c>
      <c r="Q57" s="87">
        <v>0</v>
      </c>
      <c r="R57" s="27">
        <f t="shared" si="17"/>
        <v>0</v>
      </c>
      <c r="S57" s="87">
        <v>5</v>
      </c>
      <c r="T57" s="27">
        <f t="shared" si="11"/>
        <v>1.7985611510791366</v>
      </c>
      <c r="U57" s="87">
        <v>0</v>
      </c>
      <c r="V57" s="27">
        <f t="shared" si="12"/>
        <v>0</v>
      </c>
      <c r="W57" s="26">
        <v>0</v>
      </c>
      <c r="X57" s="27">
        <f t="shared" si="5"/>
        <v>0</v>
      </c>
      <c r="Y57" s="76">
        <f t="shared" si="18"/>
        <v>265</v>
      </c>
      <c r="Z57" s="73">
        <f t="shared" si="6"/>
        <v>95.32374100719424</v>
      </c>
      <c r="AA57" s="26">
        <v>13</v>
      </c>
      <c r="AB57" s="66">
        <f t="shared" si="7"/>
        <v>4.676258992805756</v>
      </c>
      <c r="AC57" s="76">
        <f t="shared" si="8"/>
        <v>278</v>
      </c>
      <c r="AD57" s="66">
        <f t="shared" si="9"/>
        <v>57.438016528925615</v>
      </c>
      <c r="AE57" s="62">
        <f t="shared" si="10"/>
        <v>-42.561983471074385</v>
      </c>
    </row>
    <row r="58" spans="1:31" ht="12.75" customHeight="1">
      <c r="A58" s="287"/>
      <c r="B58" s="38">
        <v>37</v>
      </c>
      <c r="C58" s="39" t="s">
        <v>15</v>
      </c>
      <c r="D58" s="52">
        <v>671</v>
      </c>
      <c r="E58" s="26">
        <v>159</v>
      </c>
      <c r="F58" s="27">
        <f t="shared" si="0"/>
        <v>39.849624060150376</v>
      </c>
      <c r="G58" s="28">
        <v>161</v>
      </c>
      <c r="H58" s="27">
        <f t="shared" si="1"/>
        <v>40.35087719298245</v>
      </c>
      <c r="I58" s="26">
        <v>6</v>
      </c>
      <c r="J58" s="27">
        <f t="shared" si="2"/>
        <v>1.5037593984962405</v>
      </c>
      <c r="K58" s="26">
        <v>1</v>
      </c>
      <c r="L58" s="27">
        <f t="shared" si="3"/>
        <v>0.2506265664160401</v>
      </c>
      <c r="M58" s="26">
        <v>5</v>
      </c>
      <c r="N58" s="27">
        <f t="shared" si="4"/>
        <v>1.2531328320802004</v>
      </c>
      <c r="O58" s="26">
        <v>53</v>
      </c>
      <c r="P58" s="27">
        <f t="shared" si="19"/>
        <v>13.283208020050125</v>
      </c>
      <c r="Q58" s="87">
        <v>0</v>
      </c>
      <c r="R58" s="27">
        <f t="shared" si="17"/>
        <v>0</v>
      </c>
      <c r="S58" s="87">
        <v>1</v>
      </c>
      <c r="T58" s="27">
        <f t="shared" si="11"/>
        <v>0.2506265664160401</v>
      </c>
      <c r="U58" s="87">
        <v>0</v>
      </c>
      <c r="V58" s="27">
        <f t="shared" si="12"/>
        <v>0</v>
      </c>
      <c r="W58" s="26">
        <v>2</v>
      </c>
      <c r="X58" s="27">
        <f t="shared" si="5"/>
        <v>0.5012531328320802</v>
      </c>
      <c r="Y58" s="76">
        <f t="shared" si="18"/>
        <v>388</v>
      </c>
      <c r="Z58" s="73">
        <f t="shared" si="6"/>
        <v>97.24310776942356</v>
      </c>
      <c r="AA58" s="26">
        <v>11</v>
      </c>
      <c r="AB58" s="66">
        <f t="shared" si="7"/>
        <v>2.756892230576441</v>
      </c>
      <c r="AC58" s="76">
        <f t="shared" si="8"/>
        <v>399</v>
      </c>
      <c r="AD58" s="66">
        <f t="shared" si="9"/>
        <v>59.463487332339795</v>
      </c>
      <c r="AE58" s="62">
        <f t="shared" si="10"/>
        <v>-40.536512667660205</v>
      </c>
    </row>
    <row r="59" spans="1:31" ht="12.75" customHeight="1">
      <c r="A59" s="287"/>
      <c r="B59" s="38">
        <v>38</v>
      </c>
      <c r="C59" s="39" t="s">
        <v>15</v>
      </c>
      <c r="D59" s="52">
        <v>639</v>
      </c>
      <c r="E59" s="26">
        <v>110</v>
      </c>
      <c r="F59" s="27">
        <f t="shared" si="0"/>
        <v>28.277634961439592</v>
      </c>
      <c r="G59" s="28">
        <v>181</v>
      </c>
      <c r="H59" s="27">
        <f t="shared" si="1"/>
        <v>46.52956298200514</v>
      </c>
      <c r="I59" s="26">
        <v>4</v>
      </c>
      <c r="J59" s="27">
        <f t="shared" si="2"/>
        <v>1.0282776349614395</v>
      </c>
      <c r="K59" s="26">
        <v>2</v>
      </c>
      <c r="L59" s="27">
        <f t="shared" si="3"/>
        <v>0.5141388174807198</v>
      </c>
      <c r="M59" s="26">
        <v>0</v>
      </c>
      <c r="N59" s="27">
        <f t="shared" si="4"/>
        <v>0</v>
      </c>
      <c r="O59" s="26">
        <v>86</v>
      </c>
      <c r="P59" s="27">
        <f t="shared" si="19"/>
        <v>22.10796915167095</v>
      </c>
      <c r="Q59" s="87">
        <v>1</v>
      </c>
      <c r="R59" s="27">
        <f t="shared" si="17"/>
        <v>0.2570694087403599</v>
      </c>
      <c r="S59" s="87">
        <v>0</v>
      </c>
      <c r="T59" s="27">
        <f t="shared" si="11"/>
        <v>0</v>
      </c>
      <c r="U59" s="87">
        <v>1</v>
      </c>
      <c r="V59" s="27">
        <f t="shared" si="12"/>
        <v>0.2570694087403599</v>
      </c>
      <c r="W59" s="26">
        <v>0</v>
      </c>
      <c r="X59" s="27">
        <f t="shared" si="5"/>
        <v>0</v>
      </c>
      <c r="Y59" s="76">
        <f t="shared" si="18"/>
        <v>385</v>
      </c>
      <c r="Z59" s="73">
        <f t="shared" si="6"/>
        <v>98.97172236503856</v>
      </c>
      <c r="AA59" s="28">
        <v>4</v>
      </c>
      <c r="AB59" s="66">
        <f t="shared" si="7"/>
        <v>1.0282776349614395</v>
      </c>
      <c r="AC59" s="76">
        <f t="shared" si="8"/>
        <v>389</v>
      </c>
      <c r="AD59" s="66">
        <f t="shared" si="9"/>
        <v>60.876369327073554</v>
      </c>
      <c r="AE59" s="62">
        <f t="shared" si="10"/>
        <v>-39.123630672926446</v>
      </c>
    </row>
    <row r="60" spans="1:31" ht="12.75" customHeight="1">
      <c r="A60" s="287"/>
      <c r="B60" s="38">
        <v>40</v>
      </c>
      <c r="C60" s="39" t="s">
        <v>15</v>
      </c>
      <c r="D60" s="52">
        <v>717</v>
      </c>
      <c r="E60" s="26">
        <v>140</v>
      </c>
      <c r="F60" s="27">
        <f t="shared" si="0"/>
        <v>30.107526881720432</v>
      </c>
      <c r="G60" s="28">
        <v>210</v>
      </c>
      <c r="H60" s="27">
        <f t="shared" si="1"/>
        <v>45.16129032258064</v>
      </c>
      <c r="I60" s="26">
        <v>15</v>
      </c>
      <c r="J60" s="27">
        <f t="shared" si="2"/>
        <v>3.225806451612903</v>
      </c>
      <c r="K60" s="26">
        <v>1</v>
      </c>
      <c r="L60" s="27">
        <f t="shared" si="3"/>
        <v>0.21505376344086022</v>
      </c>
      <c r="M60" s="26">
        <v>7</v>
      </c>
      <c r="N60" s="27">
        <f t="shared" si="4"/>
        <v>1.5053763440860215</v>
      </c>
      <c r="O60" s="26">
        <v>71</v>
      </c>
      <c r="P60" s="27">
        <f t="shared" si="19"/>
        <v>15.268817204301074</v>
      </c>
      <c r="Q60" s="87">
        <v>0</v>
      </c>
      <c r="R60" s="27">
        <f t="shared" si="17"/>
        <v>0</v>
      </c>
      <c r="S60" s="87">
        <v>0</v>
      </c>
      <c r="T60" s="27">
        <f t="shared" si="11"/>
        <v>0</v>
      </c>
      <c r="U60" s="87">
        <v>0</v>
      </c>
      <c r="V60" s="27">
        <f t="shared" si="12"/>
        <v>0</v>
      </c>
      <c r="W60" s="26">
        <v>3</v>
      </c>
      <c r="X60" s="27">
        <f t="shared" si="5"/>
        <v>0.6451612903225806</v>
      </c>
      <c r="Y60" s="76">
        <f t="shared" si="18"/>
        <v>447</v>
      </c>
      <c r="Z60" s="73">
        <f t="shared" si="6"/>
        <v>96.12903225806451</v>
      </c>
      <c r="AA60" s="26">
        <v>18</v>
      </c>
      <c r="AB60" s="66">
        <f t="shared" si="7"/>
        <v>3.870967741935484</v>
      </c>
      <c r="AC60" s="76">
        <f t="shared" si="8"/>
        <v>465</v>
      </c>
      <c r="AD60" s="66">
        <f t="shared" si="9"/>
        <v>64.85355648535564</v>
      </c>
      <c r="AE60" s="62">
        <f t="shared" si="10"/>
        <v>-35.14644351464436</v>
      </c>
    </row>
    <row r="61" spans="1:31" ht="12.75" customHeight="1">
      <c r="A61" s="287"/>
      <c r="B61" s="38">
        <v>41</v>
      </c>
      <c r="C61" s="39" t="s">
        <v>15</v>
      </c>
      <c r="D61" s="52">
        <v>729</v>
      </c>
      <c r="E61" s="26">
        <v>126</v>
      </c>
      <c r="F61" s="27">
        <f t="shared" si="0"/>
        <v>28.37837837837838</v>
      </c>
      <c r="G61" s="28">
        <v>214</v>
      </c>
      <c r="H61" s="27">
        <f t="shared" si="1"/>
        <v>48.1981981981982</v>
      </c>
      <c r="I61" s="26">
        <v>6</v>
      </c>
      <c r="J61" s="27">
        <f t="shared" si="2"/>
        <v>1.3513513513513513</v>
      </c>
      <c r="K61" s="26">
        <v>2</v>
      </c>
      <c r="L61" s="27">
        <f t="shared" si="3"/>
        <v>0.45045045045045046</v>
      </c>
      <c r="M61" s="26">
        <v>5</v>
      </c>
      <c r="N61" s="27">
        <f t="shared" si="4"/>
        <v>1.1261261261261262</v>
      </c>
      <c r="O61" s="26">
        <v>69</v>
      </c>
      <c r="P61" s="27">
        <f t="shared" si="19"/>
        <v>15.54054054054054</v>
      </c>
      <c r="Q61" s="87">
        <v>0</v>
      </c>
      <c r="R61" s="27">
        <f t="shared" si="17"/>
        <v>0</v>
      </c>
      <c r="S61" s="87">
        <v>0</v>
      </c>
      <c r="T61" s="27">
        <f t="shared" si="11"/>
        <v>0</v>
      </c>
      <c r="U61" s="87">
        <v>0</v>
      </c>
      <c r="V61" s="27">
        <f t="shared" si="12"/>
        <v>0</v>
      </c>
      <c r="W61" s="26">
        <v>0</v>
      </c>
      <c r="X61" s="27">
        <f t="shared" si="5"/>
        <v>0</v>
      </c>
      <c r="Y61" s="76">
        <f t="shared" si="18"/>
        <v>422</v>
      </c>
      <c r="Z61" s="73">
        <f t="shared" si="6"/>
        <v>95.04504504504504</v>
      </c>
      <c r="AA61" s="26">
        <v>22</v>
      </c>
      <c r="AB61" s="66">
        <f t="shared" si="7"/>
        <v>4.954954954954955</v>
      </c>
      <c r="AC61" s="76">
        <f t="shared" si="8"/>
        <v>444</v>
      </c>
      <c r="AD61" s="66">
        <f t="shared" si="9"/>
        <v>60.90534979423868</v>
      </c>
      <c r="AE61" s="62">
        <f t="shared" si="10"/>
        <v>-39.09465020576132</v>
      </c>
    </row>
    <row r="62" spans="1:31" ht="12.75" customHeight="1">
      <c r="A62" s="287"/>
      <c r="B62" s="38">
        <v>42</v>
      </c>
      <c r="C62" s="39" t="s">
        <v>15</v>
      </c>
      <c r="D62" s="52">
        <v>541</v>
      </c>
      <c r="E62" s="26">
        <v>108</v>
      </c>
      <c r="F62" s="27">
        <f t="shared" si="0"/>
        <v>30.76923076923077</v>
      </c>
      <c r="G62" s="28">
        <v>142</v>
      </c>
      <c r="H62" s="27">
        <f t="shared" si="1"/>
        <v>40.45584045584046</v>
      </c>
      <c r="I62" s="26">
        <v>12</v>
      </c>
      <c r="J62" s="27">
        <f t="shared" si="2"/>
        <v>3.418803418803419</v>
      </c>
      <c r="K62" s="26">
        <v>1</v>
      </c>
      <c r="L62" s="27">
        <f t="shared" si="3"/>
        <v>0.2849002849002849</v>
      </c>
      <c r="M62" s="26">
        <v>2</v>
      </c>
      <c r="N62" s="27">
        <f t="shared" si="4"/>
        <v>0.5698005698005698</v>
      </c>
      <c r="O62" s="26">
        <v>77</v>
      </c>
      <c r="P62" s="27">
        <f t="shared" si="19"/>
        <v>21.937321937321936</v>
      </c>
      <c r="Q62" s="87">
        <v>0</v>
      </c>
      <c r="R62" s="27">
        <f t="shared" si="17"/>
        <v>0</v>
      </c>
      <c r="S62" s="87">
        <v>0</v>
      </c>
      <c r="T62" s="27">
        <f t="shared" si="11"/>
        <v>0</v>
      </c>
      <c r="U62" s="87">
        <v>0</v>
      </c>
      <c r="V62" s="27">
        <f t="shared" si="12"/>
        <v>0</v>
      </c>
      <c r="W62" s="26">
        <v>0</v>
      </c>
      <c r="X62" s="27">
        <f t="shared" si="5"/>
        <v>0</v>
      </c>
      <c r="Y62" s="76">
        <f t="shared" si="18"/>
        <v>342</v>
      </c>
      <c r="Z62" s="73">
        <f t="shared" si="6"/>
        <v>97.43589743589743</v>
      </c>
      <c r="AA62" s="26">
        <v>9</v>
      </c>
      <c r="AB62" s="66">
        <f t="shared" si="7"/>
        <v>2.564102564102564</v>
      </c>
      <c r="AC62" s="76">
        <f t="shared" si="8"/>
        <v>351</v>
      </c>
      <c r="AD62" s="66">
        <f t="shared" si="9"/>
        <v>64.87985212569316</v>
      </c>
      <c r="AE62" s="62">
        <f t="shared" si="10"/>
        <v>-35.12014787430684</v>
      </c>
    </row>
    <row r="63" spans="1:31" ht="12.75" customHeight="1">
      <c r="A63" s="287"/>
      <c r="B63" s="38">
        <v>42</v>
      </c>
      <c r="C63" s="39" t="s">
        <v>16</v>
      </c>
      <c r="D63" s="52">
        <v>542</v>
      </c>
      <c r="E63" s="26">
        <v>136</v>
      </c>
      <c r="F63" s="27">
        <f t="shared" si="0"/>
        <v>35.324675324675326</v>
      </c>
      <c r="G63" s="28">
        <v>153</v>
      </c>
      <c r="H63" s="27">
        <f t="shared" si="1"/>
        <v>39.740259740259745</v>
      </c>
      <c r="I63" s="26">
        <v>7</v>
      </c>
      <c r="J63" s="27">
        <f t="shared" si="2"/>
        <v>1.8181818181818181</v>
      </c>
      <c r="K63" s="26">
        <v>0</v>
      </c>
      <c r="L63" s="27">
        <f t="shared" si="3"/>
        <v>0</v>
      </c>
      <c r="M63" s="26">
        <v>1</v>
      </c>
      <c r="N63" s="27">
        <f t="shared" si="4"/>
        <v>0.2597402597402597</v>
      </c>
      <c r="O63" s="26">
        <v>80</v>
      </c>
      <c r="P63" s="27">
        <f t="shared" si="19"/>
        <v>20.77922077922078</v>
      </c>
      <c r="Q63" s="87">
        <v>0</v>
      </c>
      <c r="R63" s="27">
        <f t="shared" si="17"/>
        <v>0</v>
      </c>
      <c r="S63" s="87">
        <v>0</v>
      </c>
      <c r="T63" s="27">
        <f t="shared" si="11"/>
        <v>0</v>
      </c>
      <c r="U63" s="87">
        <v>0</v>
      </c>
      <c r="V63" s="27">
        <f t="shared" si="12"/>
        <v>0</v>
      </c>
      <c r="W63" s="26">
        <v>2</v>
      </c>
      <c r="X63" s="27">
        <f t="shared" si="5"/>
        <v>0.5194805194805194</v>
      </c>
      <c r="Y63" s="76">
        <f t="shared" si="18"/>
        <v>379</v>
      </c>
      <c r="Z63" s="73">
        <f t="shared" si="6"/>
        <v>98.44155844155844</v>
      </c>
      <c r="AA63" s="26">
        <v>6</v>
      </c>
      <c r="AB63" s="66">
        <f t="shared" si="7"/>
        <v>1.5584415584415585</v>
      </c>
      <c r="AC63" s="76">
        <f t="shared" si="8"/>
        <v>385</v>
      </c>
      <c r="AD63" s="66">
        <f t="shared" si="9"/>
        <v>71.03321033210332</v>
      </c>
      <c r="AE63" s="62">
        <f t="shared" si="10"/>
        <v>-28.966789667896677</v>
      </c>
    </row>
    <row r="64" spans="1:31" ht="12.75" customHeight="1">
      <c r="A64" s="287"/>
      <c r="B64" s="38">
        <v>43</v>
      </c>
      <c r="C64" s="39" t="s">
        <v>15</v>
      </c>
      <c r="D64" s="52">
        <v>512</v>
      </c>
      <c r="E64" s="26">
        <v>104</v>
      </c>
      <c r="F64" s="27">
        <f t="shared" si="0"/>
        <v>30.86053412462908</v>
      </c>
      <c r="G64" s="28">
        <v>140</v>
      </c>
      <c r="H64" s="27">
        <f t="shared" si="1"/>
        <v>41.54302670623146</v>
      </c>
      <c r="I64" s="26">
        <v>6</v>
      </c>
      <c r="J64" s="27">
        <f t="shared" si="2"/>
        <v>1.7804154302670623</v>
      </c>
      <c r="K64" s="26">
        <v>1</v>
      </c>
      <c r="L64" s="27">
        <f t="shared" si="3"/>
        <v>0.2967359050445104</v>
      </c>
      <c r="M64" s="26">
        <v>5</v>
      </c>
      <c r="N64" s="27">
        <f t="shared" si="4"/>
        <v>1.483679525222552</v>
      </c>
      <c r="O64" s="26">
        <v>78</v>
      </c>
      <c r="P64" s="27">
        <f t="shared" si="19"/>
        <v>23.14540059347181</v>
      </c>
      <c r="Q64" s="87">
        <v>0</v>
      </c>
      <c r="R64" s="27">
        <f t="shared" si="17"/>
        <v>0</v>
      </c>
      <c r="S64" s="87">
        <v>0</v>
      </c>
      <c r="T64" s="27">
        <f t="shared" si="11"/>
        <v>0</v>
      </c>
      <c r="U64" s="87">
        <v>0</v>
      </c>
      <c r="V64" s="27">
        <f t="shared" si="12"/>
        <v>0</v>
      </c>
      <c r="W64" s="26">
        <v>0</v>
      </c>
      <c r="X64" s="27">
        <f t="shared" si="5"/>
        <v>0</v>
      </c>
      <c r="Y64" s="76">
        <f t="shared" si="18"/>
        <v>334</v>
      </c>
      <c r="Z64" s="73">
        <f t="shared" si="6"/>
        <v>99.10979228486647</v>
      </c>
      <c r="AA64" s="26">
        <v>3</v>
      </c>
      <c r="AB64" s="66">
        <f t="shared" si="7"/>
        <v>0.8902077151335311</v>
      </c>
      <c r="AC64" s="76">
        <f t="shared" si="8"/>
        <v>337</v>
      </c>
      <c r="AD64" s="66">
        <f t="shared" si="9"/>
        <v>65.8203125</v>
      </c>
      <c r="AE64" s="62">
        <f t="shared" si="10"/>
        <v>-34.1796875</v>
      </c>
    </row>
    <row r="65" spans="1:31" ht="12.75" customHeight="1">
      <c r="A65" s="287"/>
      <c r="B65" s="38">
        <v>43</v>
      </c>
      <c r="C65" s="39" t="s">
        <v>16</v>
      </c>
      <c r="D65" s="52">
        <v>512</v>
      </c>
      <c r="E65" s="26">
        <v>84</v>
      </c>
      <c r="F65" s="27">
        <f t="shared" si="0"/>
        <v>23.931623931623932</v>
      </c>
      <c r="G65" s="28">
        <v>194</v>
      </c>
      <c r="H65" s="27">
        <f t="shared" si="1"/>
        <v>55.27065527065527</v>
      </c>
      <c r="I65" s="26">
        <v>4</v>
      </c>
      <c r="J65" s="27">
        <f t="shared" si="2"/>
        <v>1.1396011396011396</v>
      </c>
      <c r="K65" s="26">
        <v>0</v>
      </c>
      <c r="L65" s="27">
        <f t="shared" si="3"/>
        <v>0</v>
      </c>
      <c r="M65" s="26">
        <v>2</v>
      </c>
      <c r="N65" s="27">
        <f t="shared" si="4"/>
        <v>0.5698005698005698</v>
      </c>
      <c r="O65" s="26">
        <v>65</v>
      </c>
      <c r="P65" s="27">
        <f t="shared" si="19"/>
        <v>18.51851851851852</v>
      </c>
      <c r="Q65" s="87">
        <v>0</v>
      </c>
      <c r="R65" s="27">
        <f t="shared" si="17"/>
        <v>0</v>
      </c>
      <c r="S65" s="87">
        <v>0</v>
      </c>
      <c r="T65" s="27">
        <f t="shared" si="11"/>
        <v>0</v>
      </c>
      <c r="U65" s="87">
        <v>0</v>
      </c>
      <c r="V65" s="27">
        <f t="shared" si="12"/>
        <v>0</v>
      </c>
      <c r="W65" s="26">
        <v>2</v>
      </c>
      <c r="X65" s="27">
        <f t="shared" si="5"/>
        <v>0.5698005698005698</v>
      </c>
      <c r="Y65" s="76">
        <f t="shared" si="18"/>
        <v>351</v>
      </c>
      <c r="Z65" s="73">
        <f t="shared" si="6"/>
        <v>100</v>
      </c>
      <c r="AA65" s="26">
        <v>0</v>
      </c>
      <c r="AB65" s="66">
        <f t="shared" si="7"/>
        <v>0</v>
      </c>
      <c r="AC65" s="76">
        <f t="shared" si="8"/>
        <v>351</v>
      </c>
      <c r="AD65" s="66">
        <f t="shared" si="9"/>
        <v>68.5546875</v>
      </c>
      <c r="AE65" s="62">
        <f t="shared" si="10"/>
        <v>-31.4453125</v>
      </c>
    </row>
    <row r="66" spans="1:31" ht="12.75" customHeight="1">
      <c r="A66" s="287"/>
      <c r="B66" s="38">
        <v>44</v>
      </c>
      <c r="C66" s="39" t="s">
        <v>15</v>
      </c>
      <c r="D66" s="52">
        <v>430</v>
      </c>
      <c r="E66" s="26">
        <v>89</v>
      </c>
      <c r="F66" s="27">
        <f t="shared" si="0"/>
        <v>28.802588996763756</v>
      </c>
      <c r="G66" s="28">
        <v>111</v>
      </c>
      <c r="H66" s="27">
        <f t="shared" si="1"/>
        <v>35.92233009708738</v>
      </c>
      <c r="I66" s="26">
        <v>5</v>
      </c>
      <c r="J66" s="27">
        <f t="shared" si="2"/>
        <v>1.6181229773462782</v>
      </c>
      <c r="K66" s="26">
        <v>1</v>
      </c>
      <c r="L66" s="27">
        <f t="shared" si="3"/>
        <v>0.3236245954692557</v>
      </c>
      <c r="M66" s="26">
        <v>0</v>
      </c>
      <c r="N66" s="27">
        <f t="shared" si="4"/>
        <v>0</v>
      </c>
      <c r="O66" s="26">
        <v>87</v>
      </c>
      <c r="P66" s="27">
        <f t="shared" si="19"/>
        <v>28.155339805825243</v>
      </c>
      <c r="Q66" s="87">
        <v>0</v>
      </c>
      <c r="R66" s="27">
        <f t="shared" si="17"/>
        <v>0</v>
      </c>
      <c r="S66" s="87">
        <v>1</v>
      </c>
      <c r="T66" s="27">
        <f t="shared" si="11"/>
        <v>0.3236245954692557</v>
      </c>
      <c r="U66" s="87">
        <v>0</v>
      </c>
      <c r="V66" s="27">
        <f t="shared" si="12"/>
        <v>0</v>
      </c>
      <c r="W66" s="26">
        <v>3</v>
      </c>
      <c r="X66" s="27">
        <f t="shared" si="5"/>
        <v>0.9708737864077669</v>
      </c>
      <c r="Y66" s="76">
        <f t="shared" si="18"/>
        <v>297</v>
      </c>
      <c r="Z66" s="73">
        <f t="shared" si="6"/>
        <v>96.11650485436894</v>
      </c>
      <c r="AA66" s="26">
        <v>12</v>
      </c>
      <c r="AB66" s="66">
        <f t="shared" si="7"/>
        <v>3.8834951456310676</v>
      </c>
      <c r="AC66" s="76">
        <f t="shared" si="8"/>
        <v>309</v>
      </c>
      <c r="AD66" s="66">
        <f t="shared" si="9"/>
        <v>71.86046511627907</v>
      </c>
      <c r="AE66" s="62">
        <f t="shared" si="10"/>
        <v>-28.139534883720927</v>
      </c>
    </row>
    <row r="67" spans="1:31" ht="12.75" customHeight="1">
      <c r="A67" s="287"/>
      <c r="B67" s="38">
        <v>44</v>
      </c>
      <c r="C67" s="39" t="s">
        <v>16</v>
      </c>
      <c r="D67" s="52">
        <v>431</v>
      </c>
      <c r="E67" s="26">
        <v>86</v>
      </c>
      <c r="F67" s="27">
        <f t="shared" si="0"/>
        <v>29.152542372881356</v>
      </c>
      <c r="G67" s="28">
        <v>102</v>
      </c>
      <c r="H67" s="27">
        <f t="shared" si="1"/>
        <v>34.57627118644068</v>
      </c>
      <c r="I67" s="26">
        <v>4</v>
      </c>
      <c r="J67" s="27">
        <f t="shared" si="2"/>
        <v>1.3559322033898304</v>
      </c>
      <c r="K67" s="26">
        <v>1</v>
      </c>
      <c r="L67" s="27">
        <f t="shared" si="3"/>
        <v>0.3389830508474576</v>
      </c>
      <c r="M67" s="26">
        <v>1</v>
      </c>
      <c r="N67" s="27">
        <f t="shared" si="4"/>
        <v>0.3389830508474576</v>
      </c>
      <c r="O67" s="26">
        <v>88</v>
      </c>
      <c r="P67" s="27">
        <f t="shared" si="19"/>
        <v>29.830508474576273</v>
      </c>
      <c r="Q67" s="87">
        <v>0</v>
      </c>
      <c r="R67" s="27">
        <f t="shared" si="17"/>
        <v>0</v>
      </c>
      <c r="S67" s="87">
        <v>0</v>
      </c>
      <c r="T67" s="27">
        <f t="shared" si="11"/>
        <v>0</v>
      </c>
      <c r="U67" s="87">
        <v>0</v>
      </c>
      <c r="V67" s="27">
        <f t="shared" si="12"/>
        <v>0</v>
      </c>
      <c r="W67" s="26">
        <v>0</v>
      </c>
      <c r="X67" s="27">
        <f t="shared" si="5"/>
        <v>0</v>
      </c>
      <c r="Y67" s="76">
        <f t="shared" si="18"/>
        <v>282</v>
      </c>
      <c r="Z67" s="73">
        <f t="shared" si="6"/>
        <v>95.59322033898306</v>
      </c>
      <c r="AA67" s="26">
        <v>13</v>
      </c>
      <c r="AB67" s="66">
        <f t="shared" si="7"/>
        <v>4.406779661016949</v>
      </c>
      <c r="AC67" s="76">
        <f t="shared" si="8"/>
        <v>295</v>
      </c>
      <c r="AD67" s="66">
        <f t="shared" si="9"/>
        <v>68.44547563805105</v>
      </c>
      <c r="AE67" s="62">
        <f t="shared" si="10"/>
        <v>-31.55452436194895</v>
      </c>
    </row>
    <row r="68" spans="1:31" ht="12.75" customHeight="1">
      <c r="A68" s="287"/>
      <c r="B68" s="38">
        <v>45</v>
      </c>
      <c r="C68" s="39" t="s">
        <v>15</v>
      </c>
      <c r="D68" s="52">
        <v>420</v>
      </c>
      <c r="E68" s="26">
        <v>77</v>
      </c>
      <c r="F68" s="27">
        <f t="shared" si="0"/>
        <v>26.643598615916954</v>
      </c>
      <c r="G68" s="28">
        <v>122</v>
      </c>
      <c r="H68" s="27">
        <f t="shared" si="1"/>
        <v>42.21453287197232</v>
      </c>
      <c r="I68" s="26">
        <v>2</v>
      </c>
      <c r="J68" s="27">
        <f t="shared" si="2"/>
        <v>0.6920415224913495</v>
      </c>
      <c r="K68" s="26">
        <v>1</v>
      </c>
      <c r="L68" s="27">
        <f t="shared" si="3"/>
        <v>0.34602076124567477</v>
      </c>
      <c r="M68" s="26">
        <v>0</v>
      </c>
      <c r="N68" s="27">
        <f t="shared" si="4"/>
        <v>0</v>
      </c>
      <c r="O68" s="26">
        <v>76</v>
      </c>
      <c r="P68" s="27">
        <f t="shared" si="19"/>
        <v>26.297577854671278</v>
      </c>
      <c r="Q68" s="87">
        <v>0</v>
      </c>
      <c r="R68" s="27">
        <f t="shared" si="17"/>
        <v>0</v>
      </c>
      <c r="S68" s="87">
        <v>0</v>
      </c>
      <c r="T68" s="27">
        <f t="shared" si="11"/>
        <v>0</v>
      </c>
      <c r="U68" s="87">
        <v>0</v>
      </c>
      <c r="V68" s="27">
        <f t="shared" si="12"/>
        <v>0</v>
      </c>
      <c r="W68" s="26">
        <v>1</v>
      </c>
      <c r="X68" s="27">
        <f t="shared" si="5"/>
        <v>0.34602076124567477</v>
      </c>
      <c r="Y68" s="76">
        <f t="shared" si="18"/>
        <v>279</v>
      </c>
      <c r="Z68" s="73">
        <f t="shared" si="6"/>
        <v>96.53979238754326</v>
      </c>
      <c r="AA68" s="26">
        <v>10</v>
      </c>
      <c r="AB68" s="66">
        <f t="shared" si="7"/>
        <v>3.4602076124567476</v>
      </c>
      <c r="AC68" s="76">
        <f t="shared" si="8"/>
        <v>289</v>
      </c>
      <c r="AD68" s="66">
        <f t="shared" si="9"/>
        <v>68.80952380952381</v>
      </c>
      <c r="AE68" s="62">
        <f t="shared" si="10"/>
        <v>-31.19047619047619</v>
      </c>
    </row>
    <row r="69" spans="1:31" ht="12.75" customHeight="1" thickBot="1">
      <c r="A69" s="288"/>
      <c r="B69" s="40">
        <v>45</v>
      </c>
      <c r="C69" s="41" t="s">
        <v>16</v>
      </c>
      <c r="D69" s="53">
        <v>421</v>
      </c>
      <c r="E69" s="31">
        <v>88</v>
      </c>
      <c r="F69" s="32">
        <f t="shared" si="0"/>
        <v>29.042904290429046</v>
      </c>
      <c r="G69" s="33">
        <v>132</v>
      </c>
      <c r="H69" s="32">
        <f t="shared" si="1"/>
        <v>43.56435643564357</v>
      </c>
      <c r="I69" s="31">
        <v>5</v>
      </c>
      <c r="J69" s="32">
        <f t="shared" si="2"/>
        <v>1.65016501650165</v>
      </c>
      <c r="K69" s="31">
        <v>0</v>
      </c>
      <c r="L69" s="32">
        <f t="shared" si="3"/>
        <v>0</v>
      </c>
      <c r="M69" s="31">
        <v>2</v>
      </c>
      <c r="N69" s="32">
        <f t="shared" si="4"/>
        <v>0.6600660066006601</v>
      </c>
      <c r="O69" s="31">
        <v>71</v>
      </c>
      <c r="P69" s="32">
        <f t="shared" si="19"/>
        <v>23.432343234323433</v>
      </c>
      <c r="Q69" s="88">
        <v>0</v>
      </c>
      <c r="R69" s="32">
        <f t="shared" si="17"/>
        <v>0</v>
      </c>
      <c r="S69" s="88">
        <v>0</v>
      </c>
      <c r="T69" s="32">
        <f t="shared" si="11"/>
        <v>0</v>
      </c>
      <c r="U69" s="88">
        <v>0</v>
      </c>
      <c r="V69" s="32">
        <f t="shared" si="12"/>
        <v>0</v>
      </c>
      <c r="W69" s="31">
        <v>1</v>
      </c>
      <c r="X69" s="32">
        <f t="shared" si="5"/>
        <v>0.33003300330033003</v>
      </c>
      <c r="Y69" s="77">
        <f>SUM(E69+G69+I69+K69+M69+O69+Q69+S69+U69+W69)</f>
        <v>299</v>
      </c>
      <c r="Z69" s="74">
        <f t="shared" si="6"/>
        <v>98.67986798679867</v>
      </c>
      <c r="AA69" s="31">
        <v>4</v>
      </c>
      <c r="AB69" s="67">
        <f t="shared" si="7"/>
        <v>1.3201320132013201</v>
      </c>
      <c r="AC69" s="77">
        <f t="shared" si="8"/>
        <v>303</v>
      </c>
      <c r="AD69" s="67">
        <f t="shared" si="9"/>
        <v>71.97149643705463</v>
      </c>
      <c r="AE69" s="68">
        <f t="shared" si="10"/>
        <v>-28.028503562945374</v>
      </c>
    </row>
    <row r="70" ht="11.25" customHeight="1" thickBot="1" thickTop="1"/>
    <row r="71" spans="1:37" s="173" customFormat="1" ht="18" customHeight="1" thickBot="1" thickTop="1">
      <c r="A71" s="292" t="s">
        <v>38</v>
      </c>
      <c r="B71" s="293"/>
      <c r="C71" s="179">
        <f>COUNTA(C13:C69)</f>
        <v>57</v>
      </c>
      <c r="D71" s="180">
        <f>SUM(D13:D70)</f>
        <v>30902</v>
      </c>
      <c r="E71" s="180">
        <f>SUM(E13:E70)</f>
        <v>6579</v>
      </c>
      <c r="F71" s="174">
        <f t="shared" si="0"/>
        <v>34.54994223295873</v>
      </c>
      <c r="G71" s="180">
        <f>SUM(G13:G70)</f>
        <v>8157</v>
      </c>
      <c r="H71" s="174">
        <f t="shared" si="1"/>
        <v>42.83688688163008</v>
      </c>
      <c r="I71" s="180">
        <f>SUM(I13:I70)</f>
        <v>322</v>
      </c>
      <c r="J71" s="174">
        <f t="shared" si="2"/>
        <v>1.6909988446591744</v>
      </c>
      <c r="K71" s="180">
        <f>SUM(K13:K70)</f>
        <v>60</v>
      </c>
      <c r="L71" s="174">
        <f t="shared" si="3"/>
        <v>0.3150929524209642</v>
      </c>
      <c r="M71" s="180">
        <f>SUM(M13:M70)</f>
        <v>93</v>
      </c>
      <c r="N71" s="174">
        <f t="shared" si="4"/>
        <v>0.4883940762524945</v>
      </c>
      <c r="O71" s="180">
        <f>SUM(O13:O70)</f>
        <v>3185</v>
      </c>
      <c r="P71" s="174">
        <f t="shared" si="19"/>
        <v>16.726184224346184</v>
      </c>
      <c r="Q71" s="180">
        <f>SUM(Q13:Q70)</f>
        <v>5</v>
      </c>
      <c r="R71" s="174">
        <f>Q71/AC71*100</f>
        <v>0.02625774603508035</v>
      </c>
      <c r="S71" s="180">
        <f>SUM(S13:S70)</f>
        <v>39</v>
      </c>
      <c r="T71" s="174">
        <f t="shared" si="11"/>
        <v>0.20481041907362674</v>
      </c>
      <c r="U71" s="180">
        <f>SUM(U13:U70)</f>
        <v>3</v>
      </c>
      <c r="V71" s="174">
        <f t="shared" si="12"/>
        <v>0.01575464762104821</v>
      </c>
      <c r="W71" s="180">
        <f>SUM(W13:W70)</f>
        <v>61</v>
      </c>
      <c r="X71" s="174">
        <f t="shared" si="5"/>
        <v>0.3203445016279803</v>
      </c>
      <c r="Y71" s="180">
        <f>SUM(Y13:Y70)</f>
        <v>18504</v>
      </c>
      <c r="Z71" s="174">
        <f>Y71/AC71*100</f>
        <v>97.17466652662536</v>
      </c>
      <c r="AA71" s="180">
        <f>SUM(AA13:AA70)</f>
        <v>538</v>
      </c>
      <c r="AB71" s="175">
        <f>AA71/AC71*100</f>
        <v>2.8253334733746454</v>
      </c>
      <c r="AC71" s="180">
        <f>SUM(AC13:AC70)</f>
        <v>19042</v>
      </c>
      <c r="AD71" s="175">
        <f>AC71/D71*100</f>
        <v>61.62060708044786</v>
      </c>
      <c r="AE71" s="176">
        <f>AD71-100</f>
        <v>-38.37939291955214</v>
      </c>
      <c r="AF71" s="172"/>
      <c r="AG71" s="172"/>
      <c r="AH71" s="172"/>
      <c r="AI71" s="172"/>
      <c r="AJ71" s="172"/>
      <c r="AK71" s="172"/>
    </row>
    <row r="72" ht="7.5" customHeight="1" thickTop="1"/>
    <row r="73" spans="1:37" s="170" customFormat="1" ht="18.75" customHeight="1">
      <c r="A73" s="289" t="s">
        <v>73</v>
      </c>
      <c r="B73" s="289"/>
      <c r="C73" s="205">
        <f>COUNTA(C35,C17)</f>
        <v>2</v>
      </c>
      <c r="D73" s="206">
        <f>SUM(D17,D35)</f>
        <v>1121</v>
      </c>
      <c r="E73" s="206">
        <f aca="true" t="shared" si="20" ref="E73:AA73">SUM(E17,E35)</f>
        <v>224</v>
      </c>
      <c r="F73" s="200">
        <f>E73/AC71*100</f>
        <v>1.1763470223715997</v>
      </c>
      <c r="G73" s="206">
        <f t="shared" si="20"/>
        <v>243</v>
      </c>
      <c r="H73" s="200">
        <f>G73/AC71*100</f>
        <v>1.276126457304905</v>
      </c>
      <c r="I73" s="206">
        <f t="shared" si="20"/>
        <v>3</v>
      </c>
      <c r="J73" s="200">
        <f>I73/AC71*100</f>
        <v>0.01575464762104821</v>
      </c>
      <c r="K73" s="206">
        <f t="shared" si="20"/>
        <v>3</v>
      </c>
      <c r="L73" s="200">
        <f>K73/AC71*100</f>
        <v>0.01575464762104821</v>
      </c>
      <c r="M73" s="206">
        <f t="shared" si="20"/>
        <v>1</v>
      </c>
      <c r="N73" s="200">
        <f>M73/AC71*100</f>
        <v>0.0052515492070160695</v>
      </c>
      <c r="O73" s="206">
        <f t="shared" si="20"/>
        <v>77</v>
      </c>
      <c r="P73" s="200">
        <f>O73/AC71*100</f>
        <v>0.4043692889402374</v>
      </c>
      <c r="Q73" s="206">
        <f t="shared" si="20"/>
        <v>0</v>
      </c>
      <c r="R73" s="200">
        <f>Q73/AC71*100</f>
        <v>0</v>
      </c>
      <c r="S73" s="206">
        <f t="shared" si="20"/>
        <v>1</v>
      </c>
      <c r="T73" s="200">
        <f>S73/AC71*100</f>
        <v>0.0052515492070160695</v>
      </c>
      <c r="U73" s="206">
        <f t="shared" si="20"/>
        <v>0</v>
      </c>
      <c r="V73" s="200">
        <f>U73/AC71*100</f>
        <v>0</v>
      </c>
      <c r="W73" s="206">
        <f t="shared" si="20"/>
        <v>1</v>
      </c>
      <c r="X73" s="200">
        <f>W73/AC71*100</f>
        <v>0.0052515492070160695</v>
      </c>
      <c r="Y73" s="206">
        <f>SUM(Y17,Y35)</f>
        <v>553</v>
      </c>
      <c r="Z73" s="200">
        <f>Y73/AC71*100</f>
        <v>2.9041067114798866</v>
      </c>
      <c r="AA73" s="206">
        <f t="shared" si="20"/>
        <v>19</v>
      </c>
      <c r="AB73" s="201">
        <f>AA73/AC71*100</f>
        <v>0.09977943493330534</v>
      </c>
      <c r="AC73" s="206">
        <f>SUM(Y73,AA73)</f>
        <v>572</v>
      </c>
      <c r="AD73" s="201">
        <f>AC73/D73*100</f>
        <v>51.025869759143625</v>
      </c>
      <c r="AE73" s="227"/>
      <c r="AF73" s="169"/>
      <c r="AG73" s="169"/>
      <c r="AH73" s="169"/>
      <c r="AI73" s="169"/>
      <c r="AJ73" s="169"/>
      <c r="AK73" s="169"/>
    </row>
    <row r="74" ht="9.75" customHeight="1" thickBot="1">
      <c r="B74" s="59"/>
    </row>
    <row r="75" spans="1:31" ht="19.5" customHeight="1" thickBot="1" thickTop="1">
      <c r="A75" s="290" t="s">
        <v>74</v>
      </c>
      <c r="B75" s="291"/>
      <c r="C75" s="222">
        <f>C71-C73</f>
        <v>55</v>
      </c>
      <c r="D75" s="223">
        <f>D71-D73</f>
        <v>29781</v>
      </c>
      <c r="E75" s="223">
        <f>E71-E73</f>
        <v>6355</v>
      </c>
      <c r="F75" s="177">
        <f>E75/AC75*100</f>
        <v>34.40714672441798</v>
      </c>
      <c r="G75" s="223">
        <f>G71-G73</f>
        <v>7914</v>
      </c>
      <c r="H75" s="177">
        <f>G75/AC75*100</f>
        <v>42.84786139685977</v>
      </c>
      <c r="I75" s="223">
        <f>I71-I73</f>
        <v>319</v>
      </c>
      <c r="J75" s="177">
        <f>I75/AC75*100</f>
        <v>1.7271250676773147</v>
      </c>
      <c r="K75" s="223">
        <f>K71-K73</f>
        <v>57</v>
      </c>
      <c r="L75" s="177">
        <f>K75/AC75*100</f>
        <v>0.3086085544125609</v>
      </c>
      <c r="M75" s="223">
        <f>M71-M73</f>
        <v>92</v>
      </c>
      <c r="N75" s="177">
        <f>M75/AC75*100</f>
        <v>0.49810503519220356</v>
      </c>
      <c r="O75" s="223">
        <f>O71-O73</f>
        <v>3108</v>
      </c>
      <c r="P75" s="177">
        <f>O75/AC75*100</f>
        <v>16.82728749323227</v>
      </c>
      <c r="Q75" s="223">
        <f>Q71-Q73</f>
        <v>5</v>
      </c>
      <c r="R75" s="177">
        <f>Q75/AC75*100</f>
        <v>0.02707092582566324</v>
      </c>
      <c r="S75" s="223">
        <f>S71-S73</f>
        <v>38</v>
      </c>
      <c r="T75" s="177">
        <f>S75/AC75*100</f>
        <v>0.20573903627504062</v>
      </c>
      <c r="U75" s="223">
        <f>U71-U73</f>
        <v>3</v>
      </c>
      <c r="V75" s="177">
        <f>U75/AC75*100</f>
        <v>0.016242555495397944</v>
      </c>
      <c r="W75" s="223">
        <f>W71-W73</f>
        <v>60</v>
      </c>
      <c r="X75" s="177">
        <f>W75/AC75*100</f>
        <v>0.32485110990795885</v>
      </c>
      <c r="Y75" s="223">
        <f>Y71-Y73</f>
        <v>17951</v>
      </c>
      <c r="Z75" s="177">
        <f>Y75/AC75*100</f>
        <v>97.19003789929616</v>
      </c>
      <c r="AA75" s="223">
        <f>AA71-AA73</f>
        <v>519</v>
      </c>
      <c r="AB75" s="177">
        <f>AA75/AC75*100</f>
        <v>2.809962100703844</v>
      </c>
      <c r="AC75" s="224">
        <f>SUM(Y75,AA75)</f>
        <v>18470</v>
      </c>
      <c r="AD75" s="178">
        <f>AC75/D75*100</f>
        <v>62.01940834760418</v>
      </c>
      <c r="AE75" s="223">
        <f>AD75-100</f>
        <v>-37.98059165239582</v>
      </c>
    </row>
    <row r="76" spans="1:31" ht="13.5" thickTop="1">
      <c r="A76" s="181"/>
      <c r="B76" s="181"/>
      <c r="C76" s="186"/>
      <c r="D76" s="182"/>
      <c r="E76" s="182"/>
      <c r="F76" s="183"/>
      <c r="G76" s="182"/>
      <c r="H76" s="183"/>
      <c r="I76" s="182"/>
      <c r="J76" s="183"/>
      <c r="K76" s="182"/>
      <c r="L76" s="183"/>
      <c r="M76" s="182"/>
      <c r="N76" s="183"/>
      <c r="O76" s="182"/>
      <c r="P76" s="183"/>
      <c r="Q76" s="182"/>
      <c r="R76" s="183"/>
      <c r="S76" s="182"/>
      <c r="T76" s="183"/>
      <c r="U76" s="182"/>
      <c r="V76" s="183"/>
      <c r="W76" s="182"/>
      <c r="X76" s="183"/>
      <c r="Y76" s="182"/>
      <c r="Z76" s="183"/>
      <c r="AA76" s="182"/>
      <c r="AB76" s="183"/>
      <c r="AC76" s="184"/>
      <c r="AD76" s="185"/>
      <c r="AE76" s="182"/>
    </row>
    <row r="77" spans="1:31" ht="12.75">
      <c r="A77" s="181"/>
      <c r="B77" s="181"/>
      <c r="C77" s="186"/>
      <c r="D77" s="182"/>
      <c r="E77" s="182"/>
      <c r="F77" s="183"/>
      <c r="G77" s="182"/>
      <c r="H77" s="183"/>
      <c r="I77" s="182"/>
      <c r="J77" s="183"/>
      <c r="K77" s="182"/>
      <c r="L77" s="183"/>
      <c r="M77" s="182"/>
      <c r="N77" s="183"/>
      <c r="O77" s="182"/>
      <c r="P77" s="183"/>
      <c r="Q77" s="182"/>
      <c r="R77" s="183"/>
      <c r="S77" s="182"/>
      <c r="T77" s="183"/>
      <c r="U77" s="182"/>
      <c r="V77" s="183"/>
      <c r="W77" s="182"/>
      <c r="X77" s="183"/>
      <c r="Y77" s="182"/>
      <c r="Z77" s="183"/>
      <c r="AA77" s="182"/>
      <c r="AB77" s="183"/>
      <c r="AC77" s="184"/>
      <c r="AD77" s="185"/>
      <c r="AE77" s="182"/>
    </row>
    <row r="78" spans="1:31" ht="12.75">
      <c r="A78" s="181"/>
      <c r="B78" s="181"/>
      <c r="C78" s="186"/>
      <c r="D78" s="182"/>
      <c r="E78" s="182"/>
      <c r="F78" s="183"/>
      <c r="G78" s="182"/>
      <c r="H78" s="183"/>
      <c r="I78" s="182"/>
      <c r="J78" s="183"/>
      <c r="K78" s="182"/>
      <c r="L78" s="183"/>
      <c r="M78" s="182"/>
      <c r="N78" s="183"/>
      <c r="O78" s="182"/>
      <c r="P78" s="183"/>
      <c r="Q78" s="182"/>
      <c r="R78" s="183"/>
      <c r="S78" s="182"/>
      <c r="T78" s="183"/>
      <c r="U78" s="182"/>
      <c r="V78" s="183"/>
      <c r="W78" s="182"/>
      <c r="X78" s="183"/>
      <c r="Y78" s="182"/>
      <c r="Z78" s="183"/>
      <c r="AA78" s="182"/>
      <c r="AB78" s="183"/>
      <c r="AC78" s="184"/>
      <c r="AD78" s="185"/>
      <c r="AE78" s="182"/>
    </row>
    <row r="79" spans="1:31" ht="12.75">
      <c r="A79" s="181"/>
      <c r="B79" s="181"/>
      <c r="C79" s="186"/>
      <c r="D79" s="182"/>
      <c r="E79" s="182"/>
      <c r="F79" s="183"/>
      <c r="G79" s="182"/>
      <c r="H79" s="183"/>
      <c r="I79" s="182"/>
      <c r="J79" s="183"/>
      <c r="K79" s="182"/>
      <c r="L79" s="183"/>
      <c r="M79" s="182"/>
      <c r="N79" s="183"/>
      <c r="O79" s="182"/>
      <c r="P79" s="183"/>
      <c r="Q79" s="182"/>
      <c r="R79" s="183"/>
      <c r="S79" s="182"/>
      <c r="T79" s="183"/>
      <c r="U79" s="182"/>
      <c r="V79" s="183"/>
      <c r="W79" s="182"/>
      <c r="X79" s="183"/>
      <c r="Y79" s="182"/>
      <c r="Z79" s="183"/>
      <c r="AA79" s="182"/>
      <c r="AB79" s="183"/>
      <c r="AC79" s="184"/>
      <c r="AD79" s="185"/>
      <c r="AE79" s="182"/>
    </row>
    <row r="80" spans="1:31" ht="12.75">
      <c r="A80" s="181"/>
      <c r="B80" s="181"/>
      <c r="C80" s="186"/>
      <c r="D80" s="182"/>
      <c r="E80" s="182"/>
      <c r="F80" s="183"/>
      <c r="G80" s="182"/>
      <c r="H80" s="183"/>
      <c r="I80" s="182"/>
      <c r="J80" s="183"/>
      <c r="K80" s="182"/>
      <c r="L80" s="183"/>
      <c r="M80" s="182"/>
      <c r="N80" s="183"/>
      <c r="O80" s="182"/>
      <c r="P80" s="183"/>
      <c r="Q80" s="182"/>
      <c r="R80" s="183"/>
      <c r="S80" s="182"/>
      <c r="T80" s="183"/>
      <c r="U80" s="182"/>
      <c r="V80" s="183"/>
      <c r="W80" s="182"/>
      <c r="X80" s="183"/>
      <c r="Y80" s="182"/>
      <c r="Z80" s="183"/>
      <c r="AA80" s="182"/>
      <c r="AB80" s="183"/>
      <c r="AC80" s="184"/>
      <c r="AD80" s="185"/>
      <c r="AE80" s="182"/>
    </row>
    <row r="81" spans="1:30" ht="12.75">
      <c r="A81" s="145"/>
      <c r="B81" s="284" t="s">
        <v>75</v>
      </c>
      <c r="C81" s="285"/>
      <c r="D81" s="285"/>
      <c r="E81" s="285"/>
      <c r="F81" s="228" t="s">
        <v>76</v>
      </c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28"/>
      <c r="AC81" s="228"/>
      <c r="AD81" s="228"/>
    </row>
  </sheetData>
  <mergeCells count="34">
    <mergeCell ref="A1:AE1"/>
    <mergeCell ref="A2:AE2"/>
    <mergeCell ref="A3:AE3"/>
    <mergeCell ref="A4:AE4"/>
    <mergeCell ref="AE9:AE11"/>
    <mergeCell ref="A5:AE5"/>
    <mergeCell ref="A6:AE6"/>
    <mergeCell ref="A7:AE7"/>
    <mergeCell ref="U10:V10"/>
    <mergeCell ref="A8:AE8"/>
    <mergeCell ref="AC9:AC11"/>
    <mergeCell ref="W10:X10"/>
    <mergeCell ref="D9:D11"/>
    <mergeCell ref="E10:F10"/>
    <mergeCell ref="AA9:AB10"/>
    <mergeCell ref="O10:P10"/>
    <mergeCell ref="Y9:Z10"/>
    <mergeCell ref="K10:L10"/>
    <mergeCell ref="AD9:AD11"/>
    <mergeCell ref="A9:A11"/>
    <mergeCell ref="B9:B11"/>
    <mergeCell ref="G10:H10"/>
    <mergeCell ref="Q10:R10"/>
    <mergeCell ref="M10:N10"/>
    <mergeCell ref="C9:C11"/>
    <mergeCell ref="I10:J10"/>
    <mergeCell ref="E9:X9"/>
    <mergeCell ref="S10:T10"/>
    <mergeCell ref="B81:E81"/>
    <mergeCell ref="A13:A41"/>
    <mergeCell ref="A42:A69"/>
    <mergeCell ref="A73:B73"/>
    <mergeCell ref="A75:B75"/>
    <mergeCell ref="A71:B71"/>
  </mergeCells>
  <printOptions/>
  <pageMargins left="0.1968503937007874" right="0.1968503937007874" top="0.5905511811023623" bottom="0.5118110236220472" header="0" footer="0"/>
  <pageSetup horizontalDpi="300" verticalDpi="300" orientation="landscape" paperSize="5" scale="95" r:id="rId2"/>
  <headerFooter alignWithMargins="0">
    <oddFooter>&amp;C&amp;P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6"/>
  <sheetViews>
    <sheetView workbookViewId="0" topLeftCell="A4">
      <selection activeCell="H51" sqref="H51"/>
    </sheetView>
  </sheetViews>
  <sheetFormatPr defaultColWidth="11.421875" defaultRowHeight="12.75"/>
  <cols>
    <col min="1" max="1" width="7.7109375" style="59" customWidth="1"/>
    <col min="2" max="2" width="7.421875" style="44" customWidth="1"/>
    <col min="3" max="3" width="5.8515625" style="45" customWidth="1"/>
    <col min="4" max="4" width="6.8515625" style="46" customWidth="1"/>
    <col min="5" max="5" width="5.7109375" style="3" customWidth="1"/>
    <col min="6" max="6" width="4.57421875" style="15" customWidth="1"/>
    <col min="7" max="7" width="5.7109375" style="3" customWidth="1"/>
    <col min="8" max="8" width="4.421875" style="15" customWidth="1"/>
    <col min="9" max="9" width="5.7109375" style="3" customWidth="1"/>
    <col min="10" max="10" width="4.57421875" style="15" customWidth="1"/>
    <col min="11" max="11" width="5.7109375" style="3" customWidth="1"/>
    <col min="12" max="12" width="4.57421875" style="15" customWidth="1"/>
    <col min="13" max="13" width="5.7109375" style="3" customWidth="1"/>
    <col min="14" max="14" width="4.57421875" style="15" customWidth="1"/>
    <col min="15" max="15" width="5.7109375" style="3" customWidth="1"/>
    <col min="16" max="16" width="4.57421875" style="15" customWidth="1"/>
    <col min="17" max="17" width="5.7109375" style="105" customWidth="1"/>
    <col min="18" max="18" width="4.57421875" style="15" customWidth="1"/>
    <col min="19" max="19" width="5.7109375" style="85" customWidth="1"/>
    <col min="20" max="20" width="4.57421875" style="15" customWidth="1"/>
    <col min="21" max="21" width="5.7109375" style="85" customWidth="1"/>
    <col min="22" max="22" width="4.57421875" style="15" customWidth="1"/>
    <col min="23" max="23" width="5.7109375" style="91" customWidth="1"/>
    <col min="24" max="24" width="4.57421875" style="15" customWidth="1"/>
    <col min="25" max="25" width="7.00390625" style="91" customWidth="1"/>
    <col min="26" max="26" width="5.7109375" style="91" customWidth="1"/>
    <col min="27" max="27" width="4.57421875" style="91" customWidth="1"/>
    <col min="28" max="28" width="5.57421875" style="85" customWidth="1"/>
    <col min="29" max="29" width="7.00390625" style="91" customWidth="1"/>
    <col min="30" max="31" width="7.28125" style="85" customWidth="1"/>
    <col min="32" max="38" width="11.421875" style="11" customWidth="1"/>
  </cols>
  <sheetData>
    <row r="1" spans="1:31" ht="39.75" customHeight="1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</row>
    <row r="2" spans="1:31" ht="18">
      <c r="A2" s="250" t="s">
        <v>34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</row>
    <row r="3" spans="1:31" ht="12.75">
      <c r="A3" s="251" t="s">
        <v>35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</row>
    <row r="4" spans="1:31" ht="12.75">
      <c r="A4" s="252" t="s">
        <v>36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</row>
    <row r="5" spans="1:31" ht="12.75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</row>
    <row r="6" spans="1:31" ht="31.5" customHeight="1">
      <c r="A6" s="294" t="s">
        <v>53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</row>
    <row r="7" spans="1:31" ht="11.25" customHeight="1">
      <c r="A7" s="241" t="s">
        <v>46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</row>
    <row r="8" spans="1:31" ht="13.5" thickBot="1">
      <c r="A8" s="242" t="s">
        <v>72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</row>
    <row r="9" spans="1:38" s="98" customFormat="1" ht="12" customHeight="1" thickBot="1" thickTop="1">
      <c r="A9" s="256" t="s">
        <v>37</v>
      </c>
      <c r="B9" s="268" t="s">
        <v>11</v>
      </c>
      <c r="C9" s="255" t="s">
        <v>12</v>
      </c>
      <c r="D9" s="260" t="s">
        <v>40</v>
      </c>
      <c r="E9" s="265" t="s">
        <v>47</v>
      </c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7"/>
      <c r="Y9" s="261" t="s">
        <v>43</v>
      </c>
      <c r="Z9" s="262"/>
      <c r="AA9" s="261" t="s">
        <v>41</v>
      </c>
      <c r="AB9" s="262"/>
      <c r="AC9" s="260" t="s">
        <v>42</v>
      </c>
      <c r="AD9" s="243" t="s">
        <v>70</v>
      </c>
      <c r="AE9" s="246" t="s">
        <v>71</v>
      </c>
      <c r="AF9" s="18"/>
      <c r="AG9" s="18"/>
      <c r="AH9" s="18"/>
      <c r="AI9" s="18"/>
      <c r="AJ9" s="18"/>
      <c r="AK9" s="18"/>
      <c r="AL9" s="18"/>
    </row>
    <row r="10" spans="1:31" s="18" customFormat="1" ht="18.75" customHeight="1" thickBot="1" thickTop="1">
      <c r="A10" s="257"/>
      <c r="B10" s="268"/>
      <c r="C10" s="255"/>
      <c r="D10" s="260"/>
      <c r="E10" s="253"/>
      <c r="F10" s="254"/>
      <c r="G10" s="253"/>
      <c r="H10" s="254"/>
      <c r="I10" s="253"/>
      <c r="J10" s="254"/>
      <c r="K10" s="253"/>
      <c r="L10" s="254"/>
      <c r="M10" s="253"/>
      <c r="N10" s="254"/>
      <c r="O10" s="253"/>
      <c r="P10" s="254"/>
      <c r="Q10" s="253"/>
      <c r="R10" s="254"/>
      <c r="S10" s="253"/>
      <c r="T10" s="269"/>
      <c r="U10" s="253"/>
      <c r="V10" s="254"/>
      <c r="W10" s="253"/>
      <c r="X10" s="254"/>
      <c r="Y10" s="263"/>
      <c r="Z10" s="264"/>
      <c r="AA10" s="263"/>
      <c r="AB10" s="264"/>
      <c r="AC10" s="260"/>
      <c r="AD10" s="244"/>
      <c r="AE10" s="247"/>
    </row>
    <row r="11" spans="1:31" s="18" customFormat="1" ht="12.75" customHeight="1" thickBot="1" thickTop="1">
      <c r="A11" s="258"/>
      <c r="B11" s="268"/>
      <c r="C11" s="255"/>
      <c r="D11" s="260"/>
      <c r="E11" s="48" t="s">
        <v>44</v>
      </c>
      <c r="F11" s="99" t="s">
        <v>39</v>
      </c>
      <c r="G11" s="48" t="s">
        <v>44</v>
      </c>
      <c r="H11" s="99" t="s">
        <v>39</v>
      </c>
      <c r="I11" s="48" t="s">
        <v>44</v>
      </c>
      <c r="J11" s="99" t="s">
        <v>39</v>
      </c>
      <c r="K11" s="48" t="s">
        <v>44</v>
      </c>
      <c r="L11" s="99" t="s">
        <v>39</v>
      </c>
      <c r="M11" s="48" t="s">
        <v>44</v>
      </c>
      <c r="N11" s="99" t="s">
        <v>39</v>
      </c>
      <c r="O11" s="48" t="s">
        <v>44</v>
      </c>
      <c r="P11" s="99" t="s">
        <v>39</v>
      </c>
      <c r="Q11" s="109" t="s">
        <v>44</v>
      </c>
      <c r="R11" s="99" t="s">
        <v>39</v>
      </c>
      <c r="S11" s="48" t="s">
        <v>44</v>
      </c>
      <c r="T11" s="99" t="s">
        <v>39</v>
      </c>
      <c r="U11" s="48" t="s">
        <v>44</v>
      </c>
      <c r="V11" s="99" t="s">
        <v>39</v>
      </c>
      <c r="W11" s="48" t="s">
        <v>44</v>
      </c>
      <c r="X11" s="99" t="s">
        <v>39</v>
      </c>
      <c r="Y11" s="48" t="s">
        <v>44</v>
      </c>
      <c r="Z11" s="84" t="s">
        <v>39</v>
      </c>
      <c r="AA11" s="48" t="s">
        <v>44</v>
      </c>
      <c r="AB11" s="84" t="s">
        <v>39</v>
      </c>
      <c r="AC11" s="260"/>
      <c r="AD11" s="245"/>
      <c r="AE11" s="248"/>
    </row>
    <row r="12" spans="1:38" s="1" customFormat="1" ht="7.5" customHeight="1" thickBot="1" thickTop="1">
      <c r="A12" s="59"/>
      <c r="B12" s="44"/>
      <c r="C12" s="45"/>
      <c r="D12" s="46"/>
      <c r="E12" s="3"/>
      <c r="F12" s="15"/>
      <c r="G12" s="3"/>
      <c r="H12" s="15"/>
      <c r="I12" s="3"/>
      <c r="J12" s="15"/>
      <c r="K12" s="3"/>
      <c r="L12" s="15"/>
      <c r="M12" s="3"/>
      <c r="N12" s="15"/>
      <c r="O12" s="3"/>
      <c r="P12" s="15"/>
      <c r="Q12" s="105"/>
      <c r="R12" s="15"/>
      <c r="S12" s="85"/>
      <c r="T12" s="15"/>
      <c r="U12" s="85"/>
      <c r="V12" s="15"/>
      <c r="W12" s="91"/>
      <c r="X12" s="15"/>
      <c r="Y12" s="91"/>
      <c r="Z12" s="91"/>
      <c r="AA12" s="91"/>
      <c r="AB12" s="85"/>
      <c r="AC12" s="91"/>
      <c r="AD12" s="85"/>
      <c r="AE12" s="85"/>
      <c r="AF12" s="8"/>
      <c r="AG12" s="8"/>
      <c r="AH12" s="8"/>
      <c r="AI12" s="8"/>
      <c r="AJ12" s="8"/>
      <c r="AK12" s="8"/>
      <c r="AL12" s="8"/>
    </row>
    <row r="13" spans="1:31" ht="12.75" customHeight="1" thickTop="1">
      <c r="A13" s="286" t="s">
        <v>24</v>
      </c>
      <c r="B13" s="36">
        <v>51</v>
      </c>
      <c r="C13" s="37" t="s">
        <v>15</v>
      </c>
      <c r="D13" s="51">
        <v>605</v>
      </c>
      <c r="E13" s="21">
        <v>100</v>
      </c>
      <c r="F13" s="22">
        <f aca="true" t="shared" si="0" ref="F13:F46">E13/AC13*100</f>
        <v>23.980815347721823</v>
      </c>
      <c r="G13" s="23">
        <v>210</v>
      </c>
      <c r="H13" s="22">
        <f aca="true" t="shared" si="1" ref="H13:H46">G13/AC13*100</f>
        <v>50.35971223021583</v>
      </c>
      <c r="I13" s="21">
        <v>17</v>
      </c>
      <c r="J13" s="22">
        <f aca="true" t="shared" si="2" ref="J13:J46">I13/AC13*100</f>
        <v>4.07673860911271</v>
      </c>
      <c r="K13" s="21">
        <v>0</v>
      </c>
      <c r="L13" s="22">
        <f aca="true" t="shared" si="3" ref="L13:L46">K13/AC13*100</f>
        <v>0</v>
      </c>
      <c r="M13" s="21">
        <v>1</v>
      </c>
      <c r="N13" s="22">
        <f aca="true" t="shared" si="4" ref="N13:N46">M13/AC13*100</f>
        <v>0.2398081534772182</v>
      </c>
      <c r="O13" s="21">
        <v>81</v>
      </c>
      <c r="P13" s="22">
        <f aca="true" t="shared" si="5" ref="P13:P44">O13/AC13*100</f>
        <v>19.424460431654676</v>
      </c>
      <c r="Q13" s="86">
        <v>0</v>
      </c>
      <c r="R13" s="22">
        <f>Q13/AC13*100</f>
        <v>0</v>
      </c>
      <c r="S13" s="86">
        <v>0</v>
      </c>
      <c r="T13" s="22">
        <f>S13/AC13*100</f>
        <v>0</v>
      </c>
      <c r="U13" s="86">
        <v>0</v>
      </c>
      <c r="V13" s="22">
        <f>U13/AC13*100</f>
        <v>0</v>
      </c>
      <c r="W13" s="21">
        <v>3</v>
      </c>
      <c r="X13" s="22">
        <f aca="true" t="shared" si="6" ref="X13:X46">W13/AC13*100</f>
        <v>0.7194244604316548</v>
      </c>
      <c r="Y13" s="75">
        <f>SUM(E13+G13+I13+K13+M13+O13+Q13+S13+U13+W13)</f>
        <v>412</v>
      </c>
      <c r="Z13" s="72">
        <f aca="true" t="shared" si="7" ref="Z13:Z44">Y13/AC13*100</f>
        <v>98.8009592326139</v>
      </c>
      <c r="AA13" s="21">
        <v>5</v>
      </c>
      <c r="AB13" s="64">
        <f aca="true" t="shared" si="8" ref="AB13:AB44">AA13/AC13*100</f>
        <v>1.1990407673860912</v>
      </c>
      <c r="AC13" s="75">
        <f aca="true" t="shared" si="9" ref="AC13:AC44">Y13+AA13</f>
        <v>417</v>
      </c>
      <c r="AD13" s="64">
        <f aca="true" t="shared" si="10" ref="AD13:AD44">AC13/D13*100</f>
        <v>68.92561983471074</v>
      </c>
      <c r="AE13" s="65">
        <f aca="true" t="shared" si="11" ref="AE13:AE44">AD13-100</f>
        <v>-31.074380165289256</v>
      </c>
    </row>
    <row r="14" spans="1:31" ht="12.75" customHeight="1">
      <c r="A14" s="287"/>
      <c r="B14" s="38">
        <v>51</v>
      </c>
      <c r="C14" s="39" t="s">
        <v>16</v>
      </c>
      <c r="D14" s="52">
        <v>605</v>
      </c>
      <c r="E14" s="26">
        <v>125</v>
      </c>
      <c r="F14" s="27">
        <f t="shared" si="0"/>
        <v>28.34467120181406</v>
      </c>
      <c r="G14" s="28">
        <v>221</v>
      </c>
      <c r="H14" s="27">
        <f t="shared" si="1"/>
        <v>50.11337868480725</v>
      </c>
      <c r="I14" s="26">
        <v>9</v>
      </c>
      <c r="J14" s="27">
        <f t="shared" si="2"/>
        <v>2.0408163265306123</v>
      </c>
      <c r="K14" s="26">
        <v>0</v>
      </c>
      <c r="L14" s="27">
        <f t="shared" si="3"/>
        <v>0</v>
      </c>
      <c r="M14" s="26">
        <v>2</v>
      </c>
      <c r="N14" s="27">
        <f t="shared" si="4"/>
        <v>0.45351473922902497</v>
      </c>
      <c r="O14" s="26">
        <v>76</v>
      </c>
      <c r="P14" s="27">
        <f t="shared" si="5"/>
        <v>17.233560090702948</v>
      </c>
      <c r="Q14" s="87">
        <v>0</v>
      </c>
      <c r="R14" s="27">
        <f aca="true" t="shared" si="12" ref="R14:R44">Q14/AC14*100</f>
        <v>0</v>
      </c>
      <c r="S14" s="87">
        <v>0</v>
      </c>
      <c r="T14" s="27">
        <f aca="true" t="shared" si="13" ref="T14:T46">S14/AC14*100</f>
        <v>0</v>
      </c>
      <c r="U14" s="87">
        <v>0</v>
      </c>
      <c r="V14" s="27">
        <f aca="true" t="shared" si="14" ref="V14:V46">U14/AC14*100</f>
        <v>0</v>
      </c>
      <c r="W14" s="26">
        <v>4</v>
      </c>
      <c r="X14" s="27">
        <f t="shared" si="6"/>
        <v>0.9070294784580499</v>
      </c>
      <c r="Y14" s="76">
        <f aca="true" t="shared" si="15" ref="Y14:Y44">SUM(E14+G14+I14+K14+M14+O14+Q14+S14+U14+W14)</f>
        <v>437</v>
      </c>
      <c r="Z14" s="73">
        <f t="shared" si="7"/>
        <v>99.09297052154194</v>
      </c>
      <c r="AA14" s="26">
        <v>4</v>
      </c>
      <c r="AB14" s="66">
        <f t="shared" si="8"/>
        <v>0.9070294784580499</v>
      </c>
      <c r="AC14" s="76">
        <f t="shared" si="9"/>
        <v>441</v>
      </c>
      <c r="AD14" s="66">
        <f t="shared" si="10"/>
        <v>72.89256198347107</v>
      </c>
      <c r="AE14" s="62">
        <f t="shared" si="11"/>
        <v>-27.10743801652893</v>
      </c>
    </row>
    <row r="15" spans="1:31" ht="12.75" customHeight="1">
      <c r="A15" s="287"/>
      <c r="B15" s="38">
        <v>52</v>
      </c>
      <c r="C15" s="39" t="s">
        <v>15</v>
      </c>
      <c r="D15" s="52">
        <v>419</v>
      </c>
      <c r="E15" s="26">
        <v>75</v>
      </c>
      <c r="F15" s="27">
        <f t="shared" si="0"/>
        <v>24.916943521594686</v>
      </c>
      <c r="G15" s="28">
        <v>159</v>
      </c>
      <c r="H15" s="27">
        <f t="shared" si="1"/>
        <v>52.823920265780735</v>
      </c>
      <c r="I15" s="26">
        <v>8</v>
      </c>
      <c r="J15" s="27">
        <f t="shared" si="2"/>
        <v>2.6578073089700998</v>
      </c>
      <c r="K15" s="26">
        <v>0</v>
      </c>
      <c r="L15" s="27">
        <f t="shared" si="3"/>
        <v>0</v>
      </c>
      <c r="M15" s="26">
        <v>0</v>
      </c>
      <c r="N15" s="27">
        <f t="shared" si="4"/>
        <v>0</v>
      </c>
      <c r="O15" s="26">
        <v>50</v>
      </c>
      <c r="P15" s="27">
        <f t="shared" si="5"/>
        <v>16.611295681063122</v>
      </c>
      <c r="Q15" s="87">
        <v>0</v>
      </c>
      <c r="R15" s="27">
        <f t="shared" si="12"/>
        <v>0</v>
      </c>
      <c r="S15" s="87">
        <v>0</v>
      </c>
      <c r="T15" s="27">
        <f t="shared" si="13"/>
        <v>0</v>
      </c>
      <c r="U15" s="87">
        <v>0</v>
      </c>
      <c r="V15" s="27">
        <f t="shared" si="14"/>
        <v>0</v>
      </c>
      <c r="W15" s="26">
        <v>1</v>
      </c>
      <c r="X15" s="27">
        <f t="shared" si="6"/>
        <v>0.33222591362126247</v>
      </c>
      <c r="Y15" s="76">
        <f t="shared" si="15"/>
        <v>293</v>
      </c>
      <c r="Z15" s="73">
        <f t="shared" si="7"/>
        <v>97.34219269102991</v>
      </c>
      <c r="AA15" s="26">
        <v>8</v>
      </c>
      <c r="AB15" s="66">
        <f t="shared" si="8"/>
        <v>2.6578073089700998</v>
      </c>
      <c r="AC15" s="76">
        <f t="shared" si="9"/>
        <v>301</v>
      </c>
      <c r="AD15" s="66">
        <f t="shared" si="10"/>
        <v>71.83770883054893</v>
      </c>
      <c r="AE15" s="62">
        <f t="shared" si="11"/>
        <v>-28.162291169451066</v>
      </c>
    </row>
    <row r="16" spans="1:31" ht="12.75" customHeight="1">
      <c r="A16" s="287"/>
      <c r="B16" s="38">
        <v>52</v>
      </c>
      <c r="C16" s="39" t="s">
        <v>16</v>
      </c>
      <c r="D16" s="52">
        <v>420</v>
      </c>
      <c r="E16" s="26">
        <v>96</v>
      </c>
      <c r="F16" s="27">
        <f t="shared" si="0"/>
        <v>30.094043887147336</v>
      </c>
      <c r="G16" s="28">
        <v>136</v>
      </c>
      <c r="H16" s="27">
        <f t="shared" si="1"/>
        <v>42.63322884012539</v>
      </c>
      <c r="I16" s="26">
        <v>12</v>
      </c>
      <c r="J16" s="27">
        <f t="shared" si="2"/>
        <v>3.761755485893417</v>
      </c>
      <c r="K16" s="26">
        <v>0</v>
      </c>
      <c r="L16" s="27">
        <f t="shared" si="3"/>
        <v>0</v>
      </c>
      <c r="M16" s="26">
        <v>0</v>
      </c>
      <c r="N16" s="27">
        <f t="shared" si="4"/>
        <v>0</v>
      </c>
      <c r="O16" s="26">
        <v>68</v>
      </c>
      <c r="P16" s="27">
        <f t="shared" si="5"/>
        <v>21.316614420062695</v>
      </c>
      <c r="Q16" s="87">
        <v>0</v>
      </c>
      <c r="R16" s="27">
        <f t="shared" si="12"/>
        <v>0</v>
      </c>
      <c r="S16" s="87">
        <v>0</v>
      </c>
      <c r="T16" s="27">
        <f t="shared" si="13"/>
        <v>0</v>
      </c>
      <c r="U16" s="87">
        <v>0</v>
      </c>
      <c r="V16" s="27">
        <f t="shared" si="14"/>
        <v>0</v>
      </c>
      <c r="W16" s="26">
        <v>0</v>
      </c>
      <c r="X16" s="27">
        <f t="shared" si="6"/>
        <v>0</v>
      </c>
      <c r="Y16" s="76">
        <f t="shared" si="15"/>
        <v>312</v>
      </c>
      <c r="Z16" s="73">
        <f t="shared" si="7"/>
        <v>97.80564263322884</v>
      </c>
      <c r="AA16" s="26">
        <v>7</v>
      </c>
      <c r="AB16" s="66">
        <f t="shared" si="8"/>
        <v>2.19435736677116</v>
      </c>
      <c r="AC16" s="76">
        <f t="shared" si="9"/>
        <v>319</v>
      </c>
      <c r="AD16" s="66">
        <f t="shared" si="10"/>
        <v>75.95238095238095</v>
      </c>
      <c r="AE16" s="62">
        <f t="shared" si="11"/>
        <v>-24.04761904761905</v>
      </c>
    </row>
    <row r="17" spans="1:31" ht="12.75" customHeight="1">
      <c r="A17" s="287"/>
      <c r="B17" s="38">
        <v>53</v>
      </c>
      <c r="C17" s="39" t="s">
        <v>15</v>
      </c>
      <c r="D17" s="52">
        <v>600</v>
      </c>
      <c r="E17" s="26">
        <v>125</v>
      </c>
      <c r="F17" s="27">
        <f t="shared" si="0"/>
        <v>27.53303964757709</v>
      </c>
      <c r="G17" s="28">
        <v>189</v>
      </c>
      <c r="H17" s="27">
        <f t="shared" si="1"/>
        <v>41.629955947136565</v>
      </c>
      <c r="I17" s="26">
        <v>19</v>
      </c>
      <c r="J17" s="27">
        <f t="shared" si="2"/>
        <v>4.185022026431718</v>
      </c>
      <c r="K17" s="26">
        <v>1</v>
      </c>
      <c r="L17" s="27">
        <f t="shared" si="3"/>
        <v>0.22026431718061676</v>
      </c>
      <c r="M17" s="26">
        <v>0</v>
      </c>
      <c r="N17" s="27">
        <f t="shared" si="4"/>
        <v>0</v>
      </c>
      <c r="O17" s="26">
        <v>113</v>
      </c>
      <c r="P17" s="27">
        <f t="shared" si="5"/>
        <v>24.88986784140969</v>
      </c>
      <c r="Q17" s="87">
        <v>0</v>
      </c>
      <c r="R17" s="27">
        <f t="shared" si="12"/>
        <v>0</v>
      </c>
      <c r="S17" s="87">
        <v>0</v>
      </c>
      <c r="T17" s="27">
        <f t="shared" si="13"/>
        <v>0</v>
      </c>
      <c r="U17" s="87">
        <v>0</v>
      </c>
      <c r="V17" s="27">
        <f t="shared" si="14"/>
        <v>0</v>
      </c>
      <c r="W17" s="26">
        <v>1</v>
      </c>
      <c r="X17" s="27">
        <f t="shared" si="6"/>
        <v>0.22026431718061676</v>
      </c>
      <c r="Y17" s="76">
        <f t="shared" si="15"/>
        <v>448</v>
      </c>
      <c r="Z17" s="73">
        <f t="shared" si="7"/>
        <v>98.6784140969163</v>
      </c>
      <c r="AA17" s="26">
        <v>6</v>
      </c>
      <c r="AB17" s="66">
        <f t="shared" si="8"/>
        <v>1.3215859030837005</v>
      </c>
      <c r="AC17" s="76">
        <f t="shared" si="9"/>
        <v>454</v>
      </c>
      <c r="AD17" s="66">
        <f t="shared" si="10"/>
        <v>75.66666666666667</v>
      </c>
      <c r="AE17" s="62">
        <f t="shared" si="11"/>
        <v>-24.33333333333333</v>
      </c>
    </row>
    <row r="18" spans="1:31" ht="12.75" customHeight="1">
      <c r="A18" s="287"/>
      <c r="B18" s="38">
        <v>53</v>
      </c>
      <c r="C18" s="39" t="s">
        <v>16</v>
      </c>
      <c r="D18" s="52">
        <v>600</v>
      </c>
      <c r="E18" s="26">
        <v>121</v>
      </c>
      <c r="F18" s="27">
        <f t="shared" si="0"/>
        <v>27.37556561085973</v>
      </c>
      <c r="G18" s="28">
        <v>202</v>
      </c>
      <c r="H18" s="27">
        <f t="shared" si="1"/>
        <v>45.70135746606335</v>
      </c>
      <c r="I18" s="26">
        <v>12</v>
      </c>
      <c r="J18" s="27">
        <f t="shared" si="2"/>
        <v>2.7149321266968327</v>
      </c>
      <c r="K18" s="26">
        <v>1</v>
      </c>
      <c r="L18" s="27">
        <f t="shared" si="3"/>
        <v>0.22624434389140274</v>
      </c>
      <c r="M18" s="26">
        <v>0</v>
      </c>
      <c r="N18" s="27">
        <f t="shared" si="4"/>
        <v>0</v>
      </c>
      <c r="O18" s="26">
        <v>97</v>
      </c>
      <c r="P18" s="27">
        <f t="shared" si="5"/>
        <v>21.945701357466064</v>
      </c>
      <c r="Q18" s="87">
        <v>0</v>
      </c>
      <c r="R18" s="27">
        <f t="shared" si="12"/>
        <v>0</v>
      </c>
      <c r="S18" s="87">
        <v>1</v>
      </c>
      <c r="T18" s="27">
        <f t="shared" si="13"/>
        <v>0.22624434389140274</v>
      </c>
      <c r="U18" s="87">
        <v>0</v>
      </c>
      <c r="V18" s="27">
        <f t="shared" si="14"/>
        <v>0</v>
      </c>
      <c r="W18" s="26">
        <v>1</v>
      </c>
      <c r="X18" s="27">
        <f t="shared" si="6"/>
        <v>0.22624434389140274</v>
      </c>
      <c r="Y18" s="76">
        <f t="shared" si="15"/>
        <v>435</v>
      </c>
      <c r="Z18" s="73">
        <f t="shared" si="7"/>
        <v>98.41628959276018</v>
      </c>
      <c r="AA18" s="26">
        <v>7</v>
      </c>
      <c r="AB18" s="66">
        <f t="shared" si="8"/>
        <v>1.583710407239819</v>
      </c>
      <c r="AC18" s="76">
        <f t="shared" si="9"/>
        <v>442</v>
      </c>
      <c r="AD18" s="66">
        <f t="shared" si="10"/>
        <v>73.66666666666667</v>
      </c>
      <c r="AE18" s="62">
        <f t="shared" si="11"/>
        <v>-26.33333333333333</v>
      </c>
    </row>
    <row r="19" spans="1:31" ht="12.75" customHeight="1">
      <c r="A19" s="287"/>
      <c r="B19" s="38">
        <v>55</v>
      </c>
      <c r="C19" s="39" t="s">
        <v>15</v>
      </c>
      <c r="D19" s="52">
        <v>728</v>
      </c>
      <c r="E19" s="26">
        <v>144</v>
      </c>
      <c r="F19" s="27">
        <f t="shared" si="0"/>
        <v>30.37974683544304</v>
      </c>
      <c r="G19" s="28">
        <v>203</v>
      </c>
      <c r="H19" s="27">
        <f t="shared" si="1"/>
        <v>42.82700421940928</v>
      </c>
      <c r="I19" s="26">
        <v>10</v>
      </c>
      <c r="J19" s="27">
        <f t="shared" si="2"/>
        <v>2.109704641350211</v>
      </c>
      <c r="K19" s="26">
        <v>2</v>
      </c>
      <c r="L19" s="27">
        <f t="shared" si="3"/>
        <v>0.42194092827004215</v>
      </c>
      <c r="M19" s="26">
        <v>1</v>
      </c>
      <c r="N19" s="27">
        <f t="shared" si="4"/>
        <v>0.21097046413502107</v>
      </c>
      <c r="O19" s="26">
        <v>102</v>
      </c>
      <c r="P19" s="27">
        <f t="shared" si="5"/>
        <v>21.518987341772153</v>
      </c>
      <c r="Q19" s="87">
        <v>0</v>
      </c>
      <c r="R19" s="27">
        <f t="shared" si="12"/>
        <v>0</v>
      </c>
      <c r="S19" s="87">
        <v>0</v>
      </c>
      <c r="T19" s="27">
        <f t="shared" si="13"/>
        <v>0</v>
      </c>
      <c r="U19" s="87">
        <v>0</v>
      </c>
      <c r="V19" s="27">
        <f t="shared" si="14"/>
        <v>0</v>
      </c>
      <c r="W19" s="26">
        <v>4</v>
      </c>
      <c r="X19" s="27">
        <f t="shared" si="6"/>
        <v>0.8438818565400843</v>
      </c>
      <c r="Y19" s="76">
        <f t="shared" si="15"/>
        <v>466</v>
      </c>
      <c r="Z19" s="73">
        <f t="shared" si="7"/>
        <v>98.31223628691983</v>
      </c>
      <c r="AA19" s="26">
        <v>8</v>
      </c>
      <c r="AB19" s="66">
        <f t="shared" si="8"/>
        <v>1.6877637130801686</v>
      </c>
      <c r="AC19" s="76">
        <f t="shared" si="9"/>
        <v>474</v>
      </c>
      <c r="AD19" s="66">
        <f t="shared" si="10"/>
        <v>65.10989010989012</v>
      </c>
      <c r="AE19" s="62">
        <f t="shared" si="11"/>
        <v>-34.89010989010988</v>
      </c>
    </row>
    <row r="20" spans="1:31" ht="12.75" customHeight="1">
      <c r="A20" s="287"/>
      <c r="B20" s="38">
        <v>55</v>
      </c>
      <c r="C20" s="39" t="s">
        <v>16</v>
      </c>
      <c r="D20" s="52">
        <v>729</v>
      </c>
      <c r="E20" s="26">
        <v>143</v>
      </c>
      <c r="F20" s="27">
        <f t="shared" si="0"/>
        <v>29.243353783231086</v>
      </c>
      <c r="G20" s="28">
        <v>236</v>
      </c>
      <c r="H20" s="27">
        <f t="shared" si="1"/>
        <v>48.261758691206545</v>
      </c>
      <c r="I20" s="26">
        <v>9</v>
      </c>
      <c r="J20" s="27">
        <f t="shared" si="2"/>
        <v>1.8404907975460123</v>
      </c>
      <c r="K20" s="26">
        <v>0</v>
      </c>
      <c r="L20" s="27">
        <f t="shared" si="3"/>
        <v>0</v>
      </c>
      <c r="M20" s="26">
        <v>1</v>
      </c>
      <c r="N20" s="27">
        <f t="shared" si="4"/>
        <v>0.2044989775051125</v>
      </c>
      <c r="O20" s="26">
        <v>92</v>
      </c>
      <c r="P20" s="27">
        <f t="shared" si="5"/>
        <v>18.813905930470348</v>
      </c>
      <c r="Q20" s="87">
        <v>0</v>
      </c>
      <c r="R20" s="27">
        <f t="shared" si="12"/>
        <v>0</v>
      </c>
      <c r="S20" s="87">
        <v>0</v>
      </c>
      <c r="T20" s="27">
        <f t="shared" si="13"/>
        <v>0</v>
      </c>
      <c r="U20" s="87">
        <v>0</v>
      </c>
      <c r="V20" s="27">
        <f t="shared" si="14"/>
        <v>0</v>
      </c>
      <c r="W20" s="26">
        <v>0</v>
      </c>
      <c r="X20" s="27">
        <f t="shared" si="6"/>
        <v>0</v>
      </c>
      <c r="Y20" s="76">
        <f t="shared" si="15"/>
        <v>481</v>
      </c>
      <c r="Z20" s="73">
        <f t="shared" si="7"/>
        <v>98.3640081799591</v>
      </c>
      <c r="AA20" s="26">
        <v>8</v>
      </c>
      <c r="AB20" s="66">
        <f t="shared" si="8"/>
        <v>1.6359918200409</v>
      </c>
      <c r="AC20" s="76">
        <f t="shared" si="9"/>
        <v>489</v>
      </c>
      <c r="AD20" s="66">
        <f t="shared" si="10"/>
        <v>67.07818930041152</v>
      </c>
      <c r="AE20" s="62">
        <f t="shared" si="11"/>
        <v>-32.92181069958848</v>
      </c>
    </row>
    <row r="21" spans="1:31" ht="12.75" customHeight="1">
      <c r="A21" s="287"/>
      <c r="B21" s="38">
        <v>71</v>
      </c>
      <c r="C21" s="39" t="s">
        <v>15</v>
      </c>
      <c r="D21" s="52">
        <v>520</v>
      </c>
      <c r="E21" s="26">
        <v>108</v>
      </c>
      <c r="F21" s="27">
        <f t="shared" si="0"/>
        <v>31.03448275862069</v>
      </c>
      <c r="G21" s="28">
        <v>165</v>
      </c>
      <c r="H21" s="27">
        <f t="shared" si="1"/>
        <v>47.41379310344828</v>
      </c>
      <c r="I21" s="26">
        <v>7</v>
      </c>
      <c r="J21" s="27">
        <f t="shared" si="2"/>
        <v>2.0114942528735633</v>
      </c>
      <c r="K21" s="26">
        <v>1</v>
      </c>
      <c r="L21" s="27">
        <f t="shared" si="3"/>
        <v>0.28735632183908044</v>
      </c>
      <c r="M21" s="26">
        <v>2</v>
      </c>
      <c r="N21" s="27">
        <f t="shared" si="4"/>
        <v>0.5747126436781609</v>
      </c>
      <c r="O21" s="26">
        <v>52</v>
      </c>
      <c r="P21" s="27">
        <f t="shared" si="5"/>
        <v>14.942528735632186</v>
      </c>
      <c r="Q21" s="87">
        <v>0</v>
      </c>
      <c r="R21" s="27">
        <f t="shared" si="12"/>
        <v>0</v>
      </c>
      <c r="S21" s="87">
        <v>0</v>
      </c>
      <c r="T21" s="27">
        <f t="shared" si="13"/>
        <v>0</v>
      </c>
      <c r="U21" s="87">
        <v>0</v>
      </c>
      <c r="V21" s="27">
        <f t="shared" si="14"/>
        <v>0</v>
      </c>
      <c r="W21" s="26">
        <v>2</v>
      </c>
      <c r="X21" s="27">
        <f t="shared" si="6"/>
        <v>0.5747126436781609</v>
      </c>
      <c r="Y21" s="76">
        <f t="shared" si="15"/>
        <v>337</v>
      </c>
      <c r="Z21" s="73">
        <f t="shared" si="7"/>
        <v>96.83908045977012</v>
      </c>
      <c r="AA21" s="26">
        <v>11</v>
      </c>
      <c r="AB21" s="66">
        <f t="shared" si="8"/>
        <v>3.1609195402298855</v>
      </c>
      <c r="AC21" s="76">
        <f t="shared" si="9"/>
        <v>348</v>
      </c>
      <c r="AD21" s="66">
        <f t="shared" si="10"/>
        <v>66.92307692307692</v>
      </c>
      <c r="AE21" s="62">
        <f t="shared" si="11"/>
        <v>-33.07692307692308</v>
      </c>
    </row>
    <row r="22" spans="1:31" ht="12.75" customHeight="1">
      <c r="A22" s="287"/>
      <c r="B22" s="38">
        <v>71</v>
      </c>
      <c r="C22" s="39" t="s">
        <v>16</v>
      </c>
      <c r="D22" s="52">
        <v>520</v>
      </c>
      <c r="E22" s="26">
        <v>98</v>
      </c>
      <c r="F22" s="27">
        <f t="shared" si="0"/>
        <v>26.41509433962264</v>
      </c>
      <c r="G22" s="28">
        <v>177</v>
      </c>
      <c r="H22" s="27">
        <f t="shared" si="1"/>
        <v>47.7088948787062</v>
      </c>
      <c r="I22" s="26">
        <v>12</v>
      </c>
      <c r="J22" s="27">
        <f t="shared" si="2"/>
        <v>3.234501347708895</v>
      </c>
      <c r="K22" s="26">
        <v>0</v>
      </c>
      <c r="L22" s="27">
        <f t="shared" si="3"/>
        <v>0</v>
      </c>
      <c r="M22" s="26">
        <v>2</v>
      </c>
      <c r="N22" s="27">
        <f t="shared" si="4"/>
        <v>0.5390835579514826</v>
      </c>
      <c r="O22" s="26">
        <v>67</v>
      </c>
      <c r="P22" s="27">
        <f t="shared" si="5"/>
        <v>18.059299191374663</v>
      </c>
      <c r="Q22" s="87">
        <v>0</v>
      </c>
      <c r="R22" s="27">
        <f t="shared" si="12"/>
        <v>0</v>
      </c>
      <c r="S22" s="87">
        <v>0</v>
      </c>
      <c r="T22" s="27">
        <f t="shared" si="13"/>
        <v>0</v>
      </c>
      <c r="U22" s="87">
        <v>0</v>
      </c>
      <c r="V22" s="27">
        <f t="shared" si="14"/>
        <v>0</v>
      </c>
      <c r="W22" s="26">
        <v>2</v>
      </c>
      <c r="X22" s="27">
        <f t="shared" si="6"/>
        <v>0.5390835579514826</v>
      </c>
      <c r="Y22" s="76">
        <f t="shared" si="15"/>
        <v>358</v>
      </c>
      <c r="Z22" s="73">
        <f t="shared" si="7"/>
        <v>96.49595687331536</v>
      </c>
      <c r="AA22" s="26">
        <v>13</v>
      </c>
      <c r="AB22" s="66">
        <f t="shared" si="8"/>
        <v>3.5040431266846364</v>
      </c>
      <c r="AC22" s="76">
        <f t="shared" si="9"/>
        <v>371</v>
      </c>
      <c r="AD22" s="66">
        <f t="shared" si="10"/>
        <v>71.34615384615385</v>
      </c>
      <c r="AE22" s="62">
        <f t="shared" si="11"/>
        <v>-28.653846153846146</v>
      </c>
    </row>
    <row r="23" spans="1:31" ht="12.75" customHeight="1">
      <c r="A23" s="287"/>
      <c r="B23" s="38">
        <v>75</v>
      </c>
      <c r="C23" s="39" t="s">
        <v>15</v>
      </c>
      <c r="D23" s="52">
        <v>693</v>
      </c>
      <c r="E23" s="26">
        <v>108</v>
      </c>
      <c r="F23" s="27">
        <f t="shared" si="0"/>
        <v>25.775656324582343</v>
      </c>
      <c r="G23" s="28">
        <v>189</v>
      </c>
      <c r="H23" s="27">
        <f t="shared" si="1"/>
        <v>45.10739856801909</v>
      </c>
      <c r="I23" s="26">
        <v>7</v>
      </c>
      <c r="J23" s="27">
        <f t="shared" si="2"/>
        <v>1.6706443914081146</v>
      </c>
      <c r="K23" s="26">
        <v>3</v>
      </c>
      <c r="L23" s="27">
        <f t="shared" si="3"/>
        <v>0.7159904534606205</v>
      </c>
      <c r="M23" s="26">
        <v>0</v>
      </c>
      <c r="N23" s="27">
        <f t="shared" si="4"/>
        <v>0</v>
      </c>
      <c r="O23" s="26">
        <v>87</v>
      </c>
      <c r="P23" s="27">
        <f t="shared" si="5"/>
        <v>20.763723150357997</v>
      </c>
      <c r="Q23" s="87">
        <v>0</v>
      </c>
      <c r="R23" s="27">
        <f t="shared" si="12"/>
        <v>0</v>
      </c>
      <c r="S23" s="87">
        <v>1</v>
      </c>
      <c r="T23" s="27">
        <f t="shared" si="13"/>
        <v>0.23866348448687352</v>
      </c>
      <c r="U23" s="87">
        <v>0</v>
      </c>
      <c r="V23" s="27">
        <f t="shared" si="14"/>
        <v>0</v>
      </c>
      <c r="W23" s="26">
        <v>5</v>
      </c>
      <c r="X23" s="27">
        <f t="shared" si="6"/>
        <v>1.1933174224343674</v>
      </c>
      <c r="Y23" s="76">
        <f t="shared" si="15"/>
        <v>400</v>
      </c>
      <c r="Z23" s="73">
        <f t="shared" si="7"/>
        <v>95.4653937947494</v>
      </c>
      <c r="AA23" s="26">
        <v>19</v>
      </c>
      <c r="AB23" s="66">
        <f t="shared" si="8"/>
        <v>4.534606205250596</v>
      </c>
      <c r="AC23" s="76">
        <f t="shared" si="9"/>
        <v>419</v>
      </c>
      <c r="AD23" s="66">
        <f t="shared" si="10"/>
        <v>60.46176046176046</v>
      </c>
      <c r="AE23" s="62">
        <f t="shared" si="11"/>
        <v>-39.53823953823954</v>
      </c>
    </row>
    <row r="24" spans="1:31" ht="12.75" customHeight="1">
      <c r="A24" s="287"/>
      <c r="B24" s="38">
        <v>75</v>
      </c>
      <c r="C24" s="39" t="s">
        <v>16</v>
      </c>
      <c r="D24" s="52">
        <v>693</v>
      </c>
      <c r="E24" s="26">
        <v>124</v>
      </c>
      <c r="F24" s="27">
        <f t="shared" si="0"/>
        <v>29.73621103117506</v>
      </c>
      <c r="G24" s="28">
        <v>174</v>
      </c>
      <c r="H24" s="27">
        <f t="shared" si="1"/>
        <v>41.726618705035975</v>
      </c>
      <c r="I24" s="26">
        <v>14</v>
      </c>
      <c r="J24" s="27">
        <f t="shared" si="2"/>
        <v>3.357314148681055</v>
      </c>
      <c r="K24" s="26">
        <v>1</v>
      </c>
      <c r="L24" s="27">
        <f t="shared" si="3"/>
        <v>0.2398081534772182</v>
      </c>
      <c r="M24" s="26">
        <v>3</v>
      </c>
      <c r="N24" s="27">
        <f t="shared" si="4"/>
        <v>0.7194244604316548</v>
      </c>
      <c r="O24" s="26">
        <v>99</v>
      </c>
      <c r="P24" s="27">
        <f t="shared" si="5"/>
        <v>23.741007194244602</v>
      </c>
      <c r="Q24" s="87">
        <v>0</v>
      </c>
      <c r="R24" s="27">
        <f t="shared" si="12"/>
        <v>0</v>
      </c>
      <c r="S24" s="87">
        <v>0</v>
      </c>
      <c r="T24" s="27">
        <f t="shared" si="13"/>
        <v>0</v>
      </c>
      <c r="U24" s="87">
        <v>0</v>
      </c>
      <c r="V24" s="27">
        <f t="shared" si="14"/>
        <v>0</v>
      </c>
      <c r="W24" s="26">
        <v>2</v>
      </c>
      <c r="X24" s="27">
        <f t="shared" si="6"/>
        <v>0.4796163069544364</v>
      </c>
      <c r="Y24" s="76">
        <f t="shared" si="15"/>
        <v>417</v>
      </c>
      <c r="Z24" s="73">
        <f t="shared" si="7"/>
        <v>100</v>
      </c>
      <c r="AA24" s="26">
        <v>0</v>
      </c>
      <c r="AB24" s="66">
        <f t="shared" si="8"/>
        <v>0</v>
      </c>
      <c r="AC24" s="76">
        <f t="shared" si="9"/>
        <v>417</v>
      </c>
      <c r="AD24" s="66">
        <f t="shared" si="10"/>
        <v>60.17316017316018</v>
      </c>
      <c r="AE24" s="62">
        <f t="shared" si="11"/>
        <v>-39.82683982683982</v>
      </c>
    </row>
    <row r="25" spans="1:31" ht="12.75" customHeight="1">
      <c r="A25" s="287"/>
      <c r="B25" s="38">
        <v>76</v>
      </c>
      <c r="C25" s="39" t="s">
        <v>15</v>
      </c>
      <c r="D25" s="52">
        <v>511</v>
      </c>
      <c r="E25" s="26">
        <v>92</v>
      </c>
      <c r="F25" s="27">
        <f t="shared" si="0"/>
        <v>28.930817610062892</v>
      </c>
      <c r="G25" s="28">
        <v>170</v>
      </c>
      <c r="H25" s="27">
        <f t="shared" si="1"/>
        <v>53.459119496855344</v>
      </c>
      <c r="I25" s="26">
        <v>8</v>
      </c>
      <c r="J25" s="27">
        <f t="shared" si="2"/>
        <v>2.515723270440252</v>
      </c>
      <c r="K25" s="26">
        <v>1</v>
      </c>
      <c r="L25" s="27">
        <f t="shared" si="3"/>
        <v>0.3144654088050315</v>
      </c>
      <c r="M25" s="26">
        <v>0</v>
      </c>
      <c r="N25" s="27">
        <f t="shared" si="4"/>
        <v>0</v>
      </c>
      <c r="O25" s="26">
        <v>34</v>
      </c>
      <c r="P25" s="27">
        <f t="shared" si="5"/>
        <v>10.69182389937107</v>
      </c>
      <c r="Q25" s="87">
        <v>0</v>
      </c>
      <c r="R25" s="27">
        <f t="shared" si="12"/>
        <v>0</v>
      </c>
      <c r="S25" s="87">
        <v>1</v>
      </c>
      <c r="T25" s="27">
        <f t="shared" si="13"/>
        <v>0.3144654088050315</v>
      </c>
      <c r="U25" s="87">
        <v>0</v>
      </c>
      <c r="V25" s="27">
        <f t="shared" si="14"/>
        <v>0</v>
      </c>
      <c r="W25" s="26">
        <v>2</v>
      </c>
      <c r="X25" s="27">
        <f t="shared" si="6"/>
        <v>0.628930817610063</v>
      </c>
      <c r="Y25" s="76">
        <f t="shared" si="15"/>
        <v>308</v>
      </c>
      <c r="Z25" s="73">
        <f t="shared" si="7"/>
        <v>96.85534591194968</v>
      </c>
      <c r="AA25" s="26">
        <v>10</v>
      </c>
      <c r="AB25" s="66">
        <f t="shared" si="8"/>
        <v>3.1446540880503147</v>
      </c>
      <c r="AC25" s="76">
        <f t="shared" si="9"/>
        <v>318</v>
      </c>
      <c r="AD25" s="66">
        <f t="shared" si="10"/>
        <v>62.230919765166334</v>
      </c>
      <c r="AE25" s="62">
        <f t="shared" si="11"/>
        <v>-37.769080234833666</v>
      </c>
    </row>
    <row r="26" spans="1:31" ht="12.75" customHeight="1">
      <c r="A26" s="287"/>
      <c r="B26" s="38">
        <v>76</v>
      </c>
      <c r="C26" s="39" t="s">
        <v>16</v>
      </c>
      <c r="D26" s="52">
        <v>512</v>
      </c>
      <c r="E26" s="26">
        <v>87</v>
      </c>
      <c r="F26" s="27">
        <f t="shared" si="0"/>
        <v>24.30167597765363</v>
      </c>
      <c r="G26" s="28">
        <v>188</v>
      </c>
      <c r="H26" s="27">
        <f t="shared" si="1"/>
        <v>52.513966480446925</v>
      </c>
      <c r="I26" s="26">
        <v>15</v>
      </c>
      <c r="J26" s="27">
        <f t="shared" si="2"/>
        <v>4.189944134078212</v>
      </c>
      <c r="K26" s="26">
        <v>0</v>
      </c>
      <c r="L26" s="27">
        <f t="shared" si="3"/>
        <v>0</v>
      </c>
      <c r="M26" s="26">
        <v>0</v>
      </c>
      <c r="N26" s="27">
        <f t="shared" si="4"/>
        <v>0</v>
      </c>
      <c r="O26" s="26">
        <v>66</v>
      </c>
      <c r="P26" s="27">
        <f t="shared" si="5"/>
        <v>18.435754189944134</v>
      </c>
      <c r="Q26" s="87">
        <v>0</v>
      </c>
      <c r="R26" s="27">
        <f t="shared" si="12"/>
        <v>0</v>
      </c>
      <c r="S26" s="87">
        <v>0</v>
      </c>
      <c r="T26" s="27">
        <f t="shared" si="13"/>
        <v>0</v>
      </c>
      <c r="U26" s="87">
        <v>0</v>
      </c>
      <c r="V26" s="27">
        <f t="shared" si="14"/>
        <v>0</v>
      </c>
      <c r="W26" s="26">
        <v>2</v>
      </c>
      <c r="X26" s="27">
        <f t="shared" si="6"/>
        <v>0.5586592178770949</v>
      </c>
      <c r="Y26" s="76">
        <f t="shared" si="15"/>
        <v>358</v>
      </c>
      <c r="Z26" s="73">
        <f t="shared" si="7"/>
        <v>100</v>
      </c>
      <c r="AA26" s="26">
        <v>0</v>
      </c>
      <c r="AB26" s="66">
        <f t="shared" si="8"/>
        <v>0</v>
      </c>
      <c r="AC26" s="76">
        <f t="shared" si="9"/>
        <v>358</v>
      </c>
      <c r="AD26" s="66">
        <f t="shared" si="10"/>
        <v>69.921875</v>
      </c>
      <c r="AE26" s="62">
        <f t="shared" si="11"/>
        <v>-30.078125</v>
      </c>
    </row>
    <row r="27" spans="1:31" ht="12.75" customHeight="1">
      <c r="A27" s="287"/>
      <c r="B27" s="38">
        <v>87</v>
      </c>
      <c r="C27" s="39" t="s">
        <v>15</v>
      </c>
      <c r="D27" s="52">
        <v>463</v>
      </c>
      <c r="E27" s="26">
        <v>99</v>
      </c>
      <c r="F27" s="27">
        <f t="shared" si="0"/>
        <v>29.03225806451613</v>
      </c>
      <c r="G27" s="28">
        <v>164</v>
      </c>
      <c r="H27" s="27">
        <f t="shared" si="1"/>
        <v>48.09384164222874</v>
      </c>
      <c r="I27" s="26">
        <v>7</v>
      </c>
      <c r="J27" s="27">
        <f t="shared" si="2"/>
        <v>2.0527859237536656</v>
      </c>
      <c r="K27" s="26">
        <v>0</v>
      </c>
      <c r="L27" s="27">
        <f t="shared" si="3"/>
        <v>0</v>
      </c>
      <c r="M27" s="26">
        <v>2</v>
      </c>
      <c r="N27" s="27">
        <f t="shared" si="4"/>
        <v>0.5865102639296188</v>
      </c>
      <c r="O27" s="26">
        <v>60</v>
      </c>
      <c r="P27" s="27">
        <f t="shared" si="5"/>
        <v>17.595307917888565</v>
      </c>
      <c r="Q27" s="87">
        <v>0</v>
      </c>
      <c r="R27" s="27">
        <f t="shared" si="12"/>
        <v>0</v>
      </c>
      <c r="S27" s="87">
        <v>0</v>
      </c>
      <c r="T27" s="27">
        <f t="shared" si="13"/>
        <v>0</v>
      </c>
      <c r="U27" s="87">
        <v>0</v>
      </c>
      <c r="V27" s="27">
        <f t="shared" si="14"/>
        <v>0</v>
      </c>
      <c r="W27" s="26">
        <v>1</v>
      </c>
      <c r="X27" s="27">
        <f t="shared" si="6"/>
        <v>0.2932551319648094</v>
      </c>
      <c r="Y27" s="76">
        <f t="shared" si="15"/>
        <v>333</v>
      </c>
      <c r="Z27" s="73">
        <f t="shared" si="7"/>
        <v>97.65395894428153</v>
      </c>
      <c r="AA27" s="26">
        <v>8</v>
      </c>
      <c r="AB27" s="66">
        <f t="shared" si="8"/>
        <v>2.346041055718475</v>
      </c>
      <c r="AC27" s="76">
        <f t="shared" si="9"/>
        <v>341</v>
      </c>
      <c r="AD27" s="66">
        <f t="shared" si="10"/>
        <v>73.6501079913607</v>
      </c>
      <c r="AE27" s="62">
        <f t="shared" si="11"/>
        <v>-26.3498920086393</v>
      </c>
    </row>
    <row r="28" spans="1:31" ht="12.75" customHeight="1">
      <c r="A28" s="287"/>
      <c r="B28" s="38">
        <v>87</v>
      </c>
      <c r="C28" s="39" t="s">
        <v>16</v>
      </c>
      <c r="D28" s="52">
        <v>464</v>
      </c>
      <c r="E28" s="26">
        <v>83</v>
      </c>
      <c r="F28" s="27">
        <f t="shared" si="0"/>
        <v>25.77639751552795</v>
      </c>
      <c r="G28" s="28">
        <v>159</v>
      </c>
      <c r="H28" s="27">
        <f t="shared" si="1"/>
        <v>49.378881987577635</v>
      </c>
      <c r="I28" s="26">
        <v>8</v>
      </c>
      <c r="J28" s="27">
        <f t="shared" si="2"/>
        <v>2.484472049689441</v>
      </c>
      <c r="K28" s="26">
        <v>0</v>
      </c>
      <c r="L28" s="27">
        <f t="shared" si="3"/>
        <v>0</v>
      </c>
      <c r="M28" s="26">
        <v>2</v>
      </c>
      <c r="N28" s="27">
        <f t="shared" si="4"/>
        <v>0.6211180124223602</v>
      </c>
      <c r="O28" s="26">
        <v>62</v>
      </c>
      <c r="P28" s="27">
        <f t="shared" si="5"/>
        <v>19.25465838509317</v>
      </c>
      <c r="Q28" s="87">
        <v>0</v>
      </c>
      <c r="R28" s="27">
        <f t="shared" si="12"/>
        <v>0</v>
      </c>
      <c r="S28" s="87">
        <v>0</v>
      </c>
      <c r="T28" s="27">
        <f t="shared" si="13"/>
        <v>0</v>
      </c>
      <c r="U28" s="87">
        <v>0</v>
      </c>
      <c r="V28" s="27">
        <f t="shared" si="14"/>
        <v>0</v>
      </c>
      <c r="W28" s="26">
        <v>1</v>
      </c>
      <c r="X28" s="27">
        <f t="shared" si="6"/>
        <v>0.3105590062111801</v>
      </c>
      <c r="Y28" s="76">
        <f t="shared" si="15"/>
        <v>315</v>
      </c>
      <c r="Z28" s="73">
        <f t="shared" si="7"/>
        <v>97.82608695652173</v>
      </c>
      <c r="AA28" s="26">
        <v>7</v>
      </c>
      <c r="AB28" s="66">
        <f t="shared" si="8"/>
        <v>2.1739130434782608</v>
      </c>
      <c r="AC28" s="76">
        <f t="shared" si="9"/>
        <v>322</v>
      </c>
      <c r="AD28" s="66">
        <f t="shared" si="10"/>
        <v>69.39655172413794</v>
      </c>
      <c r="AE28" s="62">
        <f t="shared" si="11"/>
        <v>-30.603448275862064</v>
      </c>
    </row>
    <row r="29" spans="1:31" ht="12.75" customHeight="1">
      <c r="A29" s="287"/>
      <c r="B29" s="38">
        <v>91</v>
      </c>
      <c r="C29" s="39" t="s">
        <v>15</v>
      </c>
      <c r="D29" s="52">
        <v>623</v>
      </c>
      <c r="E29" s="26">
        <v>103</v>
      </c>
      <c r="F29" s="27">
        <f t="shared" si="0"/>
        <v>27.98913043478261</v>
      </c>
      <c r="G29" s="28">
        <v>164</v>
      </c>
      <c r="H29" s="27">
        <f t="shared" si="1"/>
        <v>44.565217391304344</v>
      </c>
      <c r="I29" s="26">
        <v>7</v>
      </c>
      <c r="J29" s="27">
        <f t="shared" si="2"/>
        <v>1.9021739130434785</v>
      </c>
      <c r="K29" s="26">
        <v>1</v>
      </c>
      <c r="L29" s="27">
        <f t="shared" si="3"/>
        <v>0.2717391304347826</v>
      </c>
      <c r="M29" s="26">
        <v>3</v>
      </c>
      <c r="N29" s="27">
        <f t="shared" si="4"/>
        <v>0.8152173913043478</v>
      </c>
      <c r="O29" s="26">
        <v>81</v>
      </c>
      <c r="P29" s="27">
        <f t="shared" si="5"/>
        <v>22.01086956521739</v>
      </c>
      <c r="Q29" s="87">
        <v>0</v>
      </c>
      <c r="R29" s="27">
        <f t="shared" si="12"/>
        <v>0</v>
      </c>
      <c r="S29" s="87">
        <v>0</v>
      </c>
      <c r="T29" s="27">
        <f t="shared" si="13"/>
        <v>0</v>
      </c>
      <c r="U29" s="87">
        <v>0</v>
      </c>
      <c r="V29" s="27">
        <f t="shared" si="14"/>
        <v>0</v>
      </c>
      <c r="W29" s="26">
        <v>0</v>
      </c>
      <c r="X29" s="27">
        <f t="shared" si="6"/>
        <v>0</v>
      </c>
      <c r="Y29" s="76">
        <f t="shared" si="15"/>
        <v>359</v>
      </c>
      <c r="Z29" s="73">
        <f t="shared" si="7"/>
        <v>97.55434782608695</v>
      </c>
      <c r="AA29" s="26">
        <v>9</v>
      </c>
      <c r="AB29" s="66">
        <f t="shared" si="8"/>
        <v>2.4456521739130435</v>
      </c>
      <c r="AC29" s="76">
        <f t="shared" si="9"/>
        <v>368</v>
      </c>
      <c r="AD29" s="66">
        <f t="shared" si="10"/>
        <v>59.069020866773684</v>
      </c>
      <c r="AE29" s="62">
        <f t="shared" si="11"/>
        <v>-40.930979133226316</v>
      </c>
    </row>
    <row r="30" spans="1:31" ht="12.75" customHeight="1">
      <c r="A30" s="287"/>
      <c r="B30" s="38">
        <v>91</v>
      </c>
      <c r="C30" s="39" t="s">
        <v>16</v>
      </c>
      <c r="D30" s="52">
        <v>623</v>
      </c>
      <c r="E30" s="26">
        <v>107</v>
      </c>
      <c r="F30" s="27">
        <f t="shared" si="0"/>
        <v>29.315068493150687</v>
      </c>
      <c r="G30" s="28">
        <v>158</v>
      </c>
      <c r="H30" s="27">
        <f t="shared" si="1"/>
        <v>43.28767123287671</v>
      </c>
      <c r="I30" s="26">
        <v>5</v>
      </c>
      <c r="J30" s="27">
        <f t="shared" si="2"/>
        <v>1.36986301369863</v>
      </c>
      <c r="K30" s="26">
        <v>0</v>
      </c>
      <c r="L30" s="27">
        <f t="shared" si="3"/>
        <v>0</v>
      </c>
      <c r="M30" s="26">
        <v>1</v>
      </c>
      <c r="N30" s="27">
        <f t="shared" si="4"/>
        <v>0.273972602739726</v>
      </c>
      <c r="O30" s="26">
        <v>81</v>
      </c>
      <c r="P30" s="27">
        <f t="shared" si="5"/>
        <v>22.19178082191781</v>
      </c>
      <c r="Q30" s="87">
        <v>0</v>
      </c>
      <c r="R30" s="27">
        <f t="shared" si="12"/>
        <v>0</v>
      </c>
      <c r="S30" s="87">
        <v>0</v>
      </c>
      <c r="T30" s="27">
        <f t="shared" si="13"/>
        <v>0</v>
      </c>
      <c r="U30" s="87">
        <v>0</v>
      </c>
      <c r="V30" s="27">
        <f t="shared" si="14"/>
        <v>0</v>
      </c>
      <c r="W30" s="26">
        <v>0</v>
      </c>
      <c r="X30" s="27">
        <f t="shared" si="6"/>
        <v>0</v>
      </c>
      <c r="Y30" s="76">
        <f t="shared" si="15"/>
        <v>352</v>
      </c>
      <c r="Z30" s="73">
        <f t="shared" si="7"/>
        <v>96.43835616438356</v>
      </c>
      <c r="AA30" s="26">
        <v>13</v>
      </c>
      <c r="AB30" s="66">
        <f t="shared" si="8"/>
        <v>3.5616438356164384</v>
      </c>
      <c r="AC30" s="76">
        <f t="shared" si="9"/>
        <v>365</v>
      </c>
      <c r="AD30" s="66">
        <f t="shared" si="10"/>
        <v>58.58747993579454</v>
      </c>
      <c r="AE30" s="62">
        <f t="shared" si="11"/>
        <v>-41.41252006420546</v>
      </c>
    </row>
    <row r="31" spans="1:31" ht="12.75" customHeight="1">
      <c r="A31" s="287"/>
      <c r="B31" s="38">
        <v>99</v>
      </c>
      <c r="C31" s="39" t="s">
        <v>15</v>
      </c>
      <c r="D31" s="52">
        <v>531</v>
      </c>
      <c r="E31" s="26">
        <v>93</v>
      </c>
      <c r="F31" s="27">
        <f t="shared" si="0"/>
        <v>28.792569659442723</v>
      </c>
      <c r="G31" s="28">
        <v>143</v>
      </c>
      <c r="H31" s="27">
        <f t="shared" si="1"/>
        <v>44.27244582043344</v>
      </c>
      <c r="I31" s="26">
        <v>14</v>
      </c>
      <c r="J31" s="27">
        <f t="shared" si="2"/>
        <v>4.3343653250774</v>
      </c>
      <c r="K31" s="26">
        <v>2</v>
      </c>
      <c r="L31" s="27">
        <f t="shared" si="3"/>
        <v>0.6191950464396285</v>
      </c>
      <c r="M31" s="26">
        <v>0</v>
      </c>
      <c r="N31" s="27">
        <f t="shared" si="4"/>
        <v>0</v>
      </c>
      <c r="O31" s="26">
        <v>60</v>
      </c>
      <c r="P31" s="27">
        <f t="shared" si="5"/>
        <v>18.575851393188856</v>
      </c>
      <c r="Q31" s="87">
        <v>0</v>
      </c>
      <c r="R31" s="27">
        <f t="shared" si="12"/>
        <v>0</v>
      </c>
      <c r="S31" s="87">
        <v>2</v>
      </c>
      <c r="T31" s="27">
        <f t="shared" si="13"/>
        <v>0.6191950464396285</v>
      </c>
      <c r="U31" s="87">
        <v>0</v>
      </c>
      <c r="V31" s="27">
        <f t="shared" si="14"/>
        <v>0</v>
      </c>
      <c r="W31" s="26">
        <v>0</v>
      </c>
      <c r="X31" s="27">
        <f t="shared" si="6"/>
        <v>0</v>
      </c>
      <c r="Y31" s="76">
        <f t="shared" si="15"/>
        <v>314</v>
      </c>
      <c r="Z31" s="73">
        <f t="shared" si="7"/>
        <v>97.21362229102168</v>
      </c>
      <c r="AA31" s="26">
        <v>9</v>
      </c>
      <c r="AB31" s="66">
        <f t="shared" si="8"/>
        <v>2.786377708978328</v>
      </c>
      <c r="AC31" s="76">
        <f t="shared" si="9"/>
        <v>323</v>
      </c>
      <c r="AD31" s="66">
        <f t="shared" si="10"/>
        <v>60.8286252354049</v>
      </c>
      <c r="AE31" s="62">
        <f t="shared" si="11"/>
        <v>-39.1713747645951</v>
      </c>
    </row>
    <row r="32" spans="1:31" ht="12.75" customHeight="1">
      <c r="A32" s="287"/>
      <c r="B32" s="38">
        <v>99</v>
      </c>
      <c r="C32" s="39" t="s">
        <v>16</v>
      </c>
      <c r="D32" s="52">
        <v>531</v>
      </c>
      <c r="E32" s="26">
        <v>90</v>
      </c>
      <c r="F32" s="27">
        <f t="shared" si="0"/>
        <v>27.692307692307693</v>
      </c>
      <c r="G32" s="28">
        <v>150</v>
      </c>
      <c r="H32" s="27">
        <f t="shared" si="1"/>
        <v>46.15384615384615</v>
      </c>
      <c r="I32" s="26">
        <v>8</v>
      </c>
      <c r="J32" s="27">
        <f t="shared" si="2"/>
        <v>2.4615384615384617</v>
      </c>
      <c r="K32" s="26">
        <v>0</v>
      </c>
      <c r="L32" s="27">
        <f t="shared" si="3"/>
        <v>0</v>
      </c>
      <c r="M32" s="26">
        <v>2</v>
      </c>
      <c r="N32" s="27">
        <f t="shared" si="4"/>
        <v>0.6153846153846154</v>
      </c>
      <c r="O32" s="26">
        <v>64</v>
      </c>
      <c r="P32" s="27">
        <f t="shared" si="5"/>
        <v>19.692307692307693</v>
      </c>
      <c r="Q32" s="87">
        <v>0</v>
      </c>
      <c r="R32" s="27">
        <f t="shared" si="12"/>
        <v>0</v>
      </c>
      <c r="S32" s="87">
        <v>0</v>
      </c>
      <c r="T32" s="27">
        <f t="shared" si="13"/>
        <v>0</v>
      </c>
      <c r="U32" s="87">
        <v>0</v>
      </c>
      <c r="V32" s="27">
        <f t="shared" si="14"/>
        <v>0</v>
      </c>
      <c r="W32" s="26">
        <v>1</v>
      </c>
      <c r="X32" s="27">
        <f t="shared" si="6"/>
        <v>0.3076923076923077</v>
      </c>
      <c r="Y32" s="76">
        <f t="shared" si="15"/>
        <v>315</v>
      </c>
      <c r="Z32" s="73">
        <f t="shared" si="7"/>
        <v>96.92307692307692</v>
      </c>
      <c r="AA32" s="26">
        <v>10</v>
      </c>
      <c r="AB32" s="66">
        <f t="shared" si="8"/>
        <v>3.076923076923077</v>
      </c>
      <c r="AC32" s="76">
        <f t="shared" si="9"/>
        <v>325</v>
      </c>
      <c r="AD32" s="66">
        <f t="shared" si="10"/>
        <v>61.20527306967985</v>
      </c>
      <c r="AE32" s="62">
        <f t="shared" si="11"/>
        <v>-38.79472693032015</v>
      </c>
    </row>
    <row r="33" spans="1:31" ht="12.75" customHeight="1">
      <c r="A33" s="287"/>
      <c r="B33" s="38">
        <v>102</v>
      </c>
      <c r="C33" s="39" t="s">
        <v>15</v>
      </c>
      <c r="D33" s="52">
        <v>539</v>
      </c>
      <c r="E33" s="26">
        <v>100</v>
      </c>
      <c r="F33" s="27">
        <f t="shared" si="0"/>
        <v>28.653295128939828</v>
      </c>
      <c r="G33" s="28">
        <v>168</v>
      </c>
      <c r="H33" s="27">
        <f t="shared" si="1"/>
        <v>48.13753581661891</v>
      </c>
      <c r="I33" s="26">
        <v>8</v>
      </c>
      <c r="J33" s="27">
        <f t="shared" si="2"/>
        <v>2.292263610315186</v>
      </c>
      <c r="K33" s="26">
        <v>3</v>
      </c>
      <c r="L33" s="27">
        <f t="shared" si="3"/>
        <v>0.8595988538681949</v>
      </c>
      <c r="M33" s="26">
        <v>1</v>
      </c>
      <c r="N33" s="27">
        <f t="shared" si="4"/>
        <v>0.28653295128939826</v>
      </c>
      <c r="O33" s="26">
        <v>57</v>
      </c>
      <c r="P33" s="27">
        <f t="shared" si="5"/>
        <v>16.332378223495702</v>
      </c>
      <c r="Q33" s="87">
        <v>1</v>
      </c>
      <c r="R33" s="27">
        <f t="shared" si="12"/>
        <v>0.28653295128939826</v>
      </c>
      <c r="S33" s="87">
        <v>0</v>
      </c>
      <c r="T33" s="27">
        <f t="shared" si="13"/>
        <v>0</v>
      </c>
      <c r="U33" s="87">
        <v>0</v>
      </c>
      <c r="V33" s="27">
        <f t="shared" si="14"/>
        <v>0</v>
      </c>
      <c r="W33" s="26">
        <v>1</v>
      </c>
      <c r="X33" s="27">
        <f t="shared" si="6"/>
        <v>0.28653295128939826</v>
      </c>
      <c r="Y33" s="76">
        <f t="shared" si="15"/>
        <v>339</v>
      </c>
      <c r="Z33" s="73">
        <f t="shared" si="7"/>
        <v>97.134670487106</v>
      </c>
      <c r="AA33" s="28">
        <v>10</v>
      </c>
      <c r="AB33" s="66">
        <f t="shared" si="8"/>
        <v>2.865329512893983</v>
      </c>
      <c r="AC33" s="76">
        <f t="shared" si="9"/>
        <v>349</v>
      </c>
      <c r="AD33" s="66">
        <f t="shared" si="10"/>
        <v>64.7495361781076</v>
      </c>
      <c r="AE33" s="62">
        <f t="shared" si="11"/>
        <v>-35.250463821892396</v>
      </c>
    </row>
    <row r="34" spans="1:31" ht="12.75" customHeight="1">
      <c r="A34" s="287"/>
      <c r="B34" s="38">
        <v>102</v>
      </c>
      <c r="C34" s="39" t="s">
        <v>16</v>
      </c>
      <c r="D34" s="52">
        <v>539</v>
      </c>
      <c r="E34" s="26">
        <v>78</v>
      </c>
      <c r="F34" s="27">
        <f t="shared" si="0"/>
        <v>23.076923076923077</v>
      </c>
      <c r="G34" s="28">
        <v>190</v>
      </c>
      <c r="H34" s="27">
        <f t="shared" si="1"/>
        <v>56.213017751479285</v>
      </c>
      <c r="I34" s="26">
        <v>8</v>
      </c>
      <c r="J34" s="27">
        <f t="shared" si="2"/>
        <v>2.366863905325444</v>
      </c>
      <c r="K34" s="26">
        <v>0</v>
      </c>
      <c r="L34" s="27">
        <f t="shared" si="3"/>
        <v>0</v>
      </c>
      <c r="M34" s="26">
        <v>0</v>
      </c>
      <c r="N34" s="27">
        <f t="shared" si="4"/>
        <v>0</v>
      </c>
      <c r="O34" s="26">
        <v>60</v>
      </c>
      <c r="P34" s="27">
        <f t="shared" si="5"/>
        <v>17.75147928994083</v>
      </c>
      <c r="Q34" s="87">
        <v>0</v>
      </c>
      <c r="R34" s="27">
        <f t="shared" si="12"/>
        <v>0</v>
      </c>
      <c r="S34" s="87">
        <v>1</v>
      </c>
      <c r="T34" s="27">
        <f t="shared" si="13"/>
        <v>0.2958579881656805</v>
      </c>
      <c r="U34" s="87">
        <v>0</v>
      </c>
      <c r="V34" s="27">
        <f t="shared" si="14"/>
        <v>0</v>
      </c>
      <c r="W34" s="26">
        <v>1</v>
      </c>
      <c r="X34" s="27">
        <f t="shared" si="6"/>
        <v>0.2958579881656805</v>
      </c>
      <c r="Y34" s="76">
        <f t="shared" si="15"/>
        <v>338</v>
      </c>
      <c r="Z34" s="73">
        <f t="shared" si="7"/>
        <v>100</v>
      </c>
      <c r="AA34" s="26">
        <v>0</v>
      </c>
      <c r="AB34" s="66">
        <f t="shared" si="8"/>
        <v>0</v>
      </c>
      <c r="AC34" s="76">
        <f t="shared" si="9"/>
        <v>338</v>
      </c>
      <c r="AD34" s="66">
        <f t="shared" si="10"/>
        <v>62.708719851577</v>
      </c>
      <c r="AE34" s="62">
        <f t="shared" si="11"/>
        <v>-37.291280148423</v>
      </c>
    </row>
    <row r="35" spans="1:31" ht="12.75" customHeight="1">
      <c r="A35" s="287"/>
      <c r="B35" s="38">
        <v>103</v>
      </c>
      <c r="C35" s="39" t="s">
        <v>15</v>
      </c>
      <c r="D35" s="52">
        <v>528</v>
      </c>
      <c r="E35" s="26">
        <v>88</v>
      </c>
      <c r="F35" s="27">
        <f t="shared" si="0"/>
        <v>29.333333333333332</v>
      </c>
      <c r="G35" s="28">
        <v>130</v>
      </c>
      <c r="H35" s="27">
        <f t="shared" si="1"/>
        <v>43.333333333333336</v>
      </c>
      <c r="I35" s="26">
        <v>3</v>
      </c>
      <c r="J35" s="27">
        <f t="shared" si="2"/>
        <v>1</v>
      </c>
      <c r="K35" s="26">
        <v>0</v>
      </c>
      <c r="L35" s="27">
        <f t="shared" si="3"/>
        <v>0</v>
      </c>
      <c r="M35" s="26">
        <v>4</v>
      </c>
      <c r="N35" s="27">
        <f t="shared" si="4"/>
        <v>1.3333333333333335</v>
      </c>
      <c r="O35" s="26">
        <v>66</v>
      </c>
      <c r="P35" s="27">
        <f t="shared" si="5"/>
        <v>22</v>
      </c>
      <c r="Q35" s="87">
        <v>0</v>
      </c>
      <c r="R35" s="27">
        <f t="shared" si="12"/>
        <v>0</v>
      </c>
      <c r="S35" s="87">
        <v>1</v>
      </c>
      <c r="T35" s="27">
        <f t="shared" si="13"/>
        <v>0.33333333333333337</v>
      </c>
      <c r="U35" s="87">
        <v>0</v>
      </c>
      <c r="V35" s="27">
        <f t="shared" si="14"/>
        <v>0</v>
      </c>
      <c r="W35" s="26">
        <v>1</v>
      </c>
      <c r="X35" s="27">
        <f t="shared" si="6"/>
        <v>0.33333333333333337</v>
      </c>
      <c r="Y35" s="76">
        <f t="shared" si="15"/>
        <v>293</v>
      </c>
      <c r="Z35" s="73">
        <f t="shared" si="7"/>
        <v>97.66666666666667</v>
      </c>
      <c r="AA35" s="26">
        <v>7</v>
      </c>
      <c r="AB35" s="66">
        <f t="shared" si="8"/>
        <v>2.3333333333333335</v>
      </c>
      <c r="AC35" s="76">
        <f t="shared" si="9"/>
        <v>300</v>
      </c>
      <c r="AD35" s="66">
        <f t="shared" si="10"/>
        <v>56.81818181818182</v>
      </c>
      <c r="AE35" s="62">
        <f t="shared" si="11"/>
        <v>-43.18181818181818</v>
      </c>
    </row>
    <row r="36" spans="1:31" ht="12.75" customHeight="1">
      <c r="A36" s="287"/>
      <c r="B36" s="38">
        <v>103</v>
      </c>
      <c r="C36" s="39" t="s">
        <v>16</v>
      </c>
      <c r="D36" s="52">
        <v>529</v>
      </c>
      <c r="E36" s="26">
        <v>108</v>
      </c>
      <c r="F36" s="27">
        <f t="shared" si="0"/>
        <v>34.06940063091483</v>
      </c>
      <c r="G36" s="28">
        <v>143</v>
      </c>
      <c r="H36" s="27">
        <f t="shared" si="1"/>
        <v>45.110410094637224</v>
      </c>
      <c r="I36" s="26">
        <v>5</v>
      </c>
      <c r="J36" s="27">
        <f t="shared" si="2"/>
        <v>1.5772870662460567</v>
      </c>
      <c r="K36" s="26">
        <v>1</v>
      </c>
      <c r="L36" s="27">
        <f t="shared" si="3"/>
        <v>0.31545741324921134</v>
      </c>
      <c r="M36" s="26">
        <v>0</v>
      </c>
      <c r="N36" s="27">
        <f t="shared" si="4"/>
        <v>0</v>
      </c>
      <c r="O36" s="26">
        <v>55</v>
      </c>
      <c r="P36" s="27">
        <f t="shared" si="5"/>
        <v>17.350157728706623</v>
      </c>
      <c r="Q36" s="87">
        <v>0</v>
      </c>
      <c r="R36" s="27">
        <f t="shared" si="12"/>
        <v>0</v>
      </c>
      <c r="S36" s="87">
        <v>0</v>
      </c>
      <c r="T36" s="27">
        <f t="shared" si="13"/>
        <v>0</v>
      </c>
      <c r="U36" s="87">
        <v>0</v>
      </c>
      <c r="V36" s="27">
        <f t="shared" si="14"/>
        <v>0</v>
      </c>
      <c r="W36" s="26">
        <v>0</v>
      </c>
      <c r="X36" s="27">
        <f t="shared" si="6"/>
        <v>0</v>
      </c>
      <c r="Y36" s="76">
        <f t="shared" si="15"/>
        <v>312</v>
      </c>
      <c r="Z36" s="73">
        <f t="shared" si="7"/>
        <v>98.42271293375394</v>
      </c>
      <c r="AA36" s="26">
        <v>5</v>
      </c>
      <c r="AB36" s="66">
        <f t="shared" si="8"/>
        <v>1.5772870662460567</v>
      </c>
      <c r="AC36" s="76">
        <f t="shared" si="9"/>
        <v>317</v>
      </c>
      <c r="AD36" s="66">
        <f t="shared" si="10"/>
        <v>59.92438563327032</v>
      </c>
      <c r="AE36" s="62">
        <f t="shared" si="11"/>
        <v>-40.07561436672968</v>
      </c>
    </row>
    <row r="37" spans="1:31" ht="12.75" customHeight="1">
      <c r="A37" s="287"/>
      <c r="B37" s="38">
        <v>107</v>
      </c>
      <c r="C37" s="39" t="s">
        <v>15</v>
      </c>
      <c r="D37" s="52">
        <v>524</v>
      </c>
      <c r="E37" s="26">
        <v>107</v>
      </c>
      <c r="F37" s="27">
        <f t="shared" si="0"/>
        <v>36.14864864864865</v>
      </c>
      <c r="G37" s="28">
        <v>124</v>
      </c>
      <c r="H37" s="27">
        <f t="shared" si="1"/>
        <v>41.891891891891895</v>
      </c>
      <c r="I37" s="26">
        <v>2</v>
      </c>
      <c r="J37" s="27">
        <f t="shared" si="2"/>
        <v>0.6756756756756757</v>
      </c>
      <c r="K37" s="26">
        <v>0</v>
      </c>
      <c r="L37" s="27">
        <f t="shared" si="3"/>
        <v>0</v>
      </c>
      <c r="M37" s="26">
        <v>1</v>
      </c>
      <c r="N37" s="27">
        <f t="shared" si="4"/>
        <v>0.33783783783783783</v>
      </c>
      <c r="O37" s="26">
        <v>46</v>
      </c>
      <c r="P37" s="27">
        <f t="shared" si="5"/>
        <v>15.54054054054054</v>
      </c>
      <c r="Q37" s="87">
        <v>0</v>
      </c>
      <c r="R37" s="27">
        <f t="shared" si="12"/>
        <v>0</v>
      </c>
      <c r="S37" s="87">
        <v>0</v>
      </c>
      <c r="T37" s="27">
        <f t="shared" si="13"/>
        <v>0</v>
      </c>
      <c r="U37" s="87">
        <v>0</v>
      </c>
      <c r="V37" s="27">
        <f t="shared" si="14"/>
        <v>0</v>
      </c>
      <c r="W37" s="26">
        <v>2</v>
      </c>
      <c r="X37" s="27">
        <f t="shared" si="6"/>
        <v>0.6756756756756757</v>
      </c>
      <c r="Y37" s="76">
        <f t="shared" si="15"/>
        <v>282</v>
      </c>
      <c r="Z37" s="73">
        <f t="shared" si="7"/>
        <v>95.27027027027027</v>
      </c>
      <c r="AA37" s="26">
        <v>14</v>
      </c>
      <c r="AB37" s="66">
        <f t="shared" si="8"/>
        <v>4.72972972972973</v>
      </c>
      <c r="AC37" s="76">
        <f t="shared" si="9"/>
        <v>296</v>
      </c>
      <c r="AD37" s="66">
        <f t="shared" si="10"/>
        <v>56.48854961832062</v>
      </c>
      <c r="AE37" s="62">
        <f t="shared" si="11"/>
        <v>-43.51145038167938</v>
      </c>
    </row>
    <row r="38" spans="1:31" ht="12.75" customHeight="1">
      <c r="A38" s="287"/>
      <c r="B38" s="38">
        <v>107</v>
      </c>
      <c r="C38" s="39" t="s">
        <v>16</v>
      </c>
      <c r="D38" s="52">
        <v>525</v>
      </c>
      <c r="E38" s="26">
        <v>109</v>
      </c>
      <c r="F38" s="27">
        <f t="shared" si="0"/>
        <v>35.85526315789473</v>
      </c>
      <c r="G38" s="28">
        <v>114</v>
      </c>
      <c r="H38" s="27">
        <f t="shared" si="1"/>
        <v>37.5</v>
      </c>
      <c r="I38" s="26">
        <v>3</v>
      </c>
      <c r="J38" s="27">
        <f t="shared" si="2"/>
        <v>0.9868421052631579</v>
      </c>
      <c r="K38" s="26">
        <v>6</v>
      </c>
      <c r="L38" s="27">
        <f t="shared" si="3"/>
        <v>1.9736842105263157</v>
      </c>
      <c r="M38" s="26">
        <v>1</v>
      </c>
      <c r="N38" s="27">
        <f t="shared" si="4"/>
        <v>0.3289473684210526</v>
      </c>
      <c r="O38" s="26">
        <v>57</v>
      </c>
      <c r="P38" s="27">
        <f t="shared" si="5"/>
        <v>18.75</v>
      </c>
      <c r="Q38" s="87">
        <v>0</v>
      </c>
      <c r="R38" s="27">
        <f t="shared" si="12"/>
        <v>0</v>
      </c>
      <c r="S38" s="87">
        <v>0</v>
      </c>
      <c r="T38" s="27">
        <f t="shared" si="13"/>
        <v>0</v>
      </c>
      <c r="U38" s="87">
        <v>0</v>
      </c>
      <c r="V38" s="27">
        <f t="shared" si="14"/>
        <v>0</v>
      </c>
      <c r="W38" s="26">
        <v>3</v>
      </c>
      <c r="X38" s="27">
        <f t="shared" si="6"/>
        <v>0.9868421052631579</v>
      </c>
      <c r="Y38" s="76">
        <f t="shared" si="15"/>
        <v>293</v>
      </c>
      <c r="Z38" s="73">
        <f t="shared" si="7"/>
        <v>96.38157894736842</v>
      </c>
      <c r="AA38" s="26">
        <v>11</v>
      </c>
      <c r="AB38" s="66">
        <f t="shared" si="8"/>
        <v>3.618421052631579</v>
      </c>
      <c r="AC38" s="76">
        <f t="shared" si="9"/>
        <v>304</v>
      </c>
      <c r="AD38" s="66">
        <f t="shared" si="10"/>
        <v>57.904761904761905</v>
      </c>
      <c r="AE38" s="62">
        <f t="shared" si="11"/>
        <v>-42.095238095238095</v>
      </c>
    </row>
    <row r="39" spans="1:31" ht="12.75" customHeight="1">
      <c r="A39" s="287"/>
      <c r="B39" s="38">
        <v>108</v>
      </c>
      <c r="C39" s="39" t="s">
        <v>15</v>
      </c>
      <c r="D39" s="52">
        <v>599</v>
      </c>
      <c r="E39" s="26">
        <v>148</v>
      </c>
      <c r="F39" s="27">
        <f t="shared" si="0"/>
        <v>42.40687679083094</v>
      </c>
      <c r="G39" s="28">
        <v>146</v>
      </c>
      <c r="H39" s="27">
        <f t="shared" si="1"/>
        <v>41.833810888252145</v>
      </c>
      <c r="I39" s="26">
        <v>0</v>
      </c>
      <c r="J39" s="27">
        <f t="shared" si="2"/>
        <v>0</v>
      </c>
      <c r="K39" s="26">
        <v>0</v>
      </c>
      <c r="L39" s="27">
        <f t="shared" si="3"/>
        <v>0</v>
      </c>
      <c r="M39" s="26">
        <v>0</v>
      </c>
      <c r="N39" s="27">
        <f t="shared" si="4"/>
        <v>0</v>
      </c>
      <c r="O39" s="26">
        <v>45</v>
      </c>
      <c r="P39" s="27">
        <f t="shared" si="5"/>
        <v>12.893982808022923</v>
      </c>
      <c r="Q39" s="87">
        <v>0</v>
      </c>
      <c r="R39" s="27">
        <f t="shared" si="12"/>
        <v>0</v>
      </c>
      <c r="S39" s="87">
        <v>0</v>
      </c>
      <c r="T39" s="27">
        <f t="shared" si="13"/>
        <v>0</v>
      </c>
      <c r="U39" s="87">
        <v>0</v>
      </c>
      <c r="V39" s="27">
        <f t="shared" si="14"/>
        <v>0</v>
      </c>
      <c r="W39" s="26">
        <v>0</v>
      </c>
      <c r="X39" s="27">
        <f t="shared" si="6"/>
        <v>0</v>
      </c>
      <c r="Y39" s="76">
        <f t="shared" si="15"/>
        <v>339</v>
      </c>
      <c r="Z39" s="73">
        <f t="shared" si="7"/>
        <v>97.134670487106</v>
      </c>
      <c r="AA39" s="26">
        <v>10</v>
      </c>
      <c r="AB39" s="66">
        <f t="shared" si="8"/>
        <v>2.865329512893983</v>
      </c>
      <c r="AC39" s="76">
        <f t="shared" si="9"/>
        <v>349</v>
      </c>
      <c r="AD39" s="66">
        <f t="shared" si="10"/>
        <v>58.263772954924875</v>
      </c>
      <c r="AE39" s="62">
        <f t="shared" si="11"/>
        <v>-41.736227045075125</v>
      </c>
    </row>
    <row r="40" spans="1:31" ht="12.75" customHeight="1">
      <c r="A40" s="287"/>
      <c r="B40" s="38">
        <v>108</v>
      </c>
      <c r="C40" s="39" t="s">
        <v>16</v>
      </c>
      <c r="D40" s="52">
        <v>599</v>
      </c>
      <c r="E40" s="26">
        <v>117</v>
      </c>
      <c r="F40" s="27">
        <f t="shared" si="0"/>
        <v>37.98701298701299</v>
      </c>
      <c r="G40" s="28">
        <v>134</v>
      </c>
      <c r="H40" s="27">
        <f t="shared" si="1"/>
        <v>43.506493506493506</v>
      </c>
      <c r="I40" s="26">
        <v>9</v>
      </c>
      <c r="J40" s="27">
        <f t="shared" si="2"/>
        <v>2.922077922077922</v>
      </c>
      <c r="K40" s="26">
        <v>2</v>
      </c>
      <c r="L40" s="27">
        <f t="shared" si="3"/>
        <v>0.6493506493506493</v>
      </c>
      <c r="M40" s="26">
        <v>0</v>
      </c>
      <c r="N40" s="27">
        <f t="shared" si="4"/>
        <v>0</v>
      </c>
      <c r="O40" s="26">
        <v>45</v>
      </c>
      <c r="P40" s="27">
        <f t="shared" si="5"/>
        <v>14.61038961038961</v>
      </c>
      <c r="Q40" s="87">
        <v>0</v>
      </c>
      <c r="R40" s="27">
        <f t="shared" si="12"/>
        <v>0</v>
      </c>
      <c r="S40" s="87">
        <v>0</v>
      </c>
      <c r="T40" s="27">
        <f t="shared" si="13"/>
        <v>0</v>
      </c>
      <c r="U40" s="87">
        <v>0</v>
      </c>
      <c r="V40" s="27">
        <f t="shared" si="14"/>
        <v>0</v>
      </c>
      <c r="W40" s="26">
        <v>1</v>
      </c>
      <c r="X40" s="27">
        <f t="shared" si="6"/>
        <v>0.3246753246753247</v>
      </c>
      <c r="Y40" s="76">
        <f t="shared" si="15"/>
        <v>308</v>
      </c>
      <c r="Z40" s="73">
        <f t="shared" si="7"/>
        <v>100</v>
      </c>
      <c r="AA40" s="26">
        <v>0</v>
      </c>
      <c r="AB40" s="66">
        <f t="shared" si="8"/>
        <v>0</v>
      </c>
      <c r="AC40" s="76">
        <f t="shared" si="9"/>
        <v>308</v>
      </c>
      <c r="AD40" s="66">
        <f t="shared" si="10"/>
        <v>51.41903171953256</v>
      </c>
      <c r="AE40" s="62">
        <f t="shared" si="11"/>
        <v>-48.58096828046744</v>
      </c>
    </row>
    <row r="41" spans="1:31" ht="12.75" customHeight="1">
      <c r="A41" s="287"/>
      <c r="B41" s="38">
        <v>108</v>
      </c>
      <c r="C41" s="39" t="s">
        <v>19</v>
      </c>
      <c r="D41" s="52">
        <v>600</v>
      </c>
      <c r="E41" s="26">
        <v>131</v>
      </c>
      <c r="F41" s="27">
        <f t="shared" si="0"/>
        <v>38.98809523809524</v>
      </c>
      <c r="G41" s="28">
        <v>137</v>
      </c>
      <c r="H41" s="27">
        <f t="shared" si="1"/>
        <v>40.773809523809526</v>
      </c>
      <c r="I41" s="26">
        <v>15</v>
      </c>
      <c r="J41" s="27">
        <f t="shared" si="2"/>
        <v>4.464285714285714</v>
      </c>
      <c r="K41" s="26">
        <v>4</v>
      </c>
      <c r="L41" s="27">
        <f t="shared" si="3"/>
        <v>1.1904761904761905</v>
      </c>
      <c r="M41" s="26">
        <v>3</v>
      </c>
      <c r="N41" s="27">
        <f t="shared" si="4"/>
        <v>0.8928571428571428</v>
      </c>
      <c r="O41" s="26">
        <v>33</v>
      </c>
      <c r="P41" s="27">
        <f t="shared" si="5"/>
        <v>9.821428571428571</v>
      </c>
      <c r="Q41" s="87">
        <v>0</v>
      </c>
      <c r="R41" s="27">
        <f t="shared" si="12"/>
        <v>0</v>
      </c>
      <c r="S41" s="87">
        <v>0</v>
      </c>
      <c r="T41" s="27">
        <f t="shared" si="13"/>
        <v>0</v>
      </c>
      <c r="U41" s="87">
        <v>1</v>
      </c>
      <c r="V41" s="27">
        <f t="shared" si="14"/>
        <v>0.2976190476190476</v>
      </c>
      <c r="W41" s="26">
        <v>2</v>
      </c>
      <c r="X41" s="27">
        <f t="shared" si="6"/>
        <v>0.5952380952380952</v>
      </c>
      <c r="Y41" s="76">
        <f t="shared" si="15"/>
        <v>326</v>
      </c>
      <c r="Z41" s="73">
        <f t="shared" si="7"/>
        <v>97.02380952380952</v>
      </c>
      <c r="AA41" s="26">
        <v>10</v>
      </c>
      <c r="AB41" s="66">
        <f t="shared" si="8"/>
        <v>2.976190476190476</v>
      </c>
      <c r="AC41" s="76">
        <f t="shared" si="9"/>
        <v>336</v>
      </c>
      <c r="AD41" s="66">
        <f t="shared" si="10"/>
        <v>56.00000000000001</v>
      </c>
      <c r="AE41" s="62">
        <f t="shared" si="11"/>
        <v>-43.99999999999999</v>
      </c>
    </row>
    <row r="42" spans="1:31" ht="12.75" customHeight="1">
      <c r="A42" s="287"/>
      <c r="B42" s="38">
        <v>112</v>
      </c>
      <c r="C42" s="39" t="s">
        <v>15</v>
      </c>
      <c r="D42" s="52">
        <v>566</v>
      </c>
      <c r="E42" s="26">
        <v>135</v>
      </c>
      <c r="F42" s="27">
        <f t="shared" si="0"/>
        <v>44.11764705882353</v>
      </c>
      <c r="G42" s="28">
        <v>122</v>
      </c>
      <c r="H42" s="27">
        <f t="shared" si="1"/>
        <v>39.869281045751634</v>
      </c>
      <c r="I42" s="26">
        <v>3</v>
      </c>
      <c r="J42" s="27">
        <f t="shared" si="2"/>
        <v>0.9803921568627451</v>
      </c>
      <c r="K42" s="26">
        <v>0</v>
      </c>
      <c r="L42" s="27">
        <f t="shared" si="3"/>
        <v>0</v>
      </c>
      <c r="M42" s="26">
        <v>2</v>
      </c>
      <c r="N42" s="27">
        <f t="shared" si="4"/>
        <v>0.6535947712418301</v>
      </c>
      <c r="O42" s="26">
        <v>35</v>
      </c>
      <c r="P42" s="27">
        <f t="shared" si="5"/>
        <v>11.437908496732026</v>
      </c>
      <c r="Q42" s="87">
        <v>0</v>
      </c>
      <c r="R42" s="27">
        <f t="shared" si="12"/>
        <v>0</v>
      </c>
      <c r="S42" s="87">
        <v>0</v>
      </c>
      <c r="T42" s="27">
        <f t="shared" si="13"/>
        <v>0</v>
      </c>
      <c r="U42" s="87">
        <v>0</v>
      </c>
      <c r="V42" s="27">
        <f t="shared" si="14"/>
        <v>0</v>
      </c>
      <c r="W42" s="26">
        <v>0</v>
      </c>
      <c r="X42" s="27">
        <f t="shared" si="6"/>
        <v>0</v>
      </c>
      <c r="Y42" s="76">
        <f t="shared" si="15"/>
        <v>297</v>
      </c>
      <c r="Z42" s="73">
        <f t="shared" si="7"/>
        <v>97.05882352941177</v>
      </c>
      <c r="AA42" s="26">
        <v>9</v>
      </c>
      <c r="AB42" s="66">
        <f t="shared" si="8"/>
        <v>2.941176470588235</v>
      </c>
      <c r="AC42" s="76">
        <f t="shared" si="9"/>
        <v>306</v>
      </c>
      <c r="AD42" s="66">
        <f t="shared" si="10"/>
        <v>54.06360424028268</v>
      </c>
      <c r="AE42" s="62">
        <f t="shared" si="11"/>
        <v>-45.93639575971732</v>
      </c>
    </row>
    <row r="43" spans="1:31" ht="12.75" customHeight="1">
      <c r="A43" s="287" t="s">
        <v>24</v>
      </c>
      <c r="B43" s="38">
        <v>112</v>
      </c>
      <c r="C43" s="39" t="s">
        <v>16</v>
      </c>
      <c r="D43" s="52">
        <v>567</v>
      </c>
      <c r="E43" s="26">
        <v>102</v>
      </c>
      <c r="F43" s="27">
        <f t="shared" si="0"/>
        <v>31.775700934579437</v>
      </c>
      <c r="G43" s="28">
        <v>163</v>
      </c>
      <c r="H43" s="27">
        <f t="shared" si="1"/>
        <v>50.77881619937694</v>
      </c>
      <c r="I43" s="26">
        <v>2</v>
      </c>
      <c r="J43" s="27">
        <f t="shared" si="2"/>
        <v>0.6230529595015576</v>
      </c>
      <c r="K43" s="26">
        <v>5</v>
      </c>
      <c r="L43" s="27">
        <f t="shared" si="3"/>
        <v>1.557632398753894</v>
      </c>
      <c r="M43" s="26">
        <v>1</v>
      </c>
      <c r="N43" s="27">
        <f t="shared" si="4"/>
        <v>0.3115264797507788</v>
      </c>
      <c r="O43" s="26">
        <v>36</v>
      </c>
      <c r="P43" s="27">
        <f t="shared" si="5"/>
        <v>11.214953271028037</v>
      </c>
      <c r="Q43" s="87">
        <v>0</v>
      </c>
      <c r="R43" s="27">
        <f t="shared" si="12"/>
        <v>0</v>
      </c>
      <c r="S43" s="87">
        <v>3</v>
      </c>
      <c r="T43" s="27">
        <f t="shared" si="13"/>
        <v>0.9345794392523363</v>
      </c>
      <c r="U43" s="87">
        <v>0</v>
      </c>
      <c r="V43" s="27">
        <f t="shared" si="14"/>
        <v>0</v>
      </c>
      <c r="W43" s="26">
        <v>1</v>
      </c>
      <c r="X43" s="27">
        <f t="shared" si="6"/>
        <v>0.3115264797507788</v>
      </c>
      <c r="Y43" s="76">
        <f t="shared" si="15"/>
        <v>313</v>
      </c>
      <c r="Z43" s="73">
        <f t="shared" si="7"/>
        <v>97.50778816199377</v>
      </c>
      <c r="AA43" s="26">
        <v>8</v>
      </c>
      <c r="AB43" s="66">
        <f t="shared" si="8"/>
        <v>2.4922118380062304</v>
      </c>
      <c r="AC43" s="76">
        <f t="shared" si="9"/>
        <v>321</v>
      </c>
      <c r="AD43" s="66">
        <f t="shared" si="10"/>
        <v>56.613756613756614</v>
      </c>
      <c r="AE43" s="62">
        <f t="shared" si="11"/>
        <v>-43.386243386243386</v>
      </c>
    </row>
    <row r="44" spans="1:31" ht="13.5" customHeight="1" thickBot="1">
      <c r="A44" s="288"/>
      <c r="B44" s="40">
        <v>112</v>
      </c>
      <c r="C44" s="41" t="s">
        <v>19</v>
      </c>
      <c r="D44" s="53">
        <v>567</v>
      </c>
      <c r="E44" s="31">
        <v>137</v>
      </c>
      <c r="F44" s="32">
        <f t="shared" si="0"/>
        <v>44.336569579288025</v>
      </c>
      <c r="G44" s="33">
        <v>114</v>
      </c>
      <c r="H44" s="32">
        <f t="shared" si="1"/>
        <v>36.89320388349515</v>
      </c>
      <c r="I44" s="31">
        <v>2</v>
      </c>
      <c r="J44" s="32">
        <f t="shared" si="2"/>
        <v>0.6472491909385114</v>
      </c>
      <c r="K44" s="31">
        <v>0</v>
      </c>
      <c r="L44" s="32">
        <f t="shared" si="3"/>
        <v>0</v>
      </c>
      <c r="M44" s="31">
        <v>0</v>
      </c>
      <c r="N44" s="32">
        <f t="shared" si="4"/>
        <v>0</v>
      </c>
      <c r="O44" s="31">
        <v>45</v>
      </c>
      <c r="P44" s="32">
        <f t="shared" si="5"/>
        <v>14.563106796116504</v>
      </c>
      <c r="Q44" s="88">
        <v>0</v>
      </c>
      <c r="R44" s="32">
        <f t="shared" si="12"/>
        <v>0</v>
      </c>
      <c r="S44" s="88">
        <v>0</v>
      </c>
      <c r="T44" s="32">
        <f t="shared" si="13"/>
        <v>0</v>
      </c>
      <c r="U44" s="88">
        <v>0</v>
      </c>
      <c r="V44" s="32">
        <f t="shared" si="14"/>
        <v>0</v>
      </c>
      <c r="W44" s="31">
        <v>0</v>
      </c>
      <c r="X44" s="32">
        <f t="shared" si="6"/>
        <v>0</v>
      </c>
      <c r="Y44" s="77">
        <f t="shared" si="15"/>
        <v>298</v>
      </c>
      <c r="Z44" s="74">
        <f t="shared" si="7"/>
        <v>96.44012944983818</v>
      </c>
      <c r="AA44" s="31">
        <v>11</v>
      </c>
      <c r="AB44" s="67">
        <f t="shared" si="8"/>
        <v>3.559870550161812</v>
      </c>
      <c r="AC44" s="77">
        <f t="shared" si="9"/>
        <v>309</v>
      </c>
      <c r="AD44" s="67">
        <f t="shared" si="10"/>
        <v>54.4973544973545</v>
      </c>
      <c r="AE44" s="68">
        <f t="shared" si="11"/>
        <v>-45.5026455026455</v>
      </c>
    </row>
    <row r="45" ht="7.5" customHeight="1" thickBot="1" thickTop="1"/>
    <row r="46" spans="1:38" s="112" customFormat="1" ht="18" customHeight="1" thickBot="1" thickTop="1">
      <c r="A46" s="259" t="s">
        <v>38</v>
      </c>
      <c r="B46" s="259"/>
      <c r="C46" s="54">
        <f>COUNTA(C13:C44)</f>
        <v>32</v>
      </c>
      <c r="D46" s="55">
        <f>SUM(D13:D45)</f>
        <v>18072</v>
      </c>
      <c r="E46" s="55">
        <f>SUM(E13:E45)</f>
        <v>3481</v>
      </c>
      <c r="F46" s="111">
        <f t="shared" si="0"/>
        <v>30.415028396679773</v>
      </c>
      <c r="G46" s="55">
        <f>SUM(G13:G45)</f>
        <v>5242</v>
      </c>
      <c r="H46" s="111">
        <f t="shared" si="1"/>
        <v>45.80166011358672</v>
      </c>
      <c r="I46" s="55">
        <f>SUM(I13:I45)</f>
        <v>268</v>
      </c>
      <c r="J46" s="111">
        <f t="shared" si="2"/>
        <v>2.3416339012669285</v>
      </c>
      <c r="K46" s="55">
        <f>SUM(K13:K45)</f>
        <v>34</v>
      </c>
      <c r="L46" s="111">
        <f t="shared" si="3"/>
        <v>0.29707295762341634</v>
      </c>
      <c r="M46" s="55">
        <f>SUM(M13:M45)</f>
        <v>35</v>
      </c>
      <c r="N46" s="111">
        <f t="shared" si="4"/>
        <v>0.3058103975535168</v>
      </c>
      <c r="O46" s="55">
        <f>SUM(O13:O45)</f>
        <v>2072</v>
      </c>
      <c r="P46" s="111">
        <f>O46/AC46*100</f>
        <v>18.103975535168196</v>
      </c>
      <c r="Q46" s="55">
        <f>SUM(Q13:Q45)</f>
        <v>1</v>
      </c>
      <c r="R46" s="111">
        <f>Q46/AC46*100</f>
        <v>0.00873743993010048</v>
      </c>
      <c r="S46" s="89">
        <f>SUM(S13:S45)</f>
        <v>10</v>
      </c>
      <c r="T46" s="111">
        <f t="shared" si="13"/>
        <v>0.08737439930100481</v>
      </c>
      <c r="U46" s="89">
        <f>SUM(U13:U45)</f>
        <v>1</v>
      </c>
      <c r="V46" s="111">
        <f t="shared" si="14"/>
        <v>0.00873743993010048</v>
      </c>
      <c r="W46" s="89">
        <f>SUM(W13:W45)</f>
        <v>44</v>
      </c>
      <c r="X46" s="111">
        <f t="shared" si="6"/>
        <v>0.3844473569244211</v>
      </c>
      <c r="Y46" s="89">
        <f>SUM(Y13:Y45)</f>
        <v>11188</v>
      </c>
      <c r="Z46" s="94">
        <f>Y46/AC46*100</f>
        <v>97.75447793796418</v>
      </c>
      <c r="AA46" s="89">
        <f>SUM(AA13:AA45)</f>
        <v>257</v>
      </c>
      <c r="AB46" s="70">
        <f>AA46/AC46*100</f>
        <v>2.2455220620358234</v>
      </c>
      <c r="AC46" s="89">
        <f>SUM(AC13:AC45)</f>
        <v>11445</v>
      </c>
      <c r="AD46" s="70">
        <f>AC46/D46*100</f>
        <v>63.33001328021248</v>
      </c>
      <c r="AE46" s="71">
        <f>AD46-100</f>
        <v>-36.66998671978752</v>
      </c>
      <c r="AF46" s="113"/>
      <c r="AG46" s="113"/>
      <c r="AH46" s="113"/>
      <c r="AI46" s="113"/>
      <c r="AJ46" s="113"/>
      <c r="AK46" s="113"/>
      <c r="AL46" s="113"/>
    </row>
    <row r="47" ht="18.75" thickTop="1"/>
  </sheetData>
  <mergeCells count="31">
    <mergeCell ref="AE9:AE11"/>
    <mergeCell ref="A1:AE1"/>
    <mergeCell ref="A2:AE2"/>
    <mergeCell ref="A3:AE3"/>
    <mergeCell ref="A4:AE4"/>
    <mergeCell ref="A5:AE5"/>
    <mergeCell ref="A6:AE6"/>
    <mergeCell ref="A7:AE7"/>
    <mergeCell ref="A8:AE8"/>
    <mergeCell ref="AD9:AD11"/>
    <mergeCell ref="A46:B46"/>
    <mergeCell ref="C9:C11"/>
    <mergeCell ref="D9:D11"/>
    <mergeCell ref="A9:A11"/>
    <mergeCell ref="B9:B11"/>
    <mergeCell ref="A13:A42"/>
    <mergeCell ref="A43:A44"/>
    <mergeCell ref="Y9:Z10"/>
    <mergeCell ref="AC9:AC11"/>
    <mergeCell ref="W10:X10"/>
    <mergeCell ref="AA9:AB10"/>
    <mergeCell ref="O10:P10"/>
    <mergeCell ref="E9:X9"/>
    <mergeCell ref="M10:N10"/>
    <mergeCell ref="K10:L10"/>
    <mergeCell ref="G10:H10"/>
    <mergeCell ref="I10:J10"/>
    <mergeCell ref="E10:F10"/>
    <mergeCell ref="S10:T10"/>
    <mergeCell ref="U10:V10"/>
    <mergeCell ref="Q10:R10"/>
  </mergeCells>
  <printOptions horizontalCentered="1"/>
  <pageMargins left="0.1968503937007874" right="0.1968503937007874" top="0.3937007874015748" bottom="0.5118110236220472" header="0" footer="0"/>
  <pageSetup horizontalDpi="300" verticalDpi="300" orientation="landscape" paperSize="5" scale="95" r:id="rId2"/>
  <headerFooter alignWithMargins="0">
    <oddFooter>&amp;C&amp;P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38"/>
  <sheetViews>
    <sheetView zoomScale="75" zoomScaleNormal="75" workbookViewId="0" topLeftCell="A1">
      <selection activeCell="AH22" sqref="AH22"/>
    </sheetView>
  </sheetViews>
  <sheetFormatPr defaultColWidth="11.421875" defaultRowHeight="12.75"/>
  <cols>
    <col min="1" max="1" width="7.421875" style="59" customWidth="1"/>
    <col min="2" max="2" width="7.57421875" style="44" customWidth="1"/>
    <col min="3" max="3" width="5.28125" style="45" customWidth="1"/>
    <col min="4" max="4" width="6.8515625" style="46" customWidth="1"/>
    <col min="5" max="5" width="5.7109375" style="3" customWidth="1"/>
    <col min="6" max="6" width="4.57421875" style="15" customWidth="1"/>
    <col min="7" max="7" width="5.7109375" style="3" customWidth="1"/>
    <col min="8" max="8" width="4.421875" style="15" customWidth="1"/>
    <col min="9" max="9" width="5.7109375" style="3" customWidth="1"/>
    <col min="10" max="10" width="4.57421875" style="15" customWidth="1"/>
    <col min="11" max="11" width="5.7109375" style="3" customWidth="1"/>
    <col min="12" max="12" width="4.57421875" style="15" customWidth="1"/>
    <col min="13" max="13" width="5.7109375" style="3" customWidth="1"/>
    <col min="14" max="14" width="4.57421875" style="15" customWidth="1"/>
    <col min="15" max="15" width="5.7109375" style="3" customWidth="1"/>
    <col min="16" max="16" width="4.57421875" style="15" customWidth="1"/>
    <col min="17" max="17" width="5.7109375" style="105" customWidth="1"/>
    <col min="18" max="18" width="4.57421875" style="15" customWidth="1"/>
    <col min="19" max="19" width="5.7109375" style="85" customWidth="1"/>
    <col min="20" max="20" width="4.57421875" style="15" customWidth="1"/>
    <col min="21" max="21" width="5.7109375" style="85" customWidth="1"/>
    <col min="22" max="22" width="4.57421875" style="15" customWidth="1"/>
    <col min="23" max="23" width="5.7109375" style="91" customWidth="1"/>
    <col min="24" max="24" width="4.57421875" style="15" customWidth="1"/>
    <col min="25" max="25" width="7.00390625" style="91" customWidth="1"/>
    <col min="26" max="26" width="4.7109375" style="91" customWidth="1"/>
    <col min="27" max="27" width="4.57421875" style="91" customWidth="1"/>
    <col min="28" max="28" width="4.57421875" style="85" customWidth="1"/>
    <col min="29" max="29" width="7.00390625" style="91" customWidth="1"/>
    <col min="30" max="30" width="8.421875" style="85" customWidth="1"/>
    <col min="31" max="31" width="7.421875" style="85" customWidth="1"/>
    <col min="32" max="38" width="11.421875" style="11" customWidth="1"/>
  </cols>
  <sheetData>
    <row r="1" spans="1:31" ht="39.75" customHeight="1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</row>
    <row r="2" spans="1:31" ht="18">
      <c r="A2" s="250" t="s">
        <v>34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</row>
    <row r="3" spans="1:31" ht="12.75">
      <c r="A3" s="251" t="s">
        <v>35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</row>
    <row r="4" spans="1:31" ht="12.75">
      <c r="A4" s="252" t="s">
        <v>36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</row>
    <row r="5" spans="1:31" ht="12.75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</row>
    <row r="6" spans="1:34" ht="31.5" customHeight="1">
      <c r="A6" s="294" t="s">
        <v>54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4"/>
      <c r="AG6" s="4"/>
      <c r="AH6" s="4"/>
    </row>
    <row r="7" spans="1:31" ht="11.25" customHeight="1">
      <c r="A7" s="241" t="s">
        <v>46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</row>
    <row r="8" spans="1:31" ht="13.5" thickBot="1">
      <c r="A8" s="242" t="s">
        <v>72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</row>
    <row r="9" spans="1:38" s="98" customFormat="1" ht="12" customHeight="1" thickBot="1" thickTop="1">
      <c r="A9" s="277" t="s">
        <v>37</v>
      </c>
      <c r="B9" s="268" t="s">
        <v>11</v>
      </c>
      <c r="C9" s="255" t="s">
        <v>12</v>
      </c>
      <c r="D9" s="260" t="s">
        <v>40</v>
      </c>
      <c r="E9" s="265" t="s">
        <v>47</v>
      </c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7"/>
      <c r="Y9" s="280" t="s">
        <v>43</v>
      </c>
      <c r="Z9" s="281"/>
      <c r="AA9" s="280" t="s">
        <v>41</v>
      </c>
      <c r="AB9" s="281"/>
      <c r="AC9" s="273" t="s">
        <v>42</v>
      </c>
      <c r="AD9" s="274" t="s">
        <v>70</v>
      </c>
      <c r="AE9" s="270" t="s">
        <v>71</v>
      </c>
      <c r="AF9" s="18"/>
      <c r="AG9" s="18"/>
      <c r="AH9" s="18"/>
      <c r="AI9" s="18"/>
      <c r="AJ9" s="18"/>
      <c r="AK9" s="18"/>
      <c r="AL9" s="18"/>
    </row>
    <row r="10" spans="1:31" s="18" customFormat="1" ht="18.75" customHeight="1" thickBot="1" thickTop="1">
      <c r="A10" s="278"/>
      <c r="B10" s="268"/>
      <c r="C10" s="255"/>
      <c r="D10" s="260"/>
      <c r="E10" s="253"/>
      <c r="F10" s="254"/>
      <c r="G10" s="253"/>
      <c r="H10" s="254"/>
      <c r="I10" s="253"/>
      <c r="J10" s="254"/>
      <c r="K10" s="253"/>
      <c r="L10" s="254"/>
      <c r="M10" s="253"/>
      <c r="N10" s="254"/>
      <c r="O10" s="253"/>
      <c r="P10" s="254"/>
      <c r="Q10" s="253"/>
      <c r="R10" s="254"/>
      <c r="S10" s="253"/>
      <c r="T10" s="269"/>
      <c r="U10" s="253"/>
      <c r="V10" s="254"/>
      <c r="W10" s="253"/>
      <c r="X10" s="254"/>
      <c r="Y10" s="282"/>
      <c r="Z10" s="283"/>
      <c r="AA10" s="282"/>
      <c r="AB10" s="283"/>
      <c r="AC10" s="273"/>
      <c r="AD10" s="275"/>
      <c r="AE10" s="271"/>
    </row>
    <row r="11" spans="1:31" s="18" customFormat="1" ht="12.75" customHeight="1" thickBot="1" thickTop="1">
      <c r="A11" s="279"/>
      <c r="B11" s="268"/>
      <c r="C11" s="255"/>
      <c r="D11" s="260"/>
      <c r="E11" s="48" t="s">
        <v>44</v>
      </c>
      <c r="F11" s="99" t="s">
        <v>39</v>
      </c>
      <c r="G11" s="48" t="s">
        <v>44</v>
      </c>
      <c r="H11" s="99" t="s">
        <v>39</v>
      </c>
      <c r="I11" s="48" t="s">
        <v>44</v>
      </c>
      <c r="J11" s="99" t="s">
        <v>39</v>
      </c>
      <c r="K11" s="48" t="s">
        <v>44</v>
      </c>
      <c r="L11" s="99" t="s">
        <v>39</v>
      </c>
      <c r="M11" s="48" t="s">
        <v>44</v>
      </c>
      <c r="N11" s="99" t="s">
        <v>39</v>
      </c>
      <c r="O11" s="48" t="s">
        <v>44</v>
      </c>
      <c r="P11" s="99" t="s">
        <v>39</v>
      </c>
      <c r="Q11" s="104" t="s">
        <v>44</v>
      </c>
      <c r="R11" s="99" t="s">
        <v>39</v>
      </c>
      <c r="S11" s="114"/>
      <c r="T11" s="110"/>
      <c r="U11" s="114"/>
      <c r="V11" s="110"/>
      <c r="W11" s="90" t="s">
        <v>44</v>
      </c>
      <c r="X11" s="99" t="s">
        <v>39</v>
      </c>
      <c r="Y11" s="90" t="s">
        <v>44</v>
      </c>
      <c r="Z11" s="95" t="s">
        <v>39</v>
      </c>
      <c r="AA11" s="90" t="s">
        <v>44</v>
      </c>
      <c r="AB11" s="95" t="s">
        <v>39</v>
      </c>
      <c r="AC11" s="273"/>
      <c r="AD11" s="276"/>
      <c r="AE11" s="272"/>
    </row>
    <row r="12" spans="1:38" s="1" customFormat="1" ht="7.5" customHeight="1" thickBot="1" thickTop="1">
      <c r="A12" s="59"/>
      <c r="B12" s="44"/>
      <c r="C12" s="45"/>
      <c r="D12" s="46"/>
      <c r="E12" s="3"/>
      <c r="F12" s="15"/>
      <c r="G12" s="3"/>
      <c r="H12" s="15"/>
      <c r="I12" s="3"/>
      <c r="J12" s="15"/>
      <c r="K12" s="3"/>
      <c r="L12" s="15"/>
      <c r="M12" s="3"/>
      <c r="N12" s="15"/>
      <c r="O12" s="3"/>
      <c r="P12" s="15"/>
      <c r="Q12" s="105"/>
      <c r="R12" s="15"/>
      <c r="S12" s="85"/>
      <c r="T12" s="15"/>
      <c r="U12" s="85"/>
      <c r="V12" s="15"/>
      <c r="W12" s="91"/>
      <c r="X12" s="15"/>
      <c r="Y12" s="91"/>
      <c r="Z12" s="91"/>
      <c r="AA12" s="91"/>
      <c r="AB12" s="85"/>
      <c r="AC12" s="91"/>
      <c r="AD12" s="85"/>
      <c r="AE12" s="85"/>
      <c r="AF12" s="8"/>
      <c r="AG12" s="8"/>
      <c r="AH12" s="8"/>
      <c r="AI12" s="8"/>
      <c r="AJ12" s="8"/>
      <c r="AK12" s="8"/>
      <c r="AL12" s="8"/>
    </row>
    <row r="13" spans="1:31" ht="12.75" customHeight="1" thickTop="1">
      <c r="A13" s="286" t="s">
        <v>25</v>
      </c>
      <c r="B13" s="36">
        <v>54</v>
      </c>
      <c r="C13" s="37" t="s">
        <v>15</v>
      </c>
      <c r="D13" s="51">
        <v>489</v>
      </c>
      <c r="E13" s="21">
        <v>54</v>
      </c>
      <c r="F13" s="22">
        <f aca="true" t="shared" si="0" ref="F13:F36">E13/AC13*100</f>
        <v>15.517241379310345</v>
      </c>
      <c r="G13" s="23">
        <v>188</v>
      </c>
      <c r="H13" s="22">
        <f aca="true" t="shared" si="1" ref="H13:H36">G13/AC13*100</f>
        <v>54.02298850574713</v>
      </c>
      <c r="I13" s="21">
        <v>5</v>
      </c>
      <c r="J13" s="22">
        <f aca="true" t="shared" si="2" ref="J13:J36">I13/AC13*100</f>
        <v>1.4367816091954022</v>
      </c>
      <c r="K13" s="21">
        <v>2</v>
      </c>
      <c r="L13" s="22">
        <f aca="true" t="shared" si="3" ref="L13:L36">K13/AC13*100</f>
        <v>0.5747126436781609</v>
      </c>
      <c r="M13" s="21">
        <v>1</v>
      </c>
      <c r="N13" s="22">
        <f aca="true" t="shared" si="4" ref="N13:N36">M13/AC13*100</f>
        <v>0.28735632183908044</v>
      </c>
      <c r="O13" s="21">
        <v>92</v>
      </c>
      <c r="P13" s="22">
        <f aca="true" t="shared" si="5" ref="P13:P36">O13/AC13*100</f>
        <v>26.436781609195403</v>
      </c>
      <c r="Q13" s="86">
        <v>0</v>
      </c>
      <c r="R13" s="22">
        <f>Q13/AC13*100</f>
        <v>0</v>
      </c>
      <c r="S13" s="86">
        <v>0</v>
      </c>
      <c r="T13" s="22">
        <f>S13/AC13*100</f>
        <v>0</v>
      </c>
      <c r="U13" s="86">
        <v>0</v>
      </c>
      <c r="V13" s="22">
        <f>U13/AC13*100</f>
        <v>0</v>
      </c>
      <c r="W13" s="21">
        <v>2</v>
      </c>
      <c r="X13" s="22">
        <f aca="true" t="shared" si="6" ref="X13:X36">W13/AC13*100</f>
        <v>0.5747126436781609</v>
      </c>
      <c r="Y13" s="75">
        <f>SUM(E13+G13+I13+K13+M13+O13+Q13+S13+U13+W13)</f>
        <v>344</v>
      </c>
      <c r="Z13" s="72">
        <f aca="true" t="shared" si="7" ref="Z13:Z36">Y13/AC13*100</f>
        <v>98.85057471264368</v>
      </c>
      <c r="AA13" s="21">
        <v>4</v>
      </c>
      <c r="AB13" s="64">
        <f aca="true" t="shared" si="8" ref="AB13:AB36">AA13/AC13*100</f>
        <v>1.1494252873563218</v>
      </c>
      <c r="AC13" s="75">
        <f aca="true" t="shared" si="9" ref="AC13:AC36">Y13+AA13</f>
        <v>348</v>
      </c>
      <c r="AD13" s="64">
        <f aca="true" t="shared" si="10" ref="AD13:AD36">AC13/D13*100</f>
        <v>71.16564417177914</v>
      </c>
      <c r="AE13" s="65">
        <f aca="true" t="shared" si="11" ref="AE13:AE36">AD13-100</f>
        <v>-28.834355828220865</v>
      </c>
    </row>
    <row r="14" spans="1:31" ht="12.75">
      <c r="A14" s="287"/>
      <c r="B14" s="38">
        <v>54</v>
      </c>
      <c r="C14" s="39" t="s">
        <v>16</v>
      </c>
      <c r="D14" s="52">
        <v>489</v>
      </c>
      <c r="E14" s="26">
        <v>80</v>
      </c>
      <c r="F14" s="27">
        <f t="shared" si="0"/>
        <v>23.054755043227665</v>
      </c>
      <c r="G14" s="28">
        <v>181</v>
      </c>
      <c r="H14" s="27">
        <f t="shared" si="1"/>
        <v>52.1613832853026</v>
      </c>
      <c r="I14" s="26">
        <v>11</v>
      </c>
      <c r="J14" s="27">
        <f t="shared" si="2"/>
        <v>3.170028818443804</v>
      </c>
      <c r="K14" s="26">
        <v>1</v>
      </c>
      <c r="L14" s="27">
        <f t="shared" si="3"/>
        <v>0.2881844380403458</v>
      </c>
      <c r="M14" s="26">
        <v>0</v>
      </c>
      <c r="N14" s="27">
        <f t="shared" si="4"/>
        <v>0</v>
      </c>
      <c r="O14" s="26">
        <v>69</v>
      </c>
      <c r="P14" s="27">
        <f t="shared" si="5"/>
        <v>19.88472622478386</v>
      </c>
      <c r="Q14" s="87">
        <v>0</v>
      </c>
      <c r="R14" s="27">
        <f aca="true" t="shared" si="12" ref="R14:R38">Q14/AC14*100</f>
        <v>0</v>
      </c>
      <c r="S14" s="87">
        <v>1</v>
      </c>
      <c r="T14" s="27">
        <f aca="true" t="shared" si="13" ref="T14:T38">S14/AC14*100</f>
        <v>0.2881844380403458</v>
      </c>
      <c r="U14" s="87">
        <v>0</v>
      </c>
      <c r="V14" s="27">
        <f aca="true" t="shared" si="14" ref="V14:V38">U14/AC14*100</f>
        <v>0</v>
      </c>
      <c r="W14" s="26">
        <v>0</v>
      </c>
      <c r="X14" s="27">
        <f t="shared" si="6"/>
        <v>0</v>
      </c>
      <c r="Y14" s="76">
        <f>SUM(E14+G14+I14+K14+M14+O14+Q14+S14+U14+W14)</f>
        <v>343</v>
      </c>
      <c r="Z14" s="73">
        <f t="shared" si="7"/>
        <v>98.84726224783861</v>
      </c>
      <c r="AA14" s="26">
        <v>4</v>
      </c>
      <c r="AB14" s="66">
        <f t="shared" si="8"/>
        <v>1.1527377521613833</v>
      </c>
      <c r="AC14" s="76">
        <f t="shared" si="9"/>
        <v>347</v>
      </c>
      <c r="AD14" s="66">
        <f t="shared" si="10"/>
        <v>70.96114519427404</v>
      </c>
      <c r="AE14" s="62">
        <f t="shared" si="11"/>
        <v>-29.03885480572596</v>
      </c>
    </row>
    <row r="15" spans="1:31" ht="12.75">
      <c r="A15" s="287"/>
      <c r="B15" s="38">
        <v>72</v>
      </c>
      <c r="C15" s="39" t="s">
        <v>15</v>
      </c>
      <c r="D15" s="52">
        <v>643</v>
      </c>
      <c r="E15" s="26">
        <v>105</v>
      </c>
      <c r="F15" s="27">
        <f t="shared" si="0"/>
        <v>23.755656108597282</v>
      </c>
      <c r="G15" s="28">
        <v>252</v>
      </c>
      <c r="H15" s="27">
        <f t="shared" si="1"/>
        <v>57.01357466063348</v>
      </c>
      <c r="I15" s="26">
        <v>6</v>
      </c>
      <c r="J15" s="27">
        <f t="shared" si="2"/>
        <v>1.3574660633484164</v>
      </c>
      <c r="K15" s="26">
        <v>0</v>
      </c>
      <c r="L15" s="27">
        <f t="shared" si="3"/>
        <v>0</v>
      </c>
      <c r="M15" s="26">
        <v>0</v>
      </c>
      <c r="N15" s="27">
        <f t="shared" si="4"/>
        <v>0</v>
      </c>
      <c r="O15" s="26">
        <v>74</v>
      </c>
      <c r="P15" s="27">
        <f t="shared" si="5"/>
        <v>16.7420814479638</v>
      </c>
      <c r="Q15" s="87">
        <v>0</v>
      </c>
      <c r="R15" s="27">
        <f t="shared" si="12"/>
        <v>0</v>
      </c>
      <c r="S15" s="87">
        <v>0</v>
      </c>
      <c r="T15" s="27">
        <f t="shared" si="13"/>
        <v>0</v>
      </c>
      <c r="U15" s="87">
        <v>0</v>
      </c>
      <c r="V15" s="27">
        <f t="shared" si="14"/>
        <v>0</v>
      </c>
      <c r="W15" s="26">
        <v>0</v>
      </c>
      <c r="X15" s="27">
        <f t="shared" si="6"/>
        <v>0</v>
      </c>
      <c r="Y15" s="76">
        <f aca="true" t="shared" si="15" ref="Y15:Y36">SUM(E15+G15+I15+K15+M15+O15+Q15+S15+U15+W15)</f>
        <v>437</v>
      </c>
      <c r="Z15" s="73">
        <f t="shared" si="7"/>
        <v>98.86877828054298</v>
      </c>
      <c r="AA15" s="26">
        <v>5</v>
      </c>
      <c r="AB15" s="66">
        <f t="shared" si="8"/>
        <v>1.1312217194570136</v>
      </c>
      <c r="AC15" s="76">
        <f t="shared" si="9"/>
        <v>442</v>
      </c>
      <c r="AD15" s="66">
        <f t="shared" si="10"/>
        <v>68.7402799377916</v>
      </c>
      <c r="AE15" s="62">
        <f t="shared" si="11"/>
        <v>-31.2597200622084</v>
      </c>
    </row>
    <row r="16" spans="1:31" ht="12.75">
      <c r="A16" s="287"/>
      <c r="B16" s="38">
        <v>72</v>
      </c>
      <c r="C16" s="39" t="s">
        <v>16</v>
      </c>
      <c r="D16" s="52">
        <v>643</v>
      </c>
      <c r="E16" s="26">
        <v>112</v>
      </c>
      <c r="F16" s="27">
        <f t="shared" si="0"/>
        <v>23.88059701492537</v>
      </c>
      <c r="G16" s="28">
        <v>250</v>
      </c>
      <c r="H16" s="27">
        <f t="shared" si="1"/>
        <v>53.304904051172706</v>
      </c>
      <c r="I16" s="26">
        <v>7</v>
      </c>
      <c r="J16" s="27">
        <f t="shared" si="2"/>
        <v>1.4925373134328357</v>
      </c>
      <c r="K16" s="26">
        <v>1</v>
      </c>
      <c r="L16" s="27">
        <f t="shared" si="3"/>
        <v>0.21321961620469082</v>
      </c>
      <c r="M16" s="26">
        <v>0</v>
      </c>
      <c r="N16" s="27">
        <f t="shared" si="4"/>
        <v>0</v>
      </c>
      <c r="O16" s="26">
        <v>92</v>
      </c>
      <c r="P16" s="27">
        <f t="shared" si="5"/>
        <v>19.616204690831555</v>
      </c>
      <c r="Q16" s="87">
        <v>0</v>
      </c>
      <c r="R16" s="27">
        <f t="shared" si="12"/>
        <v>0</v>
      </c>
      <c r="S16" s="87">
        <v>0</v>
      </c>
      <c r="T16" s="27">
        <f t="shared" si="13"/>
        <v>0</v>
      </c>
      <c r="U16" s="87">
        <v>0</v>
      </c>
      <c r="V16" s="27">
        <f t="shared" si="14"/>
        <v>0</v>
      </c>
      <c r="W16" s="26">
        <v>1</v>
      </c>
      <c r="X16" s="27">
        <f t="shared" si="6"/>
        <v>0.21321961620469082</v>
      </c>
      <c r="Y16" s="76">
        <f t="shared" si="15"/>
        <v>463</v>
      </c>
      <c r="Z16" s="73">
        <f t="shared" si="7"/>
        <v>98.72068230277186</v>
      </c>
      <c r="AA16" s="26">
        <v>6</v>
      </c>
      <c r="AB16" s="66">
        <f t="shared" si="8"/>
        <v>1.279317697228145</v>
      </c>
      <c r="AC16" s="76">
        <f t="shared" si="9"/>
        <v>469</v>
      </c>
      <c r="AD16" s="66">
        <f t="shared" si="10"/>
        <v>72.93934681181959</v>
      </c>
      <c r="AE16" s="62">
        <f t="shared" si="11"/>
        <v>-27.06065318818041</v>
      </c>
    </row>
    <row r="17" spans="1:31" ht="12.75">
      <c r="A17" s="287"/>
      <c r="B17" s="38">
        <v>73</v>
      </c>
      <c r="C17" s="39" t="s">
        <v>15</v>
      </c>
      <c r="D17" s="52">
        <v>592</v>
      </c>
      <c r="E17" s="26">
        <v>99</v>
      </c>
      <c r="F17" s="27">
        <f t="shared" si="0"/>
        <v>28.04532577903683</v>
      </c>
      <c r="G17" s="28">
        <v>196</v>
      </c>
      <c r="H17" s="27">
        <f t="shared" si="1"/>
        <v>55.524079320113316</v>
      </c>
      <c r="I17" s="26">
        <v>7</v>
      </c>
      <c r="J17" s="27">
        <f t="shared" si="2"/>
        <v>1.9830028328611897</v>
      </c>
      <c r="K17" s="26">
        <v>1</v>
      </c>
      <c r="L17" s="27">
        <f t="shared" si="3"/>
        <v>0.28328611898017</v>
      </c>
      <c r="M17" s="26">
        <v>0</v>
      </c>
      <c r="N17" s="27">
        <f t="shared" si="4"/>
        <v>0</v>
      </c>
      <c r="O17" s="26">
        <v>42</v>
      </c>
      <c r="P17" s="27">
        <f t="shared" si="5"/>
        <v>11.89801699716714</v>
      </c>
      <c r="Q17" s="87">
        <v>0</v>
      </c>
      <c r="R17" s="27">
        <f t="shared" si="12"/>
        <v>0</v>
      </c>
      <c r="S17" s="87">
        <v>0</v>
      </c>
      <c r="T17" s="27">
        <f t="shared" si="13"/>
        <v>0</v>
      </c>
      <c r="U17" s="87">
        <v>0</v>
      </c>
      <c r="V17" s="27">
        <f t="shared" si="14"/>
        <v>0</v>
      </c>
      <c r="W17" s="26">
        <v>1</v>
      </c>
      <c r="X17" s="27">
        <f t="shared" si="6"/>
        <v>0.28328611898017</v>
      </c>
      <c r="Y17" s="76">
        <f t="shared" si="15"/>
        <v>346</v>
      </c>
      <c r="Z17" s="73">
        <f t="shared" si="7"/>
        <v>98.01699716713881</v>
      </c>
      <c r="AA17" s="26">
        <v>7</v>
      </c>
      <c r="AB17" s="66">
        <f t="shared" si="8"/>
        <v>1.9830028328611897</v>
      </c>
      <c r="AC17" s="76">
        <f t="shared" si="9"/>
        <v>353</v>
      </c>
      <c r="AD17" s="66">
        <f t="shared" si="10"/>
        <v>59.62837837837838</v>
      </c>
      <c r="AE17" s="62">
        <f t="shared" si="11"/>
        <v>-40.37162162162162</v>
      </c>
    </row>
    <row r="18" spans="1:31" ht="12.75">
      <c r="A18" s="287"/>
      <c r="B18" s="38">
        <v>73</v>
      </c>
      <c r="C18" s="39" t="s">
        <v>16</v>
      </c>
      <c r="D18" s="52">
        <v>593</v>
      </c>
      <c r="E18" s="26">
        <v>100</v>
      </c>
      <c r="F18" s="27">
        <f t="shared" si="0"/>
        <v>30.03003003003003</v>
      </c>
      <c r="G18" s="28">
        <v>171</v>
      </c>
      <c r="H18" s="27">
        <f t="shared" si="1"/>
        <v>51.35135135135135</v>
      </c>
      <c r="I18" s="26">
        <v>4</v>
      </c>
      <c r="J18" s="27">
        <f t="shared" si="2"/>
        <v>1.2012012012012012</v>
      </c>
      <c r="K18" s="26">
        <v>0</v>
      </c>
      <c r="L18" s="27">
        <f t="shared" si="3"/>
        <v>0</v>
      </c>
      <c r="M18" s="26">
        <v>1</v>
      </c>
      <c r="N18" s="27">
        <f t="shared" si="4"/>
        <v>0.3003003003003003</v>
      </c>
      <c r="O18" s="26">
        <v>45</v>
      </c>
      <c r="P18" s="27">
        <f t="shared" si="5"/>
        <v>13.513513513513514</v>
      </c>
      <c r="Q18" s="87">
        <v>0</v>
      </c>
      <c r="R18" s="27">
        <f t="shared" si="12"/>
        <v>0</v>
      </c>
      <c r="S18" s="87">
        <v>0</v>
      </c>
      <c r="T18" s="27">
        <f t="shared" si="13"/>
        <v>0</v>
      </c>
      <c r="U18" s="87">
        <v>0</v>
      </c>
      <c r="V18" s="27">
        <f t="shared" si="14"/>
        <v>0</v>
      </c>
      <c r="W18" s="26">
        <v>3</v>
      </c>
      <c r="X18" s="27">
        <f t="shared" si="6"/>
        <v>0.9009009009009009</v>
      </c>
      <c r="Y18" s="76">
        <f t="shared" si="15"/>
        <v>324</v>
      </c>
      <c r="Z18" s="73">
        <f t="shared" si="7"/>
        <v>97.2972972972973</v>
      </c>
      <c r="AA18" s="26">
        <v>9</v>
      </c>
      <c r="AB18" s="66">
        <f t="shared" si="8"/>
        <v>2.7027027027027026</v>
      </c>
      <c r="AC18" s="76">
        <f t="shared" si="9"/>
        <v>333</v>
      </c>
      <c r="AD18" s="66">
        <f t="shared" si="10"/>
        <v>56.155143338954474</v>
      </c>
      <c r="AE18" s="62">
        <f t="shared" si="11"/>
        <v>-43.844856661045526</v>
      </c>
    </row>
    <row r="19" spans="1:31" ht="12.75">
      <c r="A19" s="287"/>
      <c r="B19" s="38">
        <v>73</v>
      </c>
      <c r="C19" s="39" t="s">
        <v>26</v>
      </c>
      <c r="D19" s="52">
        <v>0</v>
      </c>
      <c r="E19" s="26">
        <v>99</v>
      </c>
      <c r="F19" s="27">
        <f t="shared" si="0"/>
        <v>38.52140077821012</v>
      </c>
      <c r="G19" s="28">
        <v>107</v>
      </c>
      <c r="H19" s="27">
        <f t="shared" si="1"/>
        <v>41.63424124513619</v>
      </c>
      <c r="I19" s="26">
        <v>1</v>
      </c>
      <c r="J19" s="27">
        <f t="shared" si="2"/>
        <v>0.38910505836575876</v>
      </c>
      <c r="K19" s="26">
        <v>0</v>
      </c>
      <c r="L19" s="27">
        <f t="shared" si="3"/>
        <v>0</v>
      </c>
      <c r="M19" s="26">
        <v>1</v>
      </c>
      <c r="N19" s="27">
        <f t="shared" si="4"/>
        <v>0.38910505836575876</v>
      </c>
      <c r="O19" s="26">
        <v>44</v>
      </c>
      <c r="P19" s="27">
        <f t="shared" si="5"/>
        <v>17.120622568093385</v>
      </c>
      <c r="Q19" s="87">
        <v>0</v>
      </c>
      <c r="R19" s="27">
        <f t="shared" si="12"/>
        <v>0</v>
      </c>
      <c r="S19" s="87">
        <v>1</v>
      </c>
      <c r="T19" s="27">
        <f t="shared" si="13"/>
        <v>0.38910505836575876</v>
      </c>
      <c r="U19" s="87">
        <v>0</v>
      </c>
      <c r="V19" s="27">
        <f t="shared" si="14"/>
        <v>0</v>
      </c>
      <c r="W19" s="26">
        <v>2</v>
      </c>
      <c r="X19" s="27">
        <f t="shared" si="6"/>
        <v>0.7782101167315175</v>
      </c>
      <c r="Y19" s="76">
        <f t="shared" si="15"/>
        <v>255</v>
      </c>
      <c r="Z19" s="73">
        <f t="shared" si="7"/>
        <v>99.22178988326849</v>
      </c>
      <c r="AA19" s="26">
        <v>2</v>
      </c>
      <c r="AB19" s="66">
        <f t="shared" si="8"/>
        <v>0.7782101167315175</v>
      </c>
      <c r="AC19" s="76">
        <f t="shared" si="9"/>
        <v>257</v>
      </c>
      <c r="AD19" s="66">
        <f>AC19/250*100</f>
        <v>102.8</v>
      </c>
      <c r="AE19" s="62">
        <v>0</v>
      </c>
    </row>
    <row r="20" spans="1:31" ht="12.75">
      <c r="A20" s="287"/>
      <c r="B20" s="38">
        <v>74</v>
      </c>
      <c r="C20" s="39" t="s">
        <v>15</v>
      </c>
      <c r="D20" s="52">
        <v>714</v>
      </c>
      <c r="E20" s="26">
        <v>125</v>
      </c>
      <c r="F20" s="27">
        <f t="shared" si="0"/>
        <v>26.20545073375262</v>
      </c>
      <c r="G20" s="28">
        <v>216</v>
      </c>
      <c r="H20" s="27">
        <f t="shared" si="1"/>
        <v>45.28301886792453</v>
      </c>
      <c r="I20" s="26">
        <v>11</v>
      </c>
      <c r="J20" s="27">
        <f t="shared" si="2"/>
        <v>2.3060796645702304</v>
      </c>
      <c r="K20" s="26">
        <v>1</v>
      </c>
      <c r="L20" s="27">
        <f t="shared" si="3"/>
        <v>0.20964360587002098</v>
      </c>
      <c r="M20" s="26">
        <v>1</v>
      </c>
      <c r="N20" s="27">
        <f t="shared" si="4"/>
        <v>0.20964360587002098</v>
      </c>
      <c r="O20" s="26">
        <v>110</v>
      </c>
      <c r="P20" s="27">
        <f t="shared" si="5"/>
        <v>23.060796645702304</v>
      </c>
      <c r="Q20" s="87">
        <v>0</v>
      </c>
      <c r="R20" s="27">
        <f t="shared" si="12"/>
        <v>0</v>
      </c>
      <c r="S20" s="87">
        <v>1</v>
      </c>
      <c r="T20" s="27">
        <f t="shared" si="13"/>
        <v>0.20964360587002098</v>
      </c>
      <c r="U20" s="87">
        <v>0</v>
      </c>
      <c r="V20" s="27">
        <f t="shared" si="14"/>
        <v>0</v>
      </c>
      <c r="W20" s="26">
        <v>1</v>
      </c>
      <c r="X20" s="27">
        <f t="shared" si="6"/>
        <v>0.20964360587002098</v>
      </c>
      <c r="Y20" s="76">
        <f t="shared" si="15"/>
        <v>466</v>
      </c>
      <c r="Z20" s="73">
        <f t="shared" si="7"/>
        <v>97.69392033542978</v>
      </c>
      <c r="AA20" s="26">
        <v>11</v>
      </c>
      <c r="AB20" s="66">
        <f t="shared" si="8"/>
        <v>2.3060796645702304</v>
      </c>
      <c r="AC20" s="76">
        <f t="shared" si="9"/>
        <v>477</v>
      </c>
      <c r="AD20" s="66">
        <f t="shared" si="10"/>
        <v>66.80672268907563</v>
      </c>
      <c r="AE20" s="62">
        <f t="shared" si="11"/>
        <v>-33.19327731092437</v>
      </c>
    </row>
    <row r="21" spans="1:31" ht="12.75">
      <c r="A21" s="287"/>
      <c r="B21" s="38">
        <v>74</v>
      </c>
      <c r="C21" s="39" t="s">
        <v>16</v>
      </c>
      <c r="D21" s="52">
        <v>715</v>
      </c>
      <c r="E21" s="26">
        <v>110</v>
      </c>
      <c r="F21" s="27">
        <f t="shared" si="0"/>
        <v>22.267206477732792</v>
      </c>
      <c r="G21" s="28">
        <v>232</v>
      </c>
      <c r="H21" s="27">
        <f t="shared" si="1"/>
        <v>46.963562753036435</v>
      </c>
      <c r="I21" s="26">
        <v>11</v>
      </c>
      <c r="J21" s="27">
        <f t="shared" si="2"/>
        <v>2.2267206477732793</v>
      </c>
      <c r="K21" s="26">
        <v>1</v>
      </c>
      <c r="L21" s="27">
        <f t="shared" si="3"/>
        <v>0.20242914979757085</v>
      </c>
      <c r="M21" s="26">
        <v>4</v>
      </c>
      <c r="N21" s="27">
        <f t="shared" si="4"/>
        <v>0.8097165991902834</v>
      </c>
      <c r="O21" s="26">
        <v>117</v>
      </c>
      <c r="P21" s="27">
        <f t="shared" si="5"/>
        <v>23.684210526315788</v>
      </c>
      <c r="Q21" s="87">
        <v>0</v>
      </c>
      <c r="R21" s="27">
        <f t="shared" si="12"/>
        <v>0</v>
      </c>
      <c r="S21" s="87">
        <v>0</v>
      </c>
      <c r="T21" s="27">
        <f t="shared" si="13"/>
        <v>0</v>
      </c>
      <c r="U21" s="87">
        <v>0</v>
      </c>
      <c r="V21" s="27">
        <f t="shared" si="14"/>
        <v>0</v>
      </c>
      <c r="W21" s="26">
        <v>4</v>
      </c>
      <c r="X21" s="27">
        <f t="shared" si="6"/>
        <v>0.8097165991902834</v>
      </c>
      <c r="Y21" s="76">
        <f t="shared" si="15"/>
        <v>479</v>
      </c>
      <c r="Z21" s="73">
        <f t="shared" si="7"/>
        <v>96.96356275303644</v>
      </c>
      <c r="AA21" s="26">
        <v>15</v>
      </c>
      <c r="AB21" s="66">
        <f t="shared" si="8"/>
        <v>3.0364372469635628</v>
      </c>
      <c r="AC21" s="76">
        <f t="shared" si="9"/>
        <v>494</v>
      </c>
      <c r="AD21" s="66">
        <f t="shared" si="10"/>
        <v>69.0909090909091</v>
      </c>
      <c r="AE21" s="62">
        <f t="shared" si="11"/>
        <v>-30.909090909090907</v>
      </c>
    </row>
    <row r="22" spans="1:31" ht="12.75">
      <c r="A22" s="287"/>
      <c r="B22" s="38">
        <v>88</v>
      </c>
      <c r="C22" s="39" t="s">
        <v>15</v>
      </c>
      <c r="D22" s="52">
        <v>667</v>
      </c>
      <c r="E22" s="26">
        <v>118</v>
      </c>
      <c r="F22" s="27">
        <f t="shared" si="0"/>
        <v>23.935091277890468</v>
      </c>
      <c r="G22" s="28">
        <v>285</v>
      </c>
      <c r="H22" s="27">
        <f t="shared" si="1"/>
        <v>57.809330628803245</v>
      </c>
      <c r="I22" s="26">
        <v>8</v>
      </c>
      <c r="J22" s="27">
        <f t="shared" si="2"/>
        <v>1.6227180527383367</v>
      </c>
      <c r="K22" s="26">
        <v>0</v>
      </c>
      <c r="L22" s="27">
        <f t="shared" si="3"/>
        <v>0</v>
      </c>
      <c r="M22" s="26">
        <v>1</v>
      </c>
      <c r="N22" s="27">
        <f t="shared" si="4"/>
        <v>0.2028397565922921</v>
      </c>
      <c r="O22" s="26">
        <v>77</v>
      </c>
      <c r="P22" s="27">
        <f t="shared" si="5"/>
        <v>15.618661257606492</v>
      </c>
      <c r="Q22" s="87">
        <v>0</v>
      </c>
      <c r="R22" s="27">
        <f t="shared" si="12"/>
        <v>0</v>
      </c>
      <c r="S22" s="87">
        <v>0</v>
      </c>
      <c r="T22" s="27">
        <f t="shared" si="13"/>
        <v>0</v>
      </c>
      <c r="U22" s="87">
        <v>0</v>
      </c>
      <c r="V22" s="27">
        <f t="shared" si="14"/>
        <v>0</v>
      </c>
      <c r="W22" s="26">
        <v>0</v>
      </c>
      <c r="X22" s="27">
        <f t="shared" si="6"/>
        <v>0</v>
      </c>
      <c r="Y22" s="76">
        <f t="shared" si="15"/>
        <v>489</v>
      </c>
      <c r="Z22" s="73">
        <f t="shared" si="7"/>
        <v>99.18864097363083</v>
      </c>
      <c r="AA22" s="26">
        <v>4</v>
      </c>
      <c r="AB22" s="66">
        <f t="shared" si="8"/>
        <v>0.8113590263691683</v>
      </c>
      <c r="AC22" s="76">
        <f t="shared" si="9"/>
        <v>493</v>
      </c>
      <c r="AD22" s="66">
        <f t="shared" si="10"/>
        <v>73.91304347826086</v>
      </c>
      <c r="AE22" s="62">
        <f t="shared" si="11"/>
        <v>-26.08695652173914</v>
      </c>
    </row>
    <row r="23" spans="1:31" ht="12.75">
      <c r="A23" s="287"/>
      <c r="B23" s="38">
        <v>89</v>
      </c>
      <c r="C23" s="39" t="s">
        <v>15</v>
      </c>
      <c r="D23" s="52">
        <v>525</v>
      </c>
      <c r="E23" s="26">
        <v>99</v>
      </c>
      <c r="F23" s="27">
        <f t="shared" si="0"/>
        <v>26.68463611859838</v>
      </c>
      <c r="G23" s="28">
        <v>203</v>
      </c>
      <c r="H23" s="27">
        <f t="shared" si="1"/>
        <v>54.71698113207547</v>
      </c>
      <c r="I23" s="26">
        <v>6</v>
      </c>
      <c r="J23" s="27">
        <f t="shared" si="2"/>
        <v>1.6172506738544474</v>
      </c>
      <c r="K23" s="26">
        <v>0</v>
      </c>
      <c r="L23" s="27">
        <f t="shared" si="3"/>
        <v>0</v>
      </c>
      <c r="M23" s="26">
        <v>1</v>
      </c>
      <c r="N23" s="27">
        <f t="shared" si="4"/>
        <v>0.2695417789757413</v>
      </c>
      <c r="O23" s="26">
        <v>59</v>
      </c>
      <c r="P23" s="27">
        <f t="shared" si="5"/>
        <v>15.902964959568733</v>
      </c>
      <c r="Q23" s="87">
        <v>0</v>
      </c>
      <c r="R23" s="27">
        <f t="shared" si="12"/>
        <v>0</v>
      </c>
      <c r="S23" s="87">
        <v>1</v>
      </c>
      <c r="T23" s="27">
        <f t="shared" si="13"/>
        <v>0.2695417789757413</v>
      </c>
      <c r="U23" s="87">
        <v>0</v>
      </c>
      <c r="V23" s="27">
        <f t="shared" si="14"/>
        <v>0</v>
      </c>
      <c r="W23" s="26">
        <v>0</v>
      </c>
      <c r="X23" s="27">
        <f t="shared" si="6"/>
        <v>0</v>
      </c>
      <c r="Y23" s="76">
        <f t="shared" si="15"/>
        <v>369</v>
      </c>
      <c r="Z23" s="73">
        <f t="shared" si="7"/>
        <v>99.46091644204851</v>
      </c>
      <c r="AA23" s="26">
        <v>2</v>
      </c>
      <c r="AB23" s="66">
        <f t="shared" si="8"/>
        <v>0.5390835579514826</v>
      </c>
      <c r="AC23" s="76">
        <f t="shared" si="9"/>
        <v>371</v>
      </c>
      <c r="AD23" s="66">
        <f t="shared" si="10"/>
        <v>70.66666666666667</v>
      </c>
      <c r="AE23" s="62">
        <f t="shared" si="11"/>
        <v>-29.33333333333333</v>
      </c>
    </row>
    <row r="24" spans="1:31" ht="12.75">
      <c r="A24" s="287"/>
      <c r="B24" s="38">
        <v>89</v>
      </c>
      <c r="C24" s="39" t="s">
        <v>16</v>
      </c>
      <c r="D24" s="52">
        <v>525</v>
      </c>
      <c r="E24" s="26">
        <v>110</v>
      </c>
      <c r="F24" s="27">
        <f t="shared" si="0"/>
        <v>29.649595687331537</v>
      </c>
      <c r="G24" s="28">
        <v>195</v>
      </c>
      <c r="H24" s="27">
        <f t="shared" si="1"/>
        <v>52.56064690026954</v>
      </c>
      <c r="I24" s="26">
        <v>5</v>
      </c>
      <c r="J24" s="27">
        <f t="shared" si="2"/>
        <v>1.3477088948787064</v>
      </c>
      <c r="K24" s="26">
        <v>0</v>
      </c>
      <c r="L24" s="27">
        <f t="shared" si="3"/>
        <v>0</v>
      </c>
      <c r="M24" s="26">
        <v>0</v>
      </c>
      <c r="N24" s="27">
        <f t="shared" si="4"/>
        <v>0</v>
      </c>
      <c r="O24" s="26">
        <v>56</v>
      </c>
      <c r="P24" s="27">
        <f t="shared" si="5"/>
        <v>15.09433962264151</v>
      </c>
      <c r="Q24" s="87">
        <v>0</v>
      </c>
      <c r="R24" s="27">
        <f t="shared" si="12"/>
        <v>0</v>
      </c>
      <c r="S24" s="87">
        <v>0</v>
      </c>
      <c r="T24" s="27">
        <f t="shared" si="13"/>
        <v>0</v>
      </c>
      <c r="U24" s="87">
        <v>0</v>
      </c>
      <c r="V24" s="27">
        <f t="shared" si="14"/>
        <v>0</v>
      </c>
      <c r="W24" s="26">
        <v>0</v>
      </c>
      <c r="X24" s="27">
        <f t="shared" si="6"/>
        <v>0</v>
      </c>
      <c r="Y24" s="76">
        <f t="shared" si="15"/>
        <v>366</v>
      </c>
      <c r="Z24" s="73">
        <f t="shared" si="7"/>
        <v>98.6522911051213</v>
      </c>
      <c r="AA24" s="26">
        <v>5</v>
      </c>
      <c r="AB24" s="66">
        <f t="shared" si="8"/>
        <v>1.3477088948787064</v>
      </c>
      <c r="AC24" s="76">
        <f t="shared" si="9"/>
        <v>371</v>
      </c>
      <c r="AD24" s="66">
        <f t="shared" si="10"/>
        <v>70.66666666666667</v>
      </c>
      <c r="AE24" s="62">
        <f t="shared" si="11"/>
        <v>-29.33333333333333</v>
      </c>
    </row>
    <row r="25" spans="1:31" ht="12.75">
      <c r="A25" s="287"/>
      <c r="B25" s="38">
        <v>90</v>
      </c>
      <c r="C25" s="39" t="s">
        <v>15</v>
      </c>
      <c r="D25" s="52">
        <v>717</v>
      </c>
      <c r="E25" s="26">
        <v>134</v>
      </c>
      <c r="F25" s="27">
        <f t="shared" si="0"/>
        <v>29.257641921397383</v>
      </c>
      <c r="G25" s="28">
        <v>208</v>
      </c>
      <c r="H25" s="27">
        <f t="shared" si="1"/>
        <v>45.414847161572055</v>
      </c>
      <c r="I25" s="26">
        <v>9</v>
      </c>
      <c r="J25" s="27">
        <f t="shared" si="2"/>
        <v>1.9650655021834063</v>
      </c>
      <c r="K25" s="26">
        <v>0</v>
      </c>
      <c r="L25" s="27">
        <f t="shared" si="3"/>
        <v>0</v>
      </c>
      <c r="M25" s="26">
        <v>2</v>
      </c>
      <c r="N25" s="27">
        <f t="shared" si="4"/>
        <v>0.43668122270742354</v>
      </c>
      <c r="O25" s="26">
        <v>94</v>
      </c>
      <c r="P25" s="27">
        <f t="shared" si="5"/>
        <v>20.52401746724891</v>
      </c>
      <c r="Q25" s="87">
        <v>0</v>
      </c>
      <c r="R25" s="27">
        <f t="shared" si="12"/>
        <v>0</v>
      </c>
      <c r="S25" s="87">
        <v>0</v>
      </c>
      <c r="T25" s="27">
        <f t="shared" si="13"/>
        <v>0</v>
      </c>
      <c r="U25" s="87">
        <v>0</v>
      </c>
      <c r="V25" s="27">
        <f t="shared" si="14"/>
        <v>0</v>
      </c>
      <c r="W25" s="26">
        <v>4</v>
      </c>
      <c r="X25" s="27">
        <f t="shared" si="6"/>
        <v>0.8733624454148471</v>
      </c>
      <c r="Y25" s="76">
        <f t="shared" si="15"/>
        <v>451</v>
      </c>
      <c r="Z25" s="73">
        <f t="shared" si="7"/>
        <v>98.47161572052401</v>
      </c>
      <c r="AA25" s="26">
        <v>7</v>
      </c>
      <c r="AB25" s="66">
        <f t="shared" si="8"/>
        <v>1.5283842794759825</v>
      </c>
      <c r="AC25" s="76">
        <f t="shared" si="9"/>
        <v>458</v>
      </c>
      <c r="AD25" s="66">
        <f t="shared" si="10"/>
        <v>63.877266387726635</v>
      </c>
      <c r="AE25" s="62">
        <f t="shared" si="11"/>
        <v>-36.122733612273365</v>
      </c>
    </row>
    <row r="26" spans="1:31" ht="12.75">
      <c r="A26" s="287"/>
      <c r="B26" s="38">
        <v>90</v>
      </c>
      <c r="C26" s="39" t="s">
        <v>16</v>
      </c>
      <c r="D26" s="52">
        <v>717</v>
      </c>
      <c r="E26" s="26">
        <v>120</v>
      </c>
      <c r="F26" s="27">
        <f t="shared" si="0"/>
        <v>25.052192066805844</v>
      </c>
      <c r="G26" s="28">
        <v>230</v>
      </c>
      <c r="H26" s="27">
        <f t="shared" si="1"/>
        <v>48.01670146137787</v>
      </c>
      <c r="I26" s="26">
        <v>8</v>
      </c>
      <c r="J26" s="27">
        <f t="shared" si="2"/>
        <v>1.6701461377870561</v>
      </c>
      <c r="K26" s="26">
        <v>2</v>
      </c>
      <c r="L26" s="27">
        <f t="shared" si="3"/>
        <v>0.41753653444676403</v>
      </c>
      <c r="M26" s="26">
        <v>4</v>
      </c>
      <c r="N26" s="27">
        <f t="shared" si="4"/>
        <v>0.8350730688935281</v>
      </c>
      <c r="O26" s="26">
        <v>101</v>
      </c>
      <c r="P26" s="27">
        <f t="shared" si="5"/>
        <v>21.08559498956159</v>
      </c>
      <c r="Q26" s="87">
        <v>0</v>
      </c>
      <c r="R26" s="27">
        <f t="shared" si="12"/>
        <v>0</v>
      </c>
      <c r="S26" s="87">
        <v>0</v>
      </c>
      <c r="T26" s="27">
        <f t="shared" si="13"/>
        <v>0</v>
      </c>
      <c r="U26" s="87">
        <v>0</v>
      </c>
      <c r="V26" s="27">
        <f t="shared" si="14"/>
        <v>0</v>
      </c>
      <c r="W26" s="26">
        <v>4</v>
      </c>
      <c r="X26" s="27">
        <f t="shared" si="6"/>
        <v>0.8350730688935281</v>
      </c>
      <c r="Y26" s="76">
        <f t="shared" si="15"/>
        <v>469</v>
      </c>
      <c r="Z26" s="73">
        <f t="shared" si="7"/>
        <v>97.91231732776617</v>
      </c>
      <c r="AA26" s="26">
        <v>10</v>
      </c>
      <c r="AB26" s="66">
        <f t="shared" si="8"/>
        <v>2.0876826722338206</v>
      </c>
      <c r="AC26" s="76">
        <f t="shared" si="9"/>
        <v>479</v>
      </c>
      <c r="AD26" s="66">
        <f t="shared" si="10"/>
        <v>66.80613668061368</v>
      </c>
      <c r="AE26" s="62">
        <f t="shared" si="11"/>
        <v>-33.193863319386324</v>
      </c>
    </row>
    <row r="27" spans="1:31" ht="12.75">
      <c r="A27" s="287"/>
      <c r="B27" s="38">
        <v>100</v>
      </c>
      <c r="C27" s="39" t="s">
        <v>15</v>
      </c>
      <c r="D27" s="52">
        <v>590</v>
      </c>
      <c r="E27" s="26">
        <v>102</v>
      </c>
      <c r="F27" s="27">
        <f t="shared" si="0"/>
        <v>28.57142857142857</v>
      </c>
      <c r="G27" s="28">
        <v>181</v>
      </c>
      <c r="H27" s="27">
        <f t="shared" si="1"/>
        <v>50.700280112044815</v>
      </c>
      <c r="I27" s="26">
        <v>4</v>
      </c>
      <c r="J27" s="27">
        <f t="shared" si="2"/>
        <v>1.1204481792717087</v>
      </c>
      <c r="K27" s="26">
        <v>2</v>
      </c>
      <c r="L27" s="27">
        <f t="shared" si="3"/>
        <v>0.5602240896358543</v>
      </c>
      <c r="M27" s="26">
        <v>0</v>
      </c>
      <c r="N27" s="27">
        <f t="shared" si="4"/>
        <v>0</v>
      </c>
      <c r="O27" s="26">
        <v>58</v>
      </c>
      <c r="P27" s="27">
        <f t="shared" si="5"/>
        <v>16.246498599439775</v>
      </c>
      <c r="Q27" s="87">
        <v>0</v>
      </c>
      <c r="R27" s="27">
        <f t="shared" si="12"/>
        <v>0</v>
      </c>
      <c r="S27" s="87">
        <v>1</v>
      </c>
      <c r="T27" s="27">
        <f t="shared" si="13"/>
        <v>0.2801120448179272</v>
      </c>
      <c r="U27" s="87">
        <v>0</v>
      </c>
      <c r="V27" s="27">
        <f t="shared" si="14"/>
        <v>0</v>
      </c>
      <c r="W27" s="26">
        <v>1</v>
      </c>
      <c r="X27" s="27">
        <f t="shared" si="6"/>
        <v>0.2801120448179272</v>
      </c>
      <c r="Y27" s="76">
        <f t="shared" si="15"/>
        <v>349</v>
      </c>
      <c r="Z27" s="73">
        <f t="shared" si="7"/>
        <v>97.75910364145658</v>
      </c>
      <c r="AA27" s="26">
        <v>8</v>
      </c>
      <c r="AB27" s="66">
        <f t="shared" si="8"/>
        <v>2.2408963585434174</v>
      </c>
      <c r="AC27" s="76">
        <f t="shared" si="9"/>
        <v>357</v>
      </c>
      <c r="AD27" s="66">
        <f t="shared" si="10"/>
        <v>60.50847457627119</v>
      </c>
      <c r="AE27" s="62">
        <f t="shared" si="11"/>
        <v>-39.49152542372881</v>
      </c>
    </row>
    <row r="28" spans="1:31" ht="12.75">
      <c r="A28" s="287"/>
      <c r="B28" s="38">
        <v>100</v>
      </c>
      <c r="C28" s="39" t="s">
        <v>16</v>
      </c>
      <c r="D28" s="52">
        <v>590</v>
      </c>
      <c r="E28" s="26">
        <v>115</v>
      </c>
      <c r="F28" s="27">
        <f t="shared" si="0"/>
        <v>31.08108108108108</v>
      </c>
      <c r="G28" s="28">
        <v>184</v>
      </c>
      <c r="H28" s="27">
        <f t="shared" si="1"/>
        <v>49.72972972972973</v>
      </c>
      <c r="I28" s="26">
        <v>6</v>
      </c>
      <c r="J28" s="27">
        <f t="shared" si="2"/>
        <v>1.6216216216216217</v>
      </c>
      <c r="K28" s="26">
        <v>0</v>
      </c>
      <c r="L28" s="27">
        <f t="shared" si="3"/>
        <v>0</v>
      </c>
      <c r="M28" s="26">
        <v>1</v>
      </c>
      <c r="N28" s="27">
        <f t="shared" si="4"/>
        <v>0.2702702702702703</v>
      </c>
      <c r="O28" s="26">
        <v>53</v>
      </c>
      <c r="P28" s="27">
        <f t="shared" si="5"/>
        <v>14.324324324324325</v>
      </c>
      <c r="Q28" s="87">
        <v>0</v>
      </c>
      <c r="R28" s="27">
        <f t="shared" si="12"/>
        <v>0</v>
      </c>
      <c r="S28" s="87">
        <v>1</v>
      </c>
      <c r="T28" s="27">
        <f t="shared" si="13"/>
        <v>0.2702702702702703</v>
      </c>
      <c r="U28" s="87">
        <v>0</v>
      </c>
      <c r="V28" s="27">
        <f t="shared" si="14"/>
        <v>0</v>
      </c>
      <c r="W28" s="26">
        <v>0</v>
      </c>
      <c r="X28" s="27">
        <f t="shared" si="6"/>
        <v>0</v>
      </c>
      <c r="Y28" s="76">
        <f t="shared" si="15"/>
        <v>360</v>
      </c>
      <c r="Z28" s="73">
        <f t="shared" si="7"/>
        <v>97.2972972972973</v>
      </c>
      <c r="AA28" s="26">
        <v>10</v>
      </c>
      <c r="AB28" s="66">
        <f t="shared" si="8"/>
        <v>2.7027027027027026</v>
      </c>
      <c r="AC28" s="76">
        <f t="shared" si="9"/>
        <v>370</v>
      </c>
      <c r="AD28" s="66">
        <f t="shared" si="10"/>
        <v>62.71186440677966</v>
      </c>
      <c r="AE28" s="62">
        <f t="shared" si="11"/>
        <v>-37.28813559322034</v>
      </c>
    </row>
    <row r="29" spans="1:31" ht="12.75">
      <c r="A29" s="287"/>
      <c r="B29" s="38">
        <v>100</v>
      </c>
      <c r="C29" s="39" t="s">
        <v>19</v>
      </c>
      <c r="D29" s="52">
        <v>591</v>
      </c>
      <c r="E29" s="26">
        <v>105</v>
      </c>
      <c r="F29" s="27">
        <f t="shared" si="0"/>
        <v>27.77777777777778</v>
      </c>
      <c r="G29" s="28">
        <v>203</v>
      </c>
      <c r="H29" s="27">
        <f t="shared" si="1"/>
        <v>53.70370370370371</v>
      </c>
      <c r="I29" s="26">
        <v>3</v>
      </c>
      <c r="J29" s="27">
        <f t="shared" si="2"/>
        <v>0.7936507936507936</v>
      </c>
      <c r="K29" s="26">
        <v>1</v>
      </c>
      <c r="L29" s="27">
        <f t="shared" si="3"/>
        <v>0.26455026455026454</v>
      </c>
      <c r="M29" s="26">
        <v>1</v>
      </c>
      <c r="N29" s="27">
        <f t="shared" si="4"/>
        <v>0.26455026455026454</v>
      </c>
      <c r="O29" s="26">
        <v>49</v>
      </c>
      <c r="P29" s="27">
        <f t="shared" si="5"/>
        <v>12.962962962962962</v>
      </c>
      <c r="Q29" s="87">
        <v>0</v>
      </c>
      <c r="R29" s="27">
        <f t="shared" si="12"/>
        <v>0</v>
      </c>
      <c r="S29" s="87">
        <v>1</v>
      </c>
      <c r="T29" s="27">
        <f t="shared" si="13"/>
        <v>0.26455026455026454</v>
      </c>
      <c r="U29" s="87">
        <v>0</v>
      </c>
      <c r="V29" s="27">
        <f t="shared" si="14"/>
        <v>0</v>
      </c>
      <c r="W29" s="26">
        <v>0</v>
      </c>
      <c r="X29" s="27">
        <f t="shared" si="6"/>
        <v>0</v>
      </c>
      <c r="Y29" s="76">
        <f t="shared" si="15"/>
        <v>363</v>
      </c>
      <c r="Z29" s="73">
        <f t="shared" si="7"/>
        <v>96.03174603174604</v>
      </c>
      <c r="AA29" s="26">
        <v>15</v>
      </c>
      <c r="AB29" s="66">
        <f t="shared" si="8"/>
        <v>3.968253968253968</v>
      </c>
      <c r="AC29" s="76">
        <f t="shared" si="9"/>
        <v>378</v>
      </c>
      <c r="AD29" s="66">
        <f t="shared" si="10"/>
        <v>63.95939086294417</v>
      </c>
      <c r="AE29" s="62">
        <f t="shared" si="11"/>
        <v>-36.04060913705583</v>
      </c>
    </row>
    <row r="30" spans="1:31" ht="12.75">
      <c r="A30" s="287"/>
      <c r="B30" s="38">
        <v>101</v>
      </c>
      <c r="C30" s="39" t="s">
        <v>15</v>
      </c>
      <c r="D30" s="52">
        <v>605</v>
      </c>
      <c r="E30" s="26">
        <v>107</v>
      </c>
      <c r="F30" s="27">
        <f t="shared" si="0"/>
        <v>27.02020202020202</v>
      </c>
      <c r="G30" s="28">
        <v>205</v>
      </c>
      <c r="H30" s="27">
        <f t="shared" si="1"/>
        <v>51.76767676767676</v>
      </c>
      <c r="I30" s="26">
        <v>4</v>
      </c>
      <c r="J30" s="27">
        <f t="shared" si="2"/>
        <v>1.0101010101010102</v>
      </c>
      <c r="K30" s="26">
        <v>1</v>
      </c>
      <c r="L30" s="27">
        <f t="shared" si="3"/>
        <v>0.25252525252525254</v>
      </c>
      <c r="M30" s="26">
        <v>0</v>
      </c>
      <c r="N30" s="27">
        <f t="shared" si="4"/>
        <v>0</v>
      </c>
      <c r="O30" s="26">
        <v>72</v>
      </c>
      <c r="P30" s="27">
        <f t="shared" si="5"/>
        <v>18.181818181818183</v>
      </c>
      <c r="Q30" s="87">
        <v>0</v>
      </c>
      <c r="R30" s="27">
        <f t="shared" si="12"/>
        <v>0</v>
      </c>
      <c r="S30" s="87">
        <v>2</v>
      </c>
      <c r="T30" s="27">
        <f t="shared" si="13"/>
        <v>0.5050505050505051</v>
      </c>
      <c r="U30" s="87">
        <v>0</v>
      </c>
      <c r="V30" s="27">
        <f t="shared" si="14"/>
        <v>0</v>
      </c>
      <c r="W30" s="26">
        <v>0</v>
      </c>
      <c r="X30" s="27">
        <f t="shared" si="6"/>
        <v>0</v>
      </c>
      <c r="Y30" s="76">
        <f t="shared" si="15"/>
        <v>391</v>
      </c>
      <c r="Z30" s="73">
        <f t="shared" si="7"/>
        <v>98.73737373737373</v>
      </c>
      <c r="AA30" s="26">
        <v>5</v>
      </c>
      <c r="AB30" s="66">
        <f t="shared" si="8"/>
        <v>1.2626262626262625</v>
      </c>
      <c r="AC30" s="76">
        <f t="shared" si="9"/>
        <v>396</v>
      </c>
      <c r="AD30" s="66">
        <f t="shared" si="10"/>
        <v>65.45454545454545</v>
      </c>
      <c r="AE30" s="62">
        <f t="shared" si="11"/>
        <v>-34.54545454545455</v>
      </c>
    </row>
    <row r="31" spans="1:31" ht="12.75">
      <c r="A31" s="287"/>
      <c r="B31" s="38">
        <v>101</v>
      </c>
      <c r="C31" s="39" t="s">
        <v>16</v>
      </c>
      <c r="D31" s="52">
        <v>606</v>
      </c>
      <c r="E31" s="26">
        <v>83</v>
      </c>
      <c r="F31" s="27">
        <f t="shared" si="0"/>
        <v>20.75</v>
      </c>
      <c r="G31" s="28">
        <v>230</v>
      </c>
      <c r="H31" s="27">
        <f t="shared" si="1"/>
        <v>57.49999999999999</v>
      </c>
      <c r="I31" s="26">
        <v>2</v>
      </c>
      <c r="J31" s="27">
        <f t="shared" si="2"/>
        <v>0.5</v>
      </c>
      <c r="K31" s="26">
        <v>0</v>
      </c>
      <c r="L31" s="27">
        <f t="shared" si="3"/>
        <v>0</v>
      </c>
      <c r="M31" s="26">
        <v>0</v>
      </c>
      <c r="N31" s="27">
        <f t="shared" si="4"/>
        <v>0</v>
      </c>
      <c r="O31" s="26">
        <v>75</v>
      </c>
      <c r="P31" s="27">
        <f t="shared" si="5"/>
        <v>18.75</v>
      </c>
      <c r="Q31" s="87">
        <v>0</v>
      </c>
      <c r="R31" s="27">
        <f t="shared" si="12"/>
        <v>0</v>
      </c>
      <c r="S31" s="87">
        <v>0</v>
      </c>
      <c r="T31" s="27">
        <f t="shared" si="13"/>
        <v>0</v>
      </c>
      <c r="U31" s="87">
        <v>0</v>
      </c>
      <c r="V31" s="27">
        <f t="shared" si="14"/>
        <v>0</v>
      </c>
      <c r="W31" s="26">
        <v>2</v>
      </c>
      <c r="X31" s="27">
        <f t="shared" si="6"/>
        <v>0.5</v>
      </c>
      <c r="Y31" s="76">
        <f t="shared" si="15"/>
        <v>392</v>
      </c>
      <c r="Z31" s="73">
        <f t="shared" si="7"/>
        <v>98</v>
      </c>
      <c r="AA31" s="26">
        <v>8</v>
      </c>
      <c r="AB31" s="66">
        <f t="shared" si="8"/>
        <v>2</v>
      </c>
      <c r="AC31" s="76">
        <f t="shared" si="9"/>
        <v>400</v>
      </c>
      <c r="AD31" s="66">
        <f t="shared" si="10"/>
        <v>66.006600660066</v>
      </c>
      <c r="AE31" s="62">
        <f t="shared" si="11"/>
        <v>-33.993399339934</v>
      </c>
    </row>
    <row r="32" spans="1:31" ht="12.75">
      <c r="A32" s="287"/>
      <c r="B32" s="38">
        <v>101</v>
      </c>
      <c r="C32" s="39" t="s">
        <v>19</v>
      </c>
      <c r="D32" s="52">
        <v>606</v>
      </c>
      <c r="E32" s="26">
        <v>82</v>
      </c>
      <c r="F32" s="27">
        <f t="shared" si="0"/>
        <v>23.163841807909606</v>
      </c>
      <c r="G32" s="28">
        <v>188</v>
      </c>
      <c r="H32" s="27">
        <f t="shared" si="1"/>
        <v>53.10734463276836</v>
      </c>
      <c r="I32" s="26">
        <v>9</v>
      </c>
      <c r="J32" s="27">
        <f t="shared" si="2"/>
        <v>2.5423728813559325</v>
      </c>
      <c r="K32" s="26">
        <v>1</v>
      </c>
      <c r="L32" s="27">
        <f t="shared" si="3"/>
        <v>0.2824858757062147</v>
      </c>
      <c r="M32" s="26">
        <v>3</v>
      </c>
      <c r="N32" s="27">
        <f t="shared" si="4"/>
        <v>0.847457627118644</v>
      </c>
      <c r="O32" s="26">
        <v>59</v>
      </c>
      <c r="P32" s="27">
        <f t="shared" si="5"/>
        <v>16.666666666666664</v>
      </c>
      <c r="Q32" s="87">
        <v>1</v>
      </c>
      <c r="R32" s="27">
        <f t="shared" si="12"/>
        <v>0.2824858757062147</v>
      </c>
      <c r="S32" s="87">
        <v>0</v>
      </c>
      <c r="T32" s="27">
        <f t="shared" si="13"/>
        <v>0</v>
      </c>
      <c r="U32" s="87">
        <v>0</v>
      </c>
      <c r="V32" s="27">
        <f t="shared" si="14"/>
        <v>0</v>
      </c>
      <c r="W32" s="26">
        <v>0</v>
      </c>
      <c r="X32" s="27">
        <f t="shared" si="6"/>
        <v>0</v>
      </c>
      <c r="Y32" s="76">
        <f t="shared" si="15"/>
        <v>343</v>
      </c>
      <c r="Z32" s="73">
        <f t="shared" si="7"/>
        <v>96.89265536723164</v>
      </c>
      <c r="AA32" s="28">
        <v>11</v>
      </c>
      <c r="AB32" s="66">
        <f t="shared" si="8"/>
        <v>3.1073446327683616</v>
      </c>
      <c r="AC32" s="76">
        <f t="shared" si="9"/>
        <v>354</v>
      </c>
      <c r="AD32" s="66">
        <f t="shared" si="10"/>
        <v>58.415841584158414</v>
      </c>
      <c r="AE32" s="62">
        <f t="shared" si="11"/>
        <v>-41.584158415841586</v>
      </c>
    </row>
    <row r="33" spans="1:31" ht="12.75">
      <c r="A33" s="287"/>
      <c r="B33" s="38">
        <v>109</v>
      </c>
      <c r="C33" s="39" t="s">
        <v>15</v>
      </c>
      <c r="D33" s="52">
        <v>623</v>
      </c>
      <c r="E33" s="26">
        <v>94</v>
      </c>
      <c r="F33" s="27">
        <f t="shared" si="0"/>
        <v>24.415584415584416</v>
      </c>
      <c r="G33" s="28">
        <v>212</v>
      </c>
      <c r="H33" s="27">
        <f t="shared" si="1"/>
        <v>55.064935064935064</v>
      </c>
      <c r="I33" s="26">
        <v>3</v>
      </c>
      <c r="J33" s="27">
        <f t="shared" si="2"/>
        <v>0.7792207792207793</v>
      </c>
      <c r="K33" s="26">
        <v>0</v>
      </c>
      <c r="L33" s="27">
        <f t="shared" si="3"/>
        <v>0</v>
      </c>
      <c r="M33" s="26">
        <v>2</v>
      </c>
      <c r="N33" s="27">
        <f t="shared" si="4"/>
        <v>0.5194805194805194</v>
      </c>
      <c r="O33" s="26">
        <v>56</v>
      </c>
      <c r="P33" s="27">
        <f t="shared" si="5"/>
        <v>14.545454545454545</v>
      </c>
      <c r="Q33" s="87">
        <v>0</v>
      </c>
      <c r="R33" s="27">
        <f t="shared" si="12"/>
        <v>0</v>
      </c>
      <c r="S33" s="87">
        <v>3</v>
      </c>
      <c r="T33" s="27">
        <f t="shared" si="13"/>
        <v>0.7792207792207793</v>
      </c>
      <c r="U33" s="87">
        <v>0</v>
      </c>
      <c r="V33" s="27">
        <f t="shared" si="14"/>
        <v>0</v>
      </c>
      <c r="W33" s="26">
        <v>1</v>
      </c>
      <c r="X33" s="27">
        <f t="shared" si="6"/>
        <v>0.2597402597402597</v>
      </c>
      <c r="Y33" s="76">
        <f t="shared" si="15"/>
        <v>371</v>
      </c>
      <c r="Z33" s="73">
        <f t="shared" si="7"/>
        <v>96.36363636363636</v>
      </c>
      <c r="AA33" s="26">
        <v>14</v>
      </c>
      <c r="AB33" s="66">
        <f t="shared" si="8"/>
        <v>3.6363636363636362</v>
      </c>
      <c r="AC33" s="76">
        <f t="shared" si="9"/>
        <v>385</v>
      </c>
      <c r="AD33" s="66">
        <f t="shared" si="10"/>
        <v>61.79775280898876</v>
      </c>
      <c r="AE33" s="62">
        <f t="shared" si="11"/>
        <v>-38.20224719101124</v>
      </c>
    </row>
    <row r="34" spans="1:31" ht="12.75">
      <c r="A34" s="287"/>
      <c r="B34" s="38">
        <v>109</v>
      </c>
      <c r="C34" s="39" t="s">
        <v>16</v>
      </c>
      <c r="D34" s="52">
        <v>624</v>
      </c>
      <c r="E34" s="26">
        <v>122</v>
      </c>
      <c r="F34" s="27">
        <f t="shared" si="0"/>
        <v>27.91762013729977</v>
      </c>
      <c r="G34" s="28">
        <v>235</v>
      </c>
      <c r="H34" s="27">
        <f t="shared" si="1"/>
        <v>53.775743707093824</v>
      </c>
      <c r="I34" s="26">
        <v>7</v>
      </c>
      <c r="J34" s="27">
        <f t="shared" si="2"/>
        <v>1.6018306636155606</v>
      </c>
      <c r="K34" s="26">
        <v>1</v>
      </c>
      <c r="L34" s="27">
        <f t="shared" si="3"/>
        <v>0.2288329519450801</v>
      </c>
      <c r="M34" s="26">
        <v>0</v>
      </c>
      <c r="N34" s="27">
        <f t="shared" si="4"/>
        <v>0</v>
      </c>
      <c r="O34" s="26">
        <v>62</v>
      </c>
      <c r="P34" s="27">
        <f t="shared" si="5"/>
        <v>14.187643020594965</v>
      </c>
      <c r="Q34" s="87">
        <v>0</v>
      </c>
      <c r="R34" s="27">
        <f t="shared" si="12"/>
        <v>0</v>
      </c>
      <c r="S34" s="87">
        <v>0</v>
      </c>
      <c r="T34" s="27">
        <f t="shared" si="13"/>
        <v>0</v>
      </c>
      <c r="U34" s="87">
        <v>0</v>
      </c>
      <c r="V34" s="27">
        <f t="shared" si="14"/>
        <v>0</v>
      </c>
      <c r="W34" s="26">
        <v>0</v>
      </c>
      <c r="X34" s="27">
        <f t="shared" si="6"/>
        <v>0</v>
      </c>
      <c r="Y34" s="76">
        <f t="shared" si="15"/>
        <v>427</v>
      </c>
      <c r="Z34" s="73">
        <f t="shared" si="7"/>
        <v>97.7116704805492</v>
      </c>
      <c r="AA34" s="26">
        <v>10</v>
      </c>
      <c r="AB34" s="66">
        <f t="shared" si="8"/>
        <v>2.2883295194508007</v>
      </c>
      <c r="AC34" s="76">
        <f t="shared" si="9"/>
        <v>437</v>
      </c>
      <c r="AD34" s="66">
        <f t="shared" si="10"/>
        <v>70.03205128205127</v>
      </c>
      <c r="AE34" s="62">
        <f t="shared" si="11"/>
        <v>-29.96794871794873</v>
      </c>
    </row>
    <row r="35" spans="1:31" ht="12.75">
      <c r="A35" s="287"/>
      <c r="B35" s="38">
        <v>111</v>
      </c>
      <c r="C35" s="39" t="s">
        <v>15</v>
      </c>
      <c r="D35" s="52">
        <v>613</v>
      </c>
      <c r="E35" s="26">
        <v>93</v>
      </c>
      <c r="F35" s="27">
        <f t="shared" si="0"/>
        <v>24.86631016042781</v>
      </c>
      <c r="G35" s="28">
        <v>181</v>
      </c>
      <c r="H35" s="27">
        <f t="shared" si="1"/>
        <v>48.39572192513369</v>
      </c>
      <c r="I35" s="26">
        <v>5</v>
      </c>
      <c r="J35" s="27">
        <f t="shared" si="2"/>
        <v>1.3368983957219251</v>
      </c>
      <c r="K35" s="26">
        <v>0</v>
      </c>
      <c r="L35" s="27">
        <f t="shared" si="3"/>
        <v>0</v>
      </c>
      <c r="M35" s="26">
        <v>2</v>
      </c>
      <c r="N35" s="27">
        <f t="shared" si="4"/>
        <v>0.53475935828877</v>
      </c>
      <c r="O35" s="26">
        <v>76</v>
      </c>
      <c r="P35" s="27">
        <f t="shared" si="5"/>
        <v>20.32085561497326</v>
      </c>
      <c r="Q35" s="87">
        <v>0</v>
      </c>
      <c r="R35" s="27">
        <f t="shared" si="12"/>
        <v>0</v>
      </c>
      <c r="S35" s="87">
        <v>3</v>
      </c>
      <c r="T35" s="27">
        <f t="shared" si="13"/>
        <v>0.8021390374331552</v>
      </c>
      <c r="U35" s="87">
        <v>0</v>
      </c>
      <c r="V35" s="27">
        <f t="shared" si="14"/>
        <v>0</v>
      </c>
      <c r="W35" s="26">
        <v>1</v>
      </c>
      <c r="X35" s="27">
        <f t="shared" si="6"/>
        <v>0.267379679144385</v>
      </c>
      <c r="Y35" s="76">
        <f t="shared" si="15"/>
        <v>361</v>
      </c>
      <c r="Z35" s="73">
        <f t="shared" si="7"/>
        <v>96.52406417112299</v>
      </c>
      <c r="AA35" s="26">
        <v>13</v>
      </c>
      <c r="AB35" s="66">
        <f t="shared" si="8"/>
        <v>3.4759358288770055</v>
      </c>
      <c r="AC35" s="76">
        <f t="shared" si="9"/>
        <v>374</v>
      </c>
      <c r="AD35" s="66">
        <f t="shared" si="10"/>
        <v>61.011419249592166</v>
      </c>
      <c r="AE35" s="62">
        <f t="shared" si="11"/>
        <v>-38.988580750407834</v>
      </c>
    </row>
    <row r="36" spans="1:31" ht="13.5" thickBot="1">
      <c r="A36" s="288"/>
      <c r="B36" s="40">
        <v>111</v>
      </c>
      <c r="C36" s="41" t="s">
        <v>16</v>
      </c>
      <c r="D36" s="53">
        <v>614</v>
      </c>
      <c r="E36" s="31">
        <v>95</v>
      </c>
      <c r="F36" s="32">
        <f t="shared" si="0"/>
        <v>24.111675126903553</v>
      </c>
      <c r="G36" s="33">
        <v>188</v>
      </c>
      <c r="H36" s="32">
        <f t="shared" si="1"/>
        <v>47.71573604060914</v>
      </c>
      <c r="I36" s="31">
        <v>5</v>
      </c>
      <c r="J36" s="32">
        <f t="shared" si="2"/>
        <v>1.2690355329949239</v>
      </c>
      <c r="K36" s="31">
        <v>0</v>
      </c>
      <c r="L36" s="32">
        <f t="shared" si="3"/>
        <v>0</v>
      </c>
      <c r="M36" s="31">
        <v>5</v>
      </c>
      <c r="N36" s="32">
        <f t="shared" si="4"/>
        <v>1.2690355329949239</v>
      </c>
      <c r="O36" s="31">
        <v>80</v>
      </c>
      <c r="P36" s="32">
        <f t="shared" si="5"/>
        <v>20.304568527918782</v>
      </c>
      <c r="Q36" s="88">
        <v>0</v>
      </c>
      <c r="R36" s="32">
        <f t="shared" si="12"/>
        <v>0</v>
      </c>
      <c r="S36" s="88">
        <v>3</v>
      </c>
      <c r="T36" s="32">
        <f t="shared" si="13"/>
        <v>0.7614213197969544</v>
      </c>
      <c r="U36" s="88">
        <v>1</v>
      </c>
      <c r="V36" s="32">
        <f t="shared" si="14"/>
        <v>0.25380710659898476</v>
      </c>
      <c r="W36" s="31">
        <v>1</v>
      </c>
      <c r="X36" s="32">
        <f t="shared" si="6"/>
        <v>0.25380710659898476</v>
      </c>
      <c r="Y36" s="77">
        <f t="shared" si="15"/>
        <v>378</v>
      </c>
      <c r="Z36" s="74">
        <f t="shared" si="7"/>
        <v>95.93908629441624</v>
      </c>
      <c r="AA36" s="31">
        <v>16</v>
      </c>
      <c r="AB36" s="67">
        <f t="shared" si="8"/>
        <v>4.060913705583756</v>
      </c>
      <c r="AC36" s="77">
        <f t="shared" si="9"/>
        <v>394</v>
      </c>
      <c r="AD36" s="67">
        <f t="shared" si="10"/>
        <v>64.16938110749186</v>
      </c>
      <c r="AE36" s="68">
        <f t="shared" si="11"/>
        <v>-35.83061889250814</v>
      </c>
    </row>
    <row r="37" ht="7.5" customHeight="1" thickBot="1" thickTop="1"/>
    <row r="38" spans="1:38" s="112" customFormat="1" ht="18" customHeight="1" thickBot="1" thickTop="1">
      <c r="A38" s="259" t="s">
        <v>38</v>
      </c>
      <c r="B38" s="259"/>
      <c r="C38" s="54">
        <f>COUNTA(C13:C36)</f>
        <v>24</v>
      </c>
      <c r="D38" s="55">
        <f>SUM(D13:D37)</f>
        <v>14091</v>
      </c>
      <c r="E38" s="55">
        <f>SUM(E13:E37)</f>
        <v>2463</v>
      </c>
      <c r="F38" s="111">
        <f>E38/Y38*100</f>
        <v>26.381748071979434</v>
      </c>
      <c r="G38" s="55">
        <f>SUM(G13:G36)</f>
        <v>4921</v>
      </c>
      <c r="H38" s="111">
        <f>G38/Y38*100</f>
        <v>52.70994001713796</v>
      </c>
      <c r="I38" s="55">
        <f>SUM(I13:I36)</f>
        <v>147</v>
      </c>
      <c r="J38" s="111">
        <f>I38/Y38*100</f>
        <v>1.5745501285347043</v>
      </c>
      <c r="K38" s="55">
        <f>SUM(K13:K36)</f>
        <v>15</v>
      </c>
      <c r="L38" s="111">
        <f>K38/Y38*100</f>
        <v>0.16066838046272494</v>
      </c>
      <c r="M38" s="55">
        <f>SUM(M13:M36)</f>
        <v>30</v>
      </c>
      <c r="N38" s="111">
        <f>M38/Y38*100</f>
        <v>0.3213367609254499</v>
      </c>
      <c r="O38" s="55">
        <f>SUM(O13:O36)</f>
        <v>1712</v>
      </c>
      <c r="P38" s="111">
        <f>O38/Y38*100</f>
        <v>18.337617823479004</v>
      </c>
      <c r="Q38" s="55">
        <f>SUM(Q13:Q36)</f>
        <v>1</v>
      </c>
      <c r="R38" s="111">
        <f t="shared" si="12"/>
        <v>0.010485477613505295</v>
      </c>
      <c r="S38" s="89">
        <f>SUM(S13:S36)</f>
        <v>18</v>
      </c>
      <c r="T38" s="111">
        <f t="shared" si="13"/>
        <v>0.1887385970430953</v>
      </c>
      <c r="U38" s="89">
        <f>SUM(U13:U36)</f>
        <v>1</v>
      </c>
      <c r="V38" s="111">
        <f t="shared" si="14"/>
        <v>0.010485477613505295</v>
      </c>
      <c r="W38" s="89">
        <f>SUM(W13:W36)</f>
        <v>28</v>
      </c>
      <c r="X38" s="111">
        <f>W38/Y38*100</f>
        <v>0.29991431019708653</v>
      </c>
      <c r="Y38" s="89">
        <f>SUM(Y13:Y37)</f>
        <v>9336</v>
      </c>
      <c r="Z38" s="94">
        <f>Y38/AC38*100</f>
        <v>97.89241899968543</v>
      </c>
      <c r="AA38" s="89">
        <f>SUM(AA13:AA37)</f>
        <v>201</v>
      </c>
      <c r="AB38" s="70">
        <f>AA38/AC38*100</f>
        <v>2.1075810003145645</v>
      </c>
      <c r="AC38" s="89">
        <f>SUM(AC13:AC37)</f>
        <v>9537</v>
      </c>
      <c r="AD38" s="70">
        <f>AC38/D38*100</f>
        <v>67.68149882903981</v>
      </c>
      <c r="AE38" s="71">
        <f>AD38-100</f>
        <v>-32.31850117096019</v>
      </c>
      <c r="AF38" s="113"/>
      <c r="AG38" s="113"/>
      <c r="AH38" s="113"/>
      <c r="AI38" s="113"/>
      <c r="AJ38" s="113"/>
      <c r="AK38" s="113"/>
      <c r="AL38" s="113"/>
    </row>
    <row r="39" ht="18.75" thickTop="1"/>
  </sheetData>
  <mergeCells count="30">
    <mergeCell ref="AE9:AE11"/>
    <mergeCell ref="S10:T10"/>
    <mergeCell ref="U10:V10"/>
    <mergeCell ref="O10:P10"/>
    <mergeCell ref="E9:X9"/>
    <mergeCell ref="Q10:R10"/>
    <mergeCell ref="A1:AE1"/>
    <mergeCell ref="A2:AE2"/>
    <mergeCell ref="A3:AE3"/>
    <mergeCell ref="A4:AE4"/>
    <mergeCell ref="A5:AE5"/>
    <mergeCell ref="A6:AE6"/>
    <mergeCell ref="A7:AE7"/>
    <mergeCell ref="AD9:AD11"/>
    <mergeCell ref="M10:N10"/>
    <mergeCell ref="C9:C11"/>
    <mergeCell ref="A9:A11"/>
    <mergeCell ref="B9:B11"/>
    <mergeCell ref="Y9:Z10"/>
    <mergeCell ref="A8:AE8"/>
    <mergeCell ref="A38:B38"/>
    <mergeCell ref="A13:A36"/>
    <mergeCell ref="AC9:AC11"/>
    <mergeCell ref="W10:X10"/>
    <mergeCell ref="D9:D11"/>
    <mergeCell ref="E10:F10"/>
    <mergeCell ref="AA9:AB10"/>
    <mergeCell ref="K10:L10"/>
    <mergeCell ref="G10:H10"/>
    <mergeCell ref="I10:J10"/>
  </mergeCells>
  <printOptions horizontalCentered="1"/>
  <pageMargins left="0.1968503937007874" right="0.1968503937007874" top="0.3937007874015748" bottom="0.5118110236220472" header="0" footer="0"/>
  <pageSetup horizontalDpi="300" verticalDpi="300" orientation="landscape" paperSize="5" scale="95" r:id="rId2"/>
  <headerFooter alignWithMargins="0">
    <oddFooter>&amp;C&amp;P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AT97"/>
  <sheetViews>
    <sheetView zoomScale="75" zoomScaleNormal="75" workbookViewId="0" topLeftCell="A64">
      <selection activeCell="F13" sqref="F13"/>
    </sheetView>
  </sheetViews>
  <sheetFormatPr defaultColWidth="11.421875" defaultRowHeight="12.75"/>
  <cols>
    <col min="1" max="1" width="7.421875" style="59" customWidth="1"/>
    <col min="2" max="2" width="8.00390625" style="44" customWidth="1"/>
    <col min="3" max="3" width="5.7109375" style="45" customWidth="1"/>
    <col min="4" max="4" width="6.421875" style="46" customWidth="1"/>
    <col min="5" max="5" width="5.7109375" style="3" customWidth="1"/>
    <col min="6" max="6" width="4.57421875" style="15" customWidth="1"/>
    <col min="7" max="7" width="5.7109375" style="3" customWidth="1"/>
    <col min="8" max="8" width="4.421875" style="15" customWidth="1"/>
    <col min="9" max="9" width="5.7109375" style="3" customWidth="1"/>
    <col min="10" max="10" width="4.57421875" style="15" customWidth="1"/>
    <col min="11" max="11" width="5.7109375" style="3" customWidth="1"/>
    <col min="12" max="12" width="4.57421875" style="15" customWidth="1"/>
    <col min="13" max="13" width="5.7109375" style="3" customWidth="1"/>
    <col min="14" max="14" width="4.57421875" style="15" customWidth="1"/>
    <col min="15" max="15" width="5.7109375" style="3" customWidth="1"/>
    <col min="16" max="16" width="4.57421875" style="15" customWidth="1"/>
    <col min="17" max="17" width="5.7109375" style="105" customWidth="1"/>
    <col min="18" max="18" width="4.57421875" style="15" customWidth="1"/>
    <col min="19" max="19" width="5.7109375" style="85" customWidth="1"/>
    <col min="20" max="20" width="4.57421875" style="15" customWidth="1"/>
    <col min="21" max="21" width="5.7109375" style="85" customWidth="1"/>
    <col min="22" max="22" width="4.57421875" style="15" customWidth="1"/>
    <col min="23" max="23" width="5.7109375" style="91" customWidth="1"/>
    <col min="24" max="24" width="4.57421875" style="15" customWidth="1"/>
    <col min="25" max="25" width="7.00390625" style="91" customWidth="1"/>
    <col min="26" max="26" width="4.7109375" style="91" customWidth="1"/>
    <col min="27" max="27" width="4.57421875" style="91" customWidth="1"/>
    <col min="28" max="28" width="4.57421875" style="85" customWidth="1"/>
    <col min="29" max="29" width="7.00390625" style="91" customWidth="1"/>
    <col min="30" max="30" width="7.7109375" style="85" customWidth="1"/>
    <col min="31" max="31" width="7.421875" style="85" customWidth="1"/>
    <col min="32" max="36" width="11.421875" style="11" customWidth="1"/>
  </cols>
  <sheetData>
    <row r="1" spans="1:31" ht="39.75" customHeight="1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</row>
    <row r="2" spans="1:31" ht="18">
      <c r="A2" s="250" t="s">
        <v>34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</row>
    <row r="3" spans="1:31" ht="12.75">
      <c r="A3" s="251" t="s">
        <v>35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</row>
    <row r="4" spans="1:31" ht="12.75">
      <c r="A4" s="252" t="s">
        <v>36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</row>
    <row r="5" spans="1:31" ht="12.75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</row>
    <row r="6" spans="1:31" ht="25.5" customHeight="1">
      <c r="A6" s="300" t="s">
        <v>55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</row>
    <row r="7" spans="1:31" ht="11.25" customHeight="1">
      <c r="A7" s="241" t="s">
        <v>46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</row>
    <row r="8" spans="1:31" ht="13.5" thickBot="1">
      <c r="A8" s="242" t="s">
        <v>72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</row>
    <row r="9" spans="1:36" s="98" customFormat="1" ht="12" customHeight="1" thickBot="1" thickTop="1">
      <c r="A9" s="277" t="s">
        <v>37</v>
      </c>
      <c r="B9" s="268" t="s">
        <v>11</v>
      </c>
      <c r="C9" s="255" t="s">
        <v>12</v>
      </c>
      <c r="D9" s="260" t="s">
        <v>40</v>
      </c>
      <c r="E9" s="265" t="s">
        <v>47</v>
      </c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7"/>
      <c r="Y9" s="280" t="s">
        <v>43</v>
      </c>
      <c r="Z9" s="281"/>
      <c r="AA9" s="280" t="s">
        <v>41</v>
      </c>
      <c r="AB9" s="281"/>
      <c r="AC9" s="273" t="s">
        <v>42</v>
      </c>
      <c r="AD9" s="274" t="s">
        <v>70</v>
      </c>
      <c r="AE9" s="270" t="s">
        <v>71</v>
      </c>
      <c r="AF9" s="18"/>
      <c r="AG9" s="18"/>
      <c r="AH9" s="18"/>
      <c r="AI9" s="18"/>
      <c r="AJ9" s="18"/>
    </row>
    <row r="10" spans="1:31" s="18" customFormat="1" ht="18.75" customHeight="1" thickBot="1" thickTop="1">
      <c r="A10" s="278"/>
      <c r="B10" s="268"/>
      <c r="C10" s="255"/>
      <c r="D10" s="260"/>
      <c r="E10" s="253"/>
      <c r="F10" s="254"/>
      <c r="G10" s="253"/>
      <c r="H10" s="254"/>
      <c r="I10" s="253"/>
      <c r="J10" s="254"/>
      <c r="K10" s="253"/>
      <c r="L10" s="254"/>
      <c r="M10" s="253"/>
      <c r="N10" s="254"/>
      <c r="O10" s="253"/>
      <c r="P10" s="254"/>
      <c r="Q10" s="253"/>
      <c r="R10" s="254"/>
      <c r="S10" s="253"/>
      <c r="T10" s="269"/>
      <c r="U10" s="253"/>
      <c r="V10" s="254"/>
      <c r="W10" s="253"/>
      <c r="X10" s="254"/>
      <c r="Y10" s="282"/>
      <c r="Z10" s="283"/>
      <c r="AA10" s="282"/>
      <c r="AB10" s="283"/>
      <c r="AC10" s="273"/>
      <c r="AD10" s="275"/>
      <c r="AE10" s="271"/>
    </row>
    <row r="11" spans="1:31" s="18" customFormat="1" ht="12.75" customHeight="1" thickBot="1" thickTop="1">
      <c r="A11" s="279"/>
      <c r="B11" s="268"/>
      <c r="C11" s="255"/>
      <c r="D11" s="260"/>
      <c r="E11" s="48" t="s">
        <v>44</v>
      </c>
      <c r="F11" s="99" t="s">
        <v>39</v>
      </c>
      <c r="G11" s="48" t="s">
        <v>44</v>
      </c>
      <c r="H11" s="99" t="s">
        <v>39</v>
      </c>
      <c r="I11" s="48" t="s">
        <v>44</v>
      </c>
      <c r="J11" s="99" t="s">
        <v>39</v>
      </c>
      <c r="K11" s="48" t="s">
        <v>44</v>
      </c>
      <c r="L11" s="99" t="s">
        <v>39</v>
      </c>
      <c r="M11" s="48" t="s">
        <v>44</v>
      </c>
      <c r="N11" s="99" t="s">
        <v>39</v>
      </c>
      <c r="O11" s="48" t="s">
        <v>44</v>
      </c>
      <c r="P11" s="99" t="s">
        <v>39</v>
      </c>
      <c r="Q11" s="104" t="s">
        <v>44</v>
      </c>
      <c r="R11" s="99" t="s">
        <v>39</v>
      </c>
      <c r="S11" s="104" t="s">
        <v>44</v>
      </c>
      <c r="T11" s="99" t="s">
        <v>39</v>
      </c>
      <c r="U11" s="104" t="s">
        <v>44</v>
      </c>
      <c r="V11" s="99" t="s">
        <v>39</v>
      </c>
      <c r="W11" s="90" t="s">
        <v>44</v>
      </c>
      <c r="X11" s="99" t="s">
        <v>39</v>
      </c>
      <c r="Y11" s="90" t="s">
        <v>44</v>
      </c>
      <c r="Z11" s="95" t="s">
        <v>39</v>
      </c>
      <c r="AA11" s="90" t="s">
        <v>44</v>
      </c>
      <c r="AB11" s="95" t="s">
        <v>39</v>
      </c>
      <c r="AC11" s="273"/>
      <c r="AD11" s="276"/>
      <c r="AE11" s="272"/>
    </row>
    <row r="12" spans="1:36" s="1" customFormat="1" ht="7.5" customHeight="1" thickBot="1" thickTop="1">
      <c r="A12" s="59"/>
      <c r="B12" s="44"/>
      <c r="C12" s="45"/>
      <c r="D12" s="46"/>
      <c r="E12" s="3"/>
      <c r="F12" s="15"/>
      <c r="G12" s="3"/>
      <c r="H12" s="15"/>
      <c r="I12" s="3"/>
      <c r="J12" s="15"/>
      <c r="K12" s="3"/>
      <c r="L12" s="15"/>
      <c r="M12" s="3"/>
      <c r="N12" s="15"/>
      <c r="O12" s="3"/>
      <c r="P12" s="15"/>
      <c r="Q12" s="105"/>
      <c r="R12" s="15"/>
      <c r="S12" s="85"/>
      <c r="T12" s="15"/>
      <c r="U12" s="85"/>
      <c r="V12" s="15"/>
      <c r="W12" s="91"/>
      <c r="X12" s="15"/>
      <c r="Y12" s="91"/>
      <c r="Z12" s="91"/>
      <c r="AA12" s="91"/>
      <c r="AB12" s="85"/>
      <c r="AC12" s="91"/>
      <c r="AD12" s="85"/>
      <c r="AE12" s="85"/>
      <c r="AF12" s="8"/>
      <c r="AG12" s="8"/>
      <c r="AH12" s="8"/>
      <c r="AI12" s="8"/>
      <c r="AJ12" s="8"/>
    </row>
    <row r="13" spans="1:31" ht="12.75" customHeight="1" thickTop="1">
      <c r="A13" s="298" t="s">
        <v>27</v>
      </c>
      <c r="B13" s="36">
        <v>39</v>
      </c>
      <c r="C13" s="37" t="s">
        <v>15</v>
      </c>
      <c r="D13" s="51">
        <v>524</v>
      </c>
      <c r="E13" s="21">
        <v>95</v>
      </c>
      <c r="F13" s="22">
        <f aca="true" t="shared" si="0" ref="F13:F25">E13/AC13*100</f>
        <v>29.503105590062113</v>
      </c>
      <c r="G13" s="23">
        <v>143</v>
      </c>
      <c r="H13" s="22">
        <f aca="true" t="shared" si="1" ref="H13:H25">G13/AC13*100</f>
        <v>44.409937888198755</v>
      </c>
      <c r="I13" s="21">
        <v>16</v>
      </c>
      <c r="J13" s="22">
        <f aca="true" t="shared" si="2" ref="J13:J25">I13/AC13*100</f>
        <v>4.968944099378882</v>
      </c>
      <c r="K13" s="21">
        <v>0</v>
      </c>
      <c r="L13" s="22">
        <f aca="true" t="shared" si="3" ref="L13:L25">K13/AC13*100</f>
        <v>0</v>
      </c>
      <c r="M13" s="21">
        <v>2</v>
      </c>
      <c r="N13" s="22">
        <f aca="true" t="shared" si="4" ref="N13:N25">M13/AC13*100</f>
        <v>0.6211180124223602</v>
      </c>
      <c r="O13" s="21">
        <v>62</v>
      </c>
      <c r="P13" s="22">
        <f aca="true" t="shared" si="5" ref="P13:P25">O13/AC13*100</f>
        <v>19.25465838509317</v>
      </c>
      <c r="Q13" s="86">
        <v>0</v>
      </c>
      <c r="R13" s="22">
        <f>Q13/AC13*100</f>
        <v>0</v>
      </c>
      <c r="S13" s="86">
        <v>0</v>
      </c>
      <c r="T13" s="22">
        <f>S13/AC13*100</f>
        <v>0</v>
      </c>
      <c r="U13" s="86">
        <v>0</v>
      </c>
      <c r="V13" s="22">
        <f>U13/AC13*100</f>
        <v>0</v>
      </c>
      <c r="W13" s="21">
        <v>0</v>
      </c>
      <c r="X13" s="22">
        <f aca="true" t="shared" si="6" ref="X13:X76">W13/AC13*100</f>
        <v>0</v>
      </c>
      <c r="Y13" s="75">
        <f>SUM(E13+G13+I13+K13+M13+O13+Q13+S13+U13+W13)</f>
        <v>318</v>
      </c>
      <c r="Z13" s="72">
        <f aca="true" t="shared" si="7" ref="Z13:Z76">Y13/AC13*100</f>
        <v>98.75776397515527</v>
      </c>
      <c r="AA13" s="21">
        <v>4</v>
      </c>
      <c r="AB13" s="64">
        <f aca="true" t="shared" si="8" ref="AB13:AB76">AA13/AC13*100</f>
        <v>1.2422360248447204</v>
      </c>
      <c r="AC13" s="75">
        <f aca="true" t="shared" si="9" ref="AC13:AC76">Y13+AA13</f>
        <v>322</v>
      </c>
      <c r="AD13" s="64">
        <f aca="true" t="shared" si="10" ref="AD13:AD25">AC13/D13*100</f>
        <v>61.45038167938931</v>
      </c>
      <c r="AE13" s="65">
        <f aca="true" t="shared" si="11" ref="AE13:AE76">AD13-100</f>
        <v>-38.54961832061069</v>
      </c>
    </row>
    <row r="14" spans="1:31" ht="12.75" customHeight="1">
      <c r="A14" s="296"/>
      <c r="B14" s="38">
        <v>39</v>
      </c>
      <c r="C14" s="39" t="s">
        <v>16</v>
      </c>
      <c r="D14" s="52">
        <v>524</v>
      </c>
      <c r="E14" s="26">
        <v>95</v>
      </c>
      <c r="F14" s="27">
        <f t="shared" si="0"/>
        <v>29.595015576323984</v>
      </c>
      <c r="G14" s="28">
        <v>155</v>
      </c>
      <c r="H14" s="27">
        <f t="shared" si="1"/>
        <v>48.28660436137071</v>
      </c>
      <c r="I14" s="26">
        <v>6</v>
      </c>
      <c r="J14" s="27">
        <f t="shared" si="2"/>
        <v>1.8691588785046727</v>
      </c>
      <c r="K14" s="26">
        <v>2</v>
      </c>
      <c r="L14" s="27">
        <f t="shared" si="3"/>
        <v>0.6230529595015576</v>
      </c>
      <c r="M14" s="26">
        <v>1</v>
      </c>
      <c r="N14" s="27">
        <f t="shared" si="4"/>
        <v>0.3115264797507788</v>
      </c>
      <c r="O14" s="26">
        <v>58</v>
      </c>
      <c r="P14" s="27">
        <f t="shared" si="5"/>
        <v>18.06853582554517</v>
      </c>
      <c r="Q14" s="87">
        <v>0</v>
      </c>
      <c r="R14" s="27">
        <f aca="true" t="shared" si="12" ref="R14:R25">Q14/AC14*100</f>
        <v>0</v>
      </c>
      <c r="S14" s="87">
        <v>0</v>
      </c>
      <c r="T14" s="27">
        <f aca="true" t="shared" si="13" ref="T14:T77">S14/AC14*100</f>
        <v>0</v>
      </c>
      <c r="U14" s="87">
        <v>0</v>
      </c>
      <c r="V14" s="27">
        <f aca="true" t="shared" si="14" ref="V14:V77">U14/AC14*100</f>
        <v>0</v>
      </c>
      <c r="W14" s="26">
        <v>0</v>
      </c>
      <c r="X14" s="27">
        <f t="shared" si="6"/>
        <v>0</v>
      </c>
      <c r="Y14" s="76">
        <f aca="true" t="shared" si="15" ref="Y14:Y25">SUM(E14+G14+I14+K14+M14+O14+Q14+S14+U14+W14)</f>
        <v>317</v>
      </c>
      <c r="Z14" s="73">
        <f t="shared" si="7"/>
        <v>98.75389408099689</v>
      </c>
      <c r="AA14" s="26">
        <v>4</v>
      </c>
      <c r="AB14" s="66">
        <f t="shared" si="8"/>
        <v>1.2461059190031152</v>
      </c>
      <c r="AC14" s="76">
        <f t="shared" si="9"/>
        <v>321</v>
      </c>
      <c r="AD14" s="66">
        <f t="shared" si="10"/>
        <v>61.25954198473282</v>
      </c>
      <c r="AE14" s="62">
        <f t="shared" si="11"/>
        <v>-38.74045801526718</v>
      </c>
    </row>
    <row r="15" spans="1:31" ht="12.75" customHeight="1">
      <c r="A15" s="296"/>
      <c r="B15" s="38">
        <v>39</v>
      </c>
      <c r="C15" s="39" t="s">
        <v>19</v>
      </c>
      <c r="D15" s="52">
        <v>524</v>
      </c>
      <c r="E15" s="26">
        <v>96</v>
      </c>
      <c r="F15" s="27">
        <f t="shared" si="0"/>
        <v>31.893687707641195</v>
      </c>
      <c r="G15" s="28">
        <v>146</v>
      </c>
      <c r="H15" s="27">
        <f t="shared" si="1"/>
        <v>48.50498338870432</v>
      </c>
      <c r="I15" s="26">
        <v>8</v>
      </c>
      <c r="J15" s="27">
        <f t="shared" si="2"/>
        <v>2.6578073089700998</v>
      </c>
      <c r="K15" s="26">
        <v>2</v>
      </c>
      <c r="L15" s="27">
        <f t="shared" si="3"/>
        <v>0.6644518272425249</v>
      </c>
      <c r="M15" s="26">
        <v>1</v>
      </c>
      <c r="N15" s="27">
        <f t="shared" si="4"/>
        <v>0.33222591362126247</v>
      </c>
      <c r="O15" s="26">
        <v>45</v>
      </c>
      <c r="P15" s="27">
        <f t="shared" si="5"/>
        <v>14.950166112956811</v>
      </c>
      <c r="Q15" s="87">
        <v>0</v>
      </c>
      <c r="R15" s="27">
        <f t="shared" si="12"/>
        <v>0</v>
      </c>
      <c r="S15" s="87">
        <v>0</v>
      </c>
      <c r="T15" s="27">
        <f t="shared" si="13"/>
        <v>0</v>
      </c>
      <c r="U15" s="87">
        <v>0</v>
      </c>
      <c r="V15" s="27">
        <f t="shared" si="14"/>
        <v>0</v>
      </c>
      <c r="W15" s="26">
        <v>0</v>
      </c>
      <c r="X15" s="27">
        <f t="shared" si="6"/>
        <v>0</v>
      </c>
      <c r="Y15" s="76">
        <f t="shared" si="15"/>
        <v>298</v>
      </c>
      <c r="Z15" s="73">
        <f t="shared" si="7"/>
        <v>99.00332225913621</v>
      </c>
      <c r="AA15" s="26">
        <v>3</v>
      </c>
      <c r="AB15" s="66">
        <f t="shared" si="8"/>
        <v>0.9966777408637874</v>
      </c>
      <c r="AC15" s="76">
        <f t="shared" si="9"/>
        <v>301</v>
      </c>
      <c r="AD15" s="66">
        <f t="shared" si="10"/>
        <v>57.44274809160306</v>
      </c>
      <c r="AE15" s="62">
        <f t="shared" si="11"/>
        <v>-42.55725190839694</v>
      </c>
    </row>
    <row r="16" spans="1:31" ht="12.75" customHeight="1">
      <c r="A16" s="296"/>
      <c r="B16" s="38">
        <v>60</v>
      </c>
      <c r="C16" s="39" t="s">
        <v>15</v>
      </c>
      <c r="D16" s="52">
        <v>467</v>
      </c>
      <c r="E16" s="26">
        <v>88</v>
      </c>
      <c r="F16" s="27">
        <f t="shared" si="0"/>
        <v>28.387096774193548</v>
      </c>
      <c r="G16" s="28">
        <v>114</v>
      </c>
      <c r="H16" s="27">
        <f t="shared" si="1"/>
        <v>36.774193548387096</v>
      </c>
      <c r="I16" s="26">
        <v>3</v>
      </c>
      <c r="J16" s="27">
        <f t="shared" si="2"/>
        <v>0.967741935483871</v>
      </c>
      <c r="K16" s="26">
        <v>0</v>
      </c>
      <c r="L16" s="27">
        <f t="shared" si="3"/>
        <v>0</v>
      </c>
      <c r="M16" s="26">
        <v>1</v>
      </c>
      <c r="N16" s="27">
        <f t="shared" si="4"/>
        <v>0.3225806451612903</v>
      </c>
      <c r="O16" s="26">
        <v>98</v>
      </c>
      <c r="P16" s="27">
        <f t="shared" si="5"/>
        <v>31.61290322580645</v>
      </c>
      <c r="Q16" s="87">
        <v>0</v>
      </c>
      <c r="R16" s="27">
        <f t="shared" si="12"/>
        <v>0</v>
      </c>
      <c r="S16" s="87">
        <v>0</v>
      </c>
      <c r="T16" s="27">
        <f t="shared" si="13"/>
        <v>0</v>
      </c>
      <c r="U16" s="87">
        <v>0</v>
      </c>
      <c r="V16" s="27">
        <f t="shared" si="14"/>
        <v>0</v>
      </c>
      <c r="W16" s="26">
        <v>0</v>
      </c>
      <c r="X16" s="27">
        <f t="shared" si="6"/>
        <v>0</v>
      </c>
      <c r="Y16" s="76">
        <f t="shared" si="15"/>
        <v>304</v>
      </c>
      <c r="Z16" s="73">
        <f t="shared" si="7"/>
        <v>98.06451612903226</v>
      </c>
      <c r="AA16" s="26">
        <v>6</v>
      </c>
      <c r="AB16" s="66">
        <f t="shared" si="8"/>
        <v>1.935483870967742</v>
      </c>
      <c r="AC16" s="76">
        <f t="shared" si="9"/>
        <v>310</v>
      </c>
      <c r="AD16" s="66">
        <f t="shared" si="10"/>
        <v>66.38115631691649</v>
      </c>
      <c r="AE16" s="62">
        <f t="shared" si="11"/>
        <v>-33.61884368308351</v>
      </c>
    </row>
    <row r="17" spans="1:31" ht="12.75" customHeight="1">
      <c r="A17" s="296"/>
      <c r="B17" s="38">
        <v>60</v>
      </c>
      <c r="C17" s="39" t="s">
        <v>16</v>
      </c>
      <c r="D17" s="52">
        <v>467</v>
      </c>
      <c r="E17" s="26">
        <v>90</v>
      </c>
      <c r="F17" s="27">
        <f t="shared" si="0"/>
        <v>26.785714285714285</v>
      </c>
      <c r="G17" s="28">
        <v>150</v>
      </c>
      <c r="H17" s="27">
        <f t="shared" si="1"/>
        <v>44.642857142857146</v>
      </c>
      <c r="I17" s="26">
        <v>2</v>
      </c>
      <c r="J17" s="27">
        <f t="shared" si="2"/>
        <v>0.5952380952380952</v>
      </c>
      <c r="K17" s="26">
        <v>1</v>
      </c>
      <c r="L17" s="27">
        <f t="shared" si="3"/>
        <v>0.2976190476190476</v>
      </c>
      <c r="M17" s="26">
        <v>1</v>
      </c>
      <c r="N17" s="27">
        <f t="shared" si="4"/>
        <v>0.2976190476190476</v>
      </c>
      <c r="O17" s="26">
        <v>86</v>
      </c>
      <c r="P17" s="27">
        <f t="shared" si="5"/>
        <v>25.595238095238095</v>
      </c>
      <c r="Q17" s="87">
        <v>0</v>
      </c>
      <c r="R17" s="27">
        <f t="shared" si="12"/>
        <v>0</v>
      </c>
      <c r="S17" s="87">
        <v>0</v>
      </c>
      <c r="T17" s="27">
        <f t="shared" si="13"/>
        <v>0</v>
      </c>
      <c r="U17" s="87">
        <v>0</v>
      </c>
      <c r="V17" s="27">
        <f t="shared" si="14"/>
        <v>0</v>
      </c>
      <c r="W17" s="26">
        <v>0</v>
      </c>
      <c r="X17" s="27">
        <f t="shared" si="6"/>
        <v>0</v>
      </c>
      <c r="Y17" s="76">
        <f t="shared" si="15"/>
        <v>330</v>
      </c>
      <c r="Z17" s="73">
        <f t="shared" si="7"/>
        <v>98.21428571428571</v>
      </c>
      <c r="AA17" s="26">
        <v>6</v>
      </c>
      <c r="AB17" s="66">
        <f t="shared" si="8"/>
        <v>1.7857142857142856</v>
      </c>
      <c r="AC17" s="76">
        <f t="shared" si="9"/>
        <v>336</v>
      </c>
      <c r="AD17" s="66">
        <f t="shared" si="10"/>
        <v>71.94860813704497</v>
      </c>
      <c r="AE17" s="62">
        <f t="shared" si="11"/>
        <v>-28.05139186295503</v>
      </c>
    </row>
    <row r="18" spans="1:31" ht="12.75" customHeight="1">
      <c r="A18" s="296"/>
      <c r="B18" s="38">
        <v>61</v>
      </c>
      <c r="C18" s="39" t="s">
        <v>15</v>
      </c>
      <c r="D18" s="52">
        <v>503</v>
      </c>
      <c r="E18" s="26">
        <v>90</v>
      </c>
      <c r="F18" s="27">
        <f t="shared" si="0"/>
        <v>28.391167192429023</v>
      </c>
      <c r="G18" s="28">
        <v>141</v>
      </c>
      <c r="H18" s="27">
        <f t="shared" si="1"/>
        <v>44.479495268138805</v>
      </c>
      <c r="I18" s="26">
        <v>6</v>
      </c>
      <c r="J18" s="27">
        <f t="shared" si="2"/>
        <v>1.8927444794952681</v>
      </c>
      <c r="K18" s="26">
        <v>2</v>
      </c>
      <c r="L18" s="27">
        <f t="shared" si="3"/>
        <v>0.6309148264984227</v>
      </c>
      <c r="M18" s="26">
        <v>1</v>
      </c>
      <c r="N18" s="27">
        <f t="shared" si="4"/>
        <v>0.31545741324921134</v>
      </c>
      <c r="O18" s="26">
        <v>67</v>
      </c>
      <c r="P18" s="27">
        <f t="shared" si="5"/>
        <v>21.13564668769716</v>
      </c>
      <c r="Q18" s="87">
        <v>0</v>
      </c>
      <c r="R18" s="27">
        <f t="shared" si="12"/>
        <v>0</v>
      </c>
      <c r="S18" s="87">
        <v>0</v>
      </c>
      <c r="T18" s="27">
        <f t="shared" si="13"/>
        <v>0</v>
      </c>
      <c r="U18" s="87">
        <v>0</v>
      </c>
      <c r="V18" s="27">
        <f t="shared" si="14"/>
        <v>0</v>
      </c>
      <c r="W18" s="26">
        <v>2</v>
      </c>
      <c r="X18" s="27">
        <f t="shared" si="6"/>
        <v>0.6309148264984227</v>
      </c>
      <c r="Y18" s="76">
        <f t="shared" si="15"/>
        <v>309</v>
      </c>
      <c r="Z18" s="73">
        <f t="shared" si="7"/>
        <v>97.47634069400631</v>
      </c>
      <c r="AA18" s="26">
        <v>8</v>
      </c>
      <c r="AB18" s="66">
        <f t="shared" si="8"/>
        <v>2.5236593059936907</v>
      </c>
      <c r="AC18" s="76">
        <f t="shared" si="9"/>
        <v>317</v>
      </c>
      <c r="AD18" s="66">
        <f t="shared" si="10"/>
        <v>63.02186878727635</v>
      </c>
      <c r="AE18" s="62">
        <f t="shared" si="11"/>
        <v>-36.97813121272365</v>
      </c>
    </row>
    <row r="19" spans="1:31" ht="12.75" customHeight="1">
      <c r="A19" s="296"/>
      <c r="B19" s="38">
        <v>61</v>
      </c>
      <c r="C19" s="39" t="s">
        <v>16</v>
      </c>
      <c r="D19" s="52">
        <v>503</v>
      </c>
      <c r="E19" s="26">
        <v>80</v>
      </c>
      <c r="F19" s="27">
        <f t="shared" si="0"/>
        <v>25.88996763754045</v>
      </c>
      <c r="G19" s="28">
        <v>136</v>
      </c>
      <c r="H19" s="27">
        <f t="shared" si="1"/>
        <v>44.01294498381877</v>
      </c>
      <c r="I19" s="26">
        <v>0</v>
      </c>
      <c r="J19" s="27">
        <f t="shared" si="2"/>
        <v>0</v>
      </c>
      <c r="K19" s="26">
        <v>0</v>
      </c>
      <c r="L19" s="27">
        <f t="shared" si="3"/>
        <v>0</v>
      </c>
      <c r="M19" s="26">
        <v>0</v>
      </c>
      <c r="N19" s="27">
        <f t="shared" si="4"/>
        <v>0</v>
      </c>
      <c r="O19" s="26">
        <v>82</v>
      </c>
      <c r="P19" s="27">
        <f t="shared" si="5"/>
        <v>26.537216828478964</v>
      </c>
      <c r="Q19" s="87">
        <v>0</v>
      </c>
      <c r="R19" s="27">
        <f t="shared" si="12"/>
        <v>0</v>
      </c>
      <c r="S19" s="87">
        <v>0</v>
      </c>
      <c r="T19" s="27">
        <f t="shared" si="13"/>
        <v>0</v>
      </c>
      <c r="U19" s="87">
        <v>0</v>
      </c>
      <c r="V19" s="27">
        <f t="shared" si="14"/>
        <v>0</v>
      </c>
      <c r="W19" s="26">
        <v>0</v>
      </c>
      <c r="X19" s="27">
        <f t="shared" si="6"/>
        <v>0</v>
      </c>
      <c r="Y19" s="76">
        <f t="shared" si="15"/>
        <v>298</v>
      </c>
      <c r="Z19" s="73">
        <f t="shared" si="7"/>
        <v>96.44012944983818</v>
      </c>
      <c r="AA19" s="26">
        <v>11</v>
      </c>
      <c r="AB19" s="66">
        <f t="shared" si="8"/>
        <v>3.559870550161812</v>
      </c>
      <c r="AC19" s="76">
        <f t="shared" si="9"/>
        <v>309</v>
      </c>
      <c r="AD19" s="66">
        <f t="shared" si="10"/>
        <v>61.431411530815105</v>
      </c>
      <c r="AE19" s="62">
        <f t="shared" si="11"/>
        <v>-38.568588469184895</v>
      </c>
    </row>
    <row r="20" spans="1:31" ht="12.75" customHeight="1">
      <c r="A20" s="296"/>
      <c r="B20" s="38">
        <v>62</v>
      </c>
      <c r="C20" s="39" t="s">
        <v>15</v>
      </c>
      <c r="D20" s="52">
        <v>460</v>
      </c>
      <c r="E20" s="26">
        <v>102</v>
      </c>
      <c r="F20" s="27">
        <f t="shared" si="0"/>
        <v>34.45945945945946</v>
      </c>
      <c r="G20" s="28">
        <v>119</v>
      </c>
      <c r="H20" s="27">
        <f t="shared" si="1"/>
        <v>40.2027027027027</v>
      </c>
      <c r="I20" s="26">
        <v>15</v>
      </c>
      <c r="J20" s="27">
        <f t="shared" si="2"/>
        <v>5.0675675675675675</v>
      </c>
      <c r="K20" s="26">
        <v>0</v>
      </c>
      <c r="L20" s="27">
        <f t="shared" si="3"/>
        <v>0</v>
      </c>
      <c r="M20" s="26">
        <v>2</v>
      </c>
      <c r="N20" s="27">
        <f t="shared" si="4"/>
        <v>0.6756756756756757</v>
      </c>
      <c r="O20" s="26">
        <v>48</v>
      </c>
      <c r="P20" s="27">
        <f t="shared" si="5"/>
        <v>16.216216216216218</v>
      </c>
      <c r="Q20" s="87">
        <v>0</v>
      </c>
      <c r="R20" s="27">
        <f t="shared" si="12"/>
        <v>0</v>
      </c>
      <c r="S20" s="87">
        <v>0</v>
      </c>
      <c r="T20" s="27">
        <f t="shared" si="13"/>
        <v>0</v>
      </c>
      <c r="U20" s="87">
        <v>0</v>
      </c>
      <c r="V20" s="27">
        <f t="shared" si="14"/>
        <v>0</v>
      </c>
      <c r="W20" s="26">
        <v>0</v>
      </c>
      <c r="X20" s="27">
        <f t="shared" si="6"/>
        <v>0</v>
      </c>
      <c r="Y20" s="76">
        <f t="shared" si="15"/>
        <v>286</v>
      </c>
      <c r="Z20" s="73">
        <f t="shared" si="7"/>
        <v>96.62162162162163</v>
      </c>
      <c r="AA20" s="26">
        <v>10</v>
      </c>
      <c r="AB20" s="66">
        <f t="shared" si="8"/>
        <v>3.3783783783783785</v>
      </c>
      <c r="AC20" s="76">
        <f t="shared" si="9"/>
        <v>296</v>
      </c>
      <c r="AD20" s="66">
        <f t="shared" si="10"/>
        <v>64.34782608695652</v>
      </c>
      <c r="AE20" s="62">
        <f t="shared" si="11"/>
        <v>-35.652173913043484</v>
      </c>
    </row>
    <row r="21" spans="1:31" ht="12.75" customHeight="1">
      <c r="A21" s="296"/>
      <c r="B21" s="38">
        <v>62</v>
      </c>
      <c r="C21" s="39" t="s">
        <v>16</v>
      </c>
      <c r="D21" s="52">
        <v>461</v>
      </c>
      <c r="E21" s="26">
        <v>71</v>
      </c>
      <c r="F21" s="27">
        <f t="shared" si="0"/>
        <v>23.355263157894736</v>
      </c>
      <c r="G21" s="28">
        <v>161</v>
      </c>
      <c r="H21" s="27">
        <f t="shared" si="1"/>
        <v>52.960526315789465</v>
      </c>
      <c r="I21" s="26">
        <v>8</v>
      </c>
      <c r="J21" s="27">
        <f t="shared" si="2"/>
        <v>2.631578947368421</v>
      </c>
      <c r="K21" s="26">
        <v>0</v>
      </c>
      <c r="L21" s="27">
        <f t="shared" si="3"/>
        <v>0</v>
      </c>
      <c r="M21" s="26">
        <v>2</v>
      </c>
      <c r="N21" s="27">
        <f t="shared" si="4"/>
        <v>0.6578947368421052</v>
      </c>
      <c r="O21" s="26">
        <v>46</v>
      </c>
      <c r="P21" s="27">
        <f t="shared" si="5"/>
        <v>15.131578947368421</v>
      </c>
      <c r="Q21" s="87">
        <v>0</v>
      </c>
      <c r="R21" s="27">
        <f t="shared" si="12"/>
        <v>0</v>
      </c>
      <c r="S21" s="87">
        <v>0</v>
      </c>
      <c r="T21" s="27">
        <f t="shared" si="13"/>
        <v>0</v>
      </c>
      <c r="U21" s="87">
        <v>0</v>
      </c>
      <c r="V21" s="27">
        <f t="shared" si="14"/>
        <v>0</v>
      </c>
      <c r="W21" s="26">
        <v>1</v>
      </c>
      <c r="X21" s="27">
        <f t="shared" si="6"/>
        <v>0.3289473684210526</v>
      </c>
      <c r="Y21" s="76">
        <f t="shared" si="15"/>
        <v>289</v>
      </c>
      <c r="Z21" s="73">
        <f t="shared" si="7"/>
        <v>95.06578947368422</v>
      </c>
      <c r="AA21" s="26">
        <v>15</v>
      </c>
      <c r="AB21" s="66">
        <f t="shared" si="8"/>
        <v>4.934210526315789</v>
      </c>
      <c r="AC21" s="76">
        <f t="shared" si="9"/>
        <v>304</v>
      </c>
      <c r="AD21" s="66">
        <f t="shared" si="10"/>
        <v>65.94360086767897</v>
      </c>
      <c r="AE21" s="62">
        <f t="shared" si="11"/>
        <v>-34.05639913232103</v>
      </c>
    </row>
    <row r="22" spans="1:31" ht="12.75" customHeight="1">
      <c r="A22" s="296"/>
      <c r="B22" s="38">
        <v>63</v>
      </c>
      <c r="C22" s="39" t="s">
        <v>15</v>
      </c>
      <c r="D22" s="52">
        <v>585</v>
      </c>
      <c r="E22" s="26">
        <v>121</v>
      </c>
      <c r="F22" s="27">
        <f t="shared" si="0"/>
        <v>31.758530183727036</v>
      </c>
      <c r="G22" s="28">
        <v>186</v>
      </c>
      <c r="H22" s="27">
        <f t="shared" si="1"/>
        <v>48.818897637795274</v>
      </c>
      <c r="I22" s="26">
        <v>4</v>
      </c>
      <c r="J22" s="27">
        <f t="shared" si="2"/>
        <v>1.0498687664041995</v>
      </c>
      <c r="K22" s="26">
        <v>0</v>
      </c>
      <c r="L22" s="27">
        <f t="shared" si="3"/>
        <v>0</v>
      </c>
      <c r="M22" s="26">
        <v>1</v>
      </c>
      <c r="N22" s="27">
        <f t="shared" si="4"/>
        <v>0.26246719160104987</v>
      </c>
      <c r="O22" s="26">
        <v>57</v>
      </c>
      <c r="P22" s="27">
        <f t="shared" si="5"/>
        <v>14.960629921259844</v>
      </c>
      <c r="Q22" s="87">
        <v>0</v>
      </c>
      <c r="R22" s="27">
        <f t="shared" si="12"/>
        <v>0</v>
      </c>
      <c r="S22" s="87">
        <v>0</v>
      </c>
      <c r="T22" s="27">
        <f t="shared" si="13"/>
        <v>0</v>
      </c>
      <c r="U22" s="87">
        <v>0</v>
      </c>
      <c r="V22" s="27">
        <f t="shared" si="14"/>
        <v>0</v>
      </c>
      <c r="W22" s="26">
        <v>4</v>
      </c>
      <c r="X22" s="27">
        <f t="shared" si="6"/>
        <v>1.0498687664041995</v>
      </c>
      <c r="Y22" s="76">
        <f t="shared" si="15"/>
        <v>373</v>
      </c>
      <c r="Z22" s="73">
        <f t="shared" si="7"/>
        <v>97.9002624671916</v>
      </c>
      <c r="AA22" s="26">
        <v>8</v>
      </c>
      <c r="AB22" s="66">
        <f t="shared" si="8"/>
        <v>2.099737532808399</v>
      </c>
      <c r="AC22" s="76">
        <f t="shared" si="9"/>
        <v>381</v>
      </c>
      <c r="AD22" s="66">
        <f t="shared" si="10"/>
        <v>65.12820512820512</v>
      </c>
      <c r="AE22" s="62">
        <f t="shared" si="11"/>
        <v>-34.871794871794876</v>
      </c>
    </row>
    <row r="23" spans="1:31" ht="12.75" customHeight="1">
      <c r="A23" s="296"/>
      <c r="B23" s="38">
        <v>63</v>
      </c>
      <c r="C23" s="39" t="s">
        <v>16</v>
      </c>
      <c r="D23" s="52">
        <v>585</v>
      </c>
      <c r="E23" s="26">
        <v>133</v>
      </c>
      <c r="F23" s="27">
        <f t="shared" si="0"/>
        <v>37.254901960784316</v>
      </c>
      <c r="G23" s="28">
        <v>160</v>
      </c>
      <c r="H23" s="27">
        <f t="shared" si="1"/>
        <v>44.81792717086835</v>
      </c>
      <c r="I23" s="26">
        <v>5</v>
      </c>
      <c r="J23" s="27">
        <f t="shared" si="2"/>
        <v>1.400560224089636</v>
      </c>
      <c r="K23" s="26">
        <v>0</v>
      </c>
      <c r="L23" s="27">
        <f t="shared" si="3"/>
        <v>0</v>
      </c>
      <c r="M23" s="26">
        <v>1</v>
      </c>
      <c r="N23" s="27">
        <f t="shared" si="4"/>
        <v>0.2801120448179272</v>
      </c>
      <c r="O23" s="26">
        <v>48</v>
      </c>
      <c r="P23" s="27">
        <f t="shared" si="5"/>
        <v>13.445378151260504</v>
      </c>
      <c r="Q23" s="87">
        <v>0</v>
      </c>
      <c r="R23" s="27">
        <f t="shared" si="12"/>
        <v>0</v>
      </c>
      <c r="S23" s="87">
        <v>0</v>
      </c>
      <c r="T23" s="27">
        <f t="shared" si="13"/>
        <v>0</v>
      </c>
      <c r="U23" s="87">
        <v>0</v>
      </c>
      <c r="V23" s="27">
        <f t="shared" si="14"/>
        <v>0</v>
      </c>
      <c r="W23" s="26">
        <v>2</v>
      </c>
      <c r="X23" s="27">
        <f t="shared" si="6"/>
        <v>0.5602240896358543</v>
      </c>
      <c r="Y23" s="76">
        <f t="shared" si="15"/>
        <v>349</v>
      </c>
      <c r="Z23" s="73">
        <f t="shared" si="7"/>
        <v>97.75910364145658</v>
      </c>
      <c r="AA23" s="26">
        <v>8</v>
      </c>
      <c r="AB23" s="66">
        <f t="shared" si="8"/>
        <v>2.2408963585434174</v>
      </c>
      <c r="AC23" s="76">
        <f t="shared" si="9"/>
        <v>357</v>
      </c>
      <c r="AD23" s="66">
        <f t="shared" si="10"/>
        <v>61.02564102564103</v>
      </c>
      <c r="AE23" s="62">
        <f t="shared" si="11"/>
        <v>-38.97435897435897</v>
      </c>
    </row>
    <row r="24" spans="1:31" ht="12.75" customHeight="1">
      <c r="A24" s="296"/>
      <c r="B24" s="38">
        <v>64</v>
      </c>
      <c r="C24" s="39" t="s">
        <v>15</v>
      </c>
      <c r="D24" s="52">
        <v>475</v>
      </c>
      <c r="E24" s="26">
        <v>92</v>
      </c>
      <c r="F24" s="27">
        <f t="shared" si="0"/>
        <v>29.39297124600639</v>
      </c>
      <c r="G24" s="28">
        <v>128</v>
      </c>
      <c r="H24" s="27">
        <f t="shared" si="1"/>
        <v>40.894568690095845</v>
      </c>
      <c r="I24" s="26">
        <v>9</v>
      </c>
      <c r="J24" s="27">
        <f t="shared" si="2"/>
        <v>2.8753993610223643</v>
      </c>
      <c r="K24" s="26">
        <v>0</v>
      </c>
      <c r="L24" s="27">
        <f t="shared" si="3"/>
        <v>0</v>
      </c>
      <c r="M24" s="26">
        <v>2</v>
      </c>
      <c r="N24" s="27">
        <f t="shared" si="4"/>
        <v>0.6389776357827476</v>
      </c>
      <c r="O24" s="26">
        <v>76</v>
      </c>
      <c r="P24" s="27">
        <f t="shared" si="5"/>
        <v>24.281150159744406</v>
      </c>
      <c r="Q24" s="87">
        <v>0</v>
      </c>
      <c r="R24" s="27">
        <f t="shared" si="12"/>
        <v>0</v>
      </c>
      <c r="S24" s="87">
        <v>0</v>
      </c>
      <c r="T24" s="27">
        <f t="shared" si="13"/>
        <v>0</v>
      </c>
      <c r="U24" s="87">
        <v>0</v>
      </c>
      <c r="V24" s="27">
        <f t="shared" si="14"/>
        <v>0</v>
      </c>
      <c r="W24" s="26">
        <v>1</v>
      </c>
      <c r="X24" s="27">
        <f t="shared" si="6"/>
        <v>0.3194888178913738</v>
      </c>
      <c r="Y24" s="76">
        <f t="shared" si="15"/>
        <v>308</v>
      </c>
      <c r="Z24" s="73">
        <f t="shared" si="7"/>
        <v>98.40255591054313</v>
      </c>
      <c r="AA24" s="26">
        <v>5</v>
      </c>
      <c r="AB24" s="66">
        <f t="shared" si="8"/>
        <v>1.5974440894568689</v>
      </c>
      <c r="AC24" s="76">
        <f t="shared" si="9"/>
        <v>313</v>
      </c>
      <c r="AD24" s="66">
        <f t="shared" si="10"/>
        <v>65.89473684210526</v>
      </c>
      <c r="AE24" s="62">
        <f t="shared" si="11"/>
        <v>-34.10526315789474</v>
      </c>
    </row>
    <row r="25" spans="1:31" ht="12.75" customHeight="1">
      <c r="A25" s="296"/>
      <c r="B25" s="131">
        <v>64</v>
      </c>
      <c r="C25" s="132" t="s">
        <v>16</v>
      </c>
      <c r="D25" s="52">
        <v>475</v>
      </c>
      <c r="E25" s="26">
        <v>58</v>
      </c>
      <c r="F25" s="27">
        <f t="shared" si="0"/>
        <v>17.791411042944784</v>
      </c>
      <c r="G25" s="28">
        <v>173</v>
      </c>
      <c r="H25" s="27">
        <f t="shared" si="1"/>
        <v>53.06748466257669</v>
      </c>
      <c r="I25" s="26">
        <v>4</v>
      </c>
      <c r="J25" s="27">
        <f t="shared" si="2"/>
        <v>1.2269938650306749</v>
      </c>
      <c r="K25" s="26">
        <v>1</v>
      </c>
      <c r="L25" s="27">
        <f t="shared" si="3"/>
        <v>0.3067484662576687</v>
      </c>
      <c r="M25" s="26">
        <v>2</v>
      </c>
      <c r="N25" s="27">
        <f t="shared" si="4"/>
        <v>0.6134969325153374</v>
      </c>
      <c r="O25" s="26">
        <v>83</v>
      </c>
      <c r="P25" s="27">
        <f t="shared" si="5"/>
        <v>25.4601226993865</v>
      </c>
      <c r="Q25" s="87">
        <v>0</v>
      </c>
      <c r="R25" s="27">
        <f t="shared" si="12"/>
        <v>0</v>
      </c>
      <c r="S25" s="87">
        <v>0</v>
      </c>
      <c r="T25" s="27">
        <f t="shared" si="13"/>
        <v>0</v>
      </c>
      <c r="U25" s="87">
        <v>0</v>
      </c>
      <c r="V25" s="27">
        <f t="shared" si="14"/>
        <v>0</v>
      </c>
      <c r="W25" s="26">
        <v>1</v>
      </c>
      <c r="X25" s="27">
        <f t="shared" si="6"/>
        <v>0.3067484662576687</v>
      </c>
      <c r="Y25" s="76">
        <f t="shared" si="15"/>
        <v>322</v>
      </c>
      <c r="Z25" s="73">
        <f t="shared" si="7"/>
        <v>98.77300613496932</v>
      </c>
      <c r="AA25" s="26">
        <v>4</v>
      </c>
      <c r="AB25" s="66">
        <f t="shared" si="8"/>
        <v>1.2269938650306749</v>
      </c>
      <c r="AC25" s="76">
        <f t="shared" si="9"/>
        <v>326</v>
      </c>
      <c r="AD25" s="66">
        <f t="shared" si="10"/>
        <v>68.63157894736842</v>
      </c>
      <c r="AE25" s="62">
        <f t="shared" si="11"/>
        <v>-31.368421052631575</v>
      </c>
    </row>
    <row r="26" spans="1:31" ht="12.75" customHeight="1">
      <c r="A26" s="296"/>
      <c r="B26" s="145">
        <v>65</v>
      </c>
      <c r="C26" s="146" t="s">
        <v>15</v>
      </c>
      <c r="D26" s="147">
        <v>676</v>
      </c>
      <c r="E26" s="148">
        <v>158</v>
      </c>
      <c r="F26" s="149">
        <f>E26/AC26*100</f>
        <v>36.574074074074076</v>
      </c>
      <c r="G26" s="150">
        <v>185</v>
      </c>
      <c r="H26" s="149">
        <f>G26/AC26*100</f>
        <v>42.824074074074076</v>
      </c>
      <c r="I26" s="148">
        <v>6</v>
      </c>
      <c r="J26" s="149">
        <f>I26/AC26*100</f>
        <v>1.3888888888888888</v>
      </c>
      <c r="K26" s="148">
        <v>2</v>
      </c>
      <c r="L26" s="149">
        <f>K26/AC26*100</f>
        <v>0.4629629629629629</v>
      </c>
      <c r="M26" s="148">
        <v>2</v>
      </c>
      <c r="N26" s="149">
        <f>M26/AC26*100</f>
        <v>0.4629629629629629</v>
      </c>
      <c r="O26" s="148">
        <v>60</v>
      </c>
      <c r="P26" s="149">
        <f>O26/AC26*100</f>
        <v>13.88888888888889</v>
      </c>
      <c r="Q26" s="151">
        <v>0</v>
      </c>
      <c r="R26" s="149">
        <f>Q26/AC26*100</f>
        <v>0</v>
      </c>
      <c r="S26" s="151">
        <v>0</v>
      </c>
      <c r="T26" s="149">
        <f>S26/AC26*100</f>
        <v>0</v>
      </c>
      <c r="U26" s="151">
        <v>0</v>
      </c>
      <c r="V26" s="149">
        <f>U26/AC26*100</f>
        <v>0</v>
      </c>
      <c r="W26" s="148">
        <v>4</v>
      </c>
      <c r="X26" s="149">
        <f>W26/AC26*100</f>
        <v>0.9259259259259258</v>
      </c>
      <c r="Y26" s="152">
        <f>SUM(E26+G26+I26+K26+M26+O26+Q26+S26+U26+W26)</f>
        <v>417</v>
      </c>
      <c r="Z26" s="153">
        <f>Y26/AC26*100</f>
        <v>96.52777777777779</v>
      </c>
      <c r="AA26" s="148">
        <v>15</v>
      </c>
      <c r="AB26" s="154">
        <f>AA26/AC26*100</f>
        <v>3.4722222222222223</v>
      </c>
      <c r="AC26" s="152">
        <f>Y26+AA26</f>
        <v>432</v>
      </c>
      <c r="AD26" s="154">
        <f>AC26/D26*100</f>
        <v>63.905325443786985</v>
      </c>
      <c r="AE26" s="155">
        <f t="shared" si="11"/>
        <v>-36.094674556213015</v>
      </c>
    </row>
    <row r="27" spans="1:31" ht="12.75" customHeight="1">
      <c r="A27" s="296"/>
      <c r="B27" s="38">
        <v>65</v>
      </c>
      <c r="C27" s="39" t="s">
        <v>16</v>
      </c>
      <c r="D27" s="52">
        <v>676</v>
      </c>
      <c r="E27" s="26">
        <v>164</v>
      </c>
      <c r="F27" s="27">
        <f aca="true" t="shared" si="16" ref="F27:F36">E27/AC27*100</f>
        <v>37.10407239819005</v>
      </c>
      <c r="G27" s="28">
        <v>195</v>
      </c>
      <c r="H27" s="27">
        <f aca="true" t="shared" si="17" ref="H27:H36">G27/AC27*100</f>
        <v>44.11764705882353</v>
      </c>
      <c r="I27" s="26">
        <v>6</v>
      </c>
      <c r="J27" s="27">
        <f aca="true" t="shared" si="18" ref="J27:J36">I27/AC27*100</f>
        <v>1.3574660633484164</v>
      </c>
      <c r="K27" s="26">
        <v>1</v>
      </c>
      <c r="L27" s="27">
        <f aca="true" t="shared" si="19" ref="L27:L36">K27/AC27*100</f>
        <v>0.22624434389140274</v>
      </c>
      <c r="M27" s="26">
        <v>3</v>
      </c>
      <c r="N27" s="27">
        <f aca="true" t="shared" si="20" ref="N27:N36">M27/AC27*100</f>
        <v>0.6787330316742082</v>
      </c>
      <c r="O27" s="26">
        <v>61</v>
      </c>
      <c r="P27" s="27">
        <f aca="true" t="shared" si="21" ref="P27:P36">O27/AC27*100</f>
        <v>13.800904977375566</v>
      </c>
      <c r="Q27" s="87">
        <v>0</v>
      </c>
      <c r="R27" s="27">
        <f aca="true" t="shared" si="22" ref="R27:R36">Q27/AC27*100</f>
        <v>0</v>
      </c>
      <c r="S27" s="87">
        <v>0</v>
      </c>
      <c r="T27" s="27">
        <f t="shared" si="13"/>
        <v>0</v>
      </c>
      <c r="U27" s="87">
        <v>0</v>
      </c>
      <c r="V27" s="27">
        <f t="shared" si="14"/>
        <v>0</v>
      </c>
      <c r="W27" s="26">
        <v>0</v>
      </c>
      <c r="X27" s="27">
        <f t="shared" si="6"/>
        <v>0</v>
      </c>
      <c r="Y27" s="76">
        <f aca="true" t="shared" si="23" ref="Y27:Y36">SUM(E27+G27+I27+K27+M27+O27+Q27+S27+U27+W27)</f>
        <v>430</v>
      </c>
      <c r="Z27" s="73">
        <f t="shared" si="7"/>
        <v>97.28506787330316</v>
      </c>
      <c r="AA27" s="26">
        <v>12</v>
      </c>
      <c r="AB27" s="66">
        <f t="shared" si="8"/>
        <v>2.7149321266968327</v>
      </c>
      <c r="AC27" s="76">
        <f t="shared" si="9"/>
        <v>442</v>
      </c>
      <c r="AD27" s="66">
        <f aca="true" t="shared" si="24" ref="AD27:AD36">AC27/D27*100</f>
        <v>65.38461538461539</v>
      </c>
      <c r="AE27" s="62">
        <f t="shared" si="11"/>
        <v>-34.61538461538461</v>
      </c>
    </row>
    <row r="28" spans="1:31" ht="12.75" customHeight="1">
      <c r="A28" s="296"/>
      <c r="B28" s="38">
        <v>66</v>
      </c>
      <c r="C28" s="39" t="s">
        <v>15</v>
      </c>
      <c r="D28" s="52">
        <v>473</v>
      </c>
      <c r="E28" s="26">
        <v>80</v>
      </c>
      <c r="F28" s="27">
        <f t="shared" si="16"/>
        <v>24.096385542168676</v>
      </c>
      <c r="G28" s="28">
        <v>166</v>
      </c>
      <c r="H28" s="27">
        <f t="shared" si="17"/>
        <v>50</v>
      </c>
      <c r="I28" s="26">
        <v>4</v>
      </c>
      <c r="J28" s="27">
        <f t="shared" si="18"/>
        <v>1.2048192771084338</v>
      </c>
      <c r="K28" s="26">
        <v>2</v>
      </c>
      <c r="L28" s="27">
        <f t="shared" si="19"/>
        <v>0.6024096385542169</v>
      </c>
      <c r="M28" s="26">
        <v>1</v>
      </c>
      <c r="N28" s="27">
        <f t="shared" si="20"/>
        <v>0.30120481927710846</v>
      </c>
      <c r="O28" s="26">
        <v>69</v>
      </c>
      <c r="P28" s="27">
        <f t="shared" si="21"/>
        <v>20.783132530120483</v>
      </c>
      <c r="Q28" s="87">
        <v>0</v>
      </c>
      <c r="R28" s="27">
        <f t="shared" si="22"/>
        <v>0</v>
      </c>
      <c r="S28" s="87">
        <v>0</v>
      </c>
      <c r="T28" s="27">
        <f t="shared" si="13"/>
        <v>0</v>
      </c>
      <c r="U28" s="87">
        <v>0</v>
      </c>
      <c r="V28" s="27">
        <f t="shared" si="14"/>
        <v>0</v>
      </c>
      <c r="W28" s="26">
        <v>0</v>
      </c>
      <c r="X28" s="27">
        <f t="shared" si="6"/>
        <v>0</v>
      </c>
      <c r="Y28" s="76">
        <f t="shared" si="23"/>
        <v>322</v>
      </c>
      <c r="Z28" s="73">
        <f t="shared" si="7"/>
        <v>96.98795180722891</v>
      </c>
      <c r="AA28" s="26">
        <v>10</v>
      </c>
      <c r="AB28" s="66">
        <f t="shared" si="8"/>
        <v>3.0120481927710845</v>
      </c>
      <c r="AC28" s="76">
        <f t="shared" si="9"/>
        <v>332</v>
      </c>
      <c r="AD28" s="66">
        <f t="shared" si="24"/>
        <v>70.19027484143763</v>
      </c>
      <c r="AE28" s="62">
        <f t="shared" si="11"/>
        <v>-29.809725158562372</v>
      </c>
    </row>
    <row r="29" spans="1:31" ht="12.75" customHeight="1">
      <c r="A29" s="296"/>
      <c r="B29" s="38">
        <v>66</v>
      </c>
      <c r="C29" s="39" t="s">
        <v>16</v>
      </c>
      <c r="D29" s="52">
        <v>474</v>
      </c>
      <c r="E29" s="26">
        <v>89</v>
      </c>
      <c r="F29" s="27">
        <f t="shared" si="16"/>
        <v>29.47019867549669</v>
      </c>
      <c r="G29" s="28">
        <v>135</v>
      </c>
      <c r="H29" s="27">
        <f t="shared" si="17"/>
        <v>44.70198675496689</v>
      </c>
      <c r="I29" s="26">
        <v>9</v>
      </c>
      <c r="J29" s="27">
        <f t="shared" si="18"/>
        <v>2.980132450331126</v>
      </c>
      <c r="K29" s="26">
        <v>1</v>
      </c>
      <c r="L29" s="27">
        <f t="shared" si="19"/>
        <v>0.33112582781456956</v>
      </c>
      <c r="M29" s="26">
        <v>0</v>
      </c>
      <c r="N29" s="27">
        <f t="shared" si="20"/>
        <v>0</v>
      </c>
      <c r="O29" s="26">
        <v>60</v>
      </c>
      <c r="P29" s="27">
        <f t="shared" si="21"/>
        <v>19.867549668874172</v>
      </c>
      <c r="Q29" s="87">
        <v>0</v>
      </c>
      <c r="R29" s="27">
        <f t="shared" si="22"/>
        <v>0</v>
      </c>
      <c r="S29" s="87">
        <v>0</v>
      </c>
      <c r="T29" s="27">
        <f t="shared" si="13"/>
        <v>0</v>
      </c>
      <c r="U29" s="87">
        <v>0</v>
      </c>
      <c r="V29" s="27">
        <f t="shared" si="14"/>
        <v>0</v>
      </c>
      <c r="W29" s="26">
        <v>1</v>
      </c>
      <c r="X29" s="27">
        <f t="shared" si="6"/>
        <v>0.33112582781456956</v>
      </c>
      <c r="Y29" s="76">
        <f t="shared" si="23"/>
        <v>295</v>
      </c>
      <c r="Z29" s="73">
        <f t="shared" si="7"/>
        <v>97.68211920529801</v>
      </c>
      <c r="AA29" s="28">
        <v>7</v>
      </c>
      <c r="AB29" s="66">
        <f t="shared" si="8"/>
        <v>2.3178807947019866</v>
      </c>
      <c r="AC29" s="76">
        <f t="shared" si="9"/>
        <v>302</v>
      </c>
      <c r="AD29" s="66">
        <f t="shared" si="24"/>
        <v>63.71308016877637</v>
      </c>
      <c r="AE29" s="62">
        <f t="shared" si="11"/>
        <v>-36.28691983122363</v>
      </c>
    </row>
    <row r="30" spans="1:31" ht="12.75" customHeight="1">
      <c r="A30" s="296"/>
      <c r="B30" s="38">
        <v>67</v>
      </c>
      <c r="C30" s="39" t="s">
        <v>15</v>
      </c>
      <c r="D30" s="52">
        <v>484</v>
      </c>
      <c r="E30" s="26">
        <v>88</v>
      </c>
      <c r="F30" s="27">
        <f t="shared" si="16"/>
        <v>28.115015974440894</v>
      </c>
      <c r="G30" s="28">
        <v>137</v>
      </c>
      <c r="H30" s="27">
        <f t="shared" si="17"/>
        <v>43.76996805111821</v>
      </c>
      <c r="I30" s="26">
        <v>9</v>
      </c>
      <c r="J30" s="27">
        <f t="shared" si="18"/>
        <v>2.8753993610223643</v>
      </c>
      <c r="K30" s="26">
        <v>0</v>
      </c>
      <c r="L30" s="27">
        <f t="shared" si="19"/>
        <v>0</v>
      </c>
      <c r="M30" s="26">
        <v>2</v>
      </c>
      <c r="N30" s="27">
        <f t="shared" si="20"/>
        <v>0.6389776357827476</v>
      </c>
      <c r="O30" s="26">
        <v>71</v>
      </c>
      <c r="P30" s="27">
        <f t="shared" si="21"/>
        <v>22.683706070287542</v>
      </c>
      <c r="Q30" s="87">
        <v>0</v>
      </c>
      <c r="R30" s="27">
        <f t="shared" si="22"/>
        <v>0</v>
      </c>
      <c r="S30" s="87">
        <v>0</v>
      </c>
      <c r="T30" s="27">
        <f t="shared" si="13"/>
        <v>0</v>
      </c>
      <c r="U30" s="87">
        <v>0</v>
      </c>
      <c r="V30" s="27">
        <f t="shared" si="14"/>
        <v>0</v>
      </c>
      <c r="W30" s="26">
        <v>2</v>
      </c>
      <c r="X30" s="27">
        <f t="shared" si="6"/>
        <v>0.6389776357827476</v>
      </c>
      <c r="Y30" s="76">
        <f t="shared" si="23"/>
        <v>309</v>
      </c>
      <c r="Z30" s="73">
        <f t="shared" si="7"/>
        <v>98.7220447284345</v>
      </c>
      <c r="AA30" s="26">
        <v>4</v>
      </c>
      <c r="AB30" s="66">
        <f t="shared" si="8"/>
        <v>1.2779552715654952</v>
      </c>
      <c r="AC30" s="76">
        <f t="shared" si="9"/>
        <v>313</v>
      </c>
      <c r="AD30" s="66">
        <f t="shared" si="24"/>
        <v>64.6694214876033</v>
      </c>
      <c r="AE30" s="62">
        <f t="shared" si="11"/>
        <v>-35.3305785123967</v>
      </c>
    </row>
    <row r="31" spans="1:31" ht="12.75" customHeight="1">
      <c r="A31" s="296"/>
      <c r="B31" s="38">
        <v>67</v>
      </c>
      <c r="C31" s="39" t="s">
        <v>16</v>
      </c>
      <c r="D31" s="52">
        <v>485</v>
      </c>
      <c r="E31" s="26">
        <v>102</v>
      </c>
      <c r="F31" s="27">
        <f t="shared" si="16"/>
        <v>31.874999999999996</v>
      </c>
      <c r="G31" s="28">
        <v>121</v>
      </c>
      <c r="H31" s="27">
        <f t="shared" si="17"/>
        <v>37.8125</v>
      </c>
      <c r="I31" s="26">
        <v>2</v>
      </c>
      <c r="J31" s="27">
        <f t="shared" si="18"/>
        <v>0.625</v>
      </c>
      <c r="K31" s="26">
        <v>1</v>
      </c>
      <c r="L31" s="27">
        <f t="shared" si="19"/>
        <v>0.3125</v>
      </c>
      <c r="M31" s="26">
        <v>1</v>
      </c>
      <c r="N31" s="27">
        <f t="shared" si="20"/>
        <v>0.3125</v>
      </c>
      <c r="O31" s="26">
        <v>78</v>
      </c>
      <c r="P31" s="27">
        <f t="shared" si="21"/>
        <v>24.375</v>
      </c>
      <c r="Q31" s="87">
        <v>0</v>
      </c>
      <c r="R31" s="27">
        <f t="shared" si="22"/>
        <v>0</v>
      </c>
      <c r="S31" s="87">
        <v>0</v>
      </c>
      <c r="T31" s="27">
        <f t="shared" si="13"/>
        <v>0</v>
      </c>
      <c r="U31" s="87">
        <v>0</v>
      </c>
      <c r="V31" s="27">
        <f t="shared" si="14"/>
        <v>0</v>
      </c>
      <c r="W31" s="26">
        <v>1</v>
      </c>
      <c r="X31" s="27">
        <f t="shared" si="6"/>
        <v>0.3125</v>
      </c>
      <c r="Y31" s="76">
        <f t="shared" si="23"/>
        <v>306</v>
      </c>
      <c r="Z31" s="73">
        <f t="shared" si="7"/>
        <v>95.625</v>
      </c>
      <c r="AA31" s="26">
        <v>14</v>
      </c>
      <c r="AB31" s="66">
        <f t="shared" si="8"/>
        <v>4.375</v>
      </c>
      <c r="AC31" s="76">
        <f t="shared" si="9"/>
        <v>320</v>
      </c>
      <c r="AD31" s="66">
        <f t="shared" si="24"/>
        <v>65.97938144329896</v>
      </c>
      <c r="AE31" s="62">
        <f t="shared" si="11"/>
        <v>-34.02061855670104</v>
      </c>
    </row>
    <row r="32" spans="1:31" ht="12.75" customHeight="1">
      <c r="A32" s="296"/>
      <c r="B32" s="38">
        <v>68</v>
      </c>
      <c r="C32" s="39" t="s">
        <v>15</v>
      </c>
      <c r="D32" s="52">
        <v>461</v>
      </c>
      <c r="E32" s="26">
        <v>90</v>
      </c>
      <c r="F32" s="27">
        <f t="shared" si="16"/>
        <v>32.49097472924188</v>
      </c>
      <c r="G32" s="28">
        <v>101</v>
      </c>
      <c r="H32" s="27">
        <f t="shared" si="17"/>
        <v>36.462093862815884</v>
      </c>
      <c r="I32" s="26">
        <v>5</v>
      </c>
      <c r="J32" s="27">
        <f t="shared" si="18"/>
        <v>1.8050541516245486</v>
      </c>
      <c r="K32" s="26">
        <v>1</v>
      </c>
      <c r="L32" s="27">
        <f t="shared" si="19"/>
        <v>0.36101083032490977</v>
      </c>
      <c r="M32" s="26">
        <v>2</v>
      </c>
      <c r="N32" s="27">
        <f t="shared" si="20"/>
        <v>0.7220216606498195</v>
      </c>
      <c r="O32" s="26">
        <v>63</v>
      </c>
      <c r="P32" s="27">
        <f t="shared" si="21"/>
        <v>22.743682310469314</v>
      </c>
      <c r="Q32" s="87">
        <v>0</v>
      </c>
      <c r="R32" s="27">
        <f t="shared" si="22"/>
        <v>0</v>
      </c>
      <c r="S32" s="87">
        <v>0</v>
      </c>
      <c r="T32" s="27">
        <f t="shared" si="13"/>
        <v>0</v>
      </c>
      <c r="U32" s="87">
        <v>0</v>
      </c>
      <c r="V32" s="27">
        <f t="shared" si="14"/>
        <v>0</v>
      </c>
      <c r="W32" s="26">
        <v>0</v>
      </c>
      <c r="X32" s="27">
        <f t="shared" si="6"/>
        <v>0</v>
      </c>
      <c r="Y32" s="76">
        <f t="shared" si="23"/>
        <v>262</v>
      </c>
      <c r="Z32" s="73">
        <f t="shared" si="7"/>
        <v>94.58483754512635</v>
      </c>
      <c r="AA32" s="26">
        <v>15</v>
      </c>
      <c r="AB32" s="66">
        <f t="shared" si="8"/>
        <v>5.415162454873646</v>
      </c>
      <c r="AC32" s="76">
        <f t="shared" si="9"/>
        <v>277</v>
      </c>
      <c r="AD32" s="66">
        <f t="shared" si="24"/>
        <v>60.08676789587852</v>
      </c>
      <c r="AE32" s="62">
        <f t="shared" si="11"/>
        <v>-39.91323210412148</v>
      </c>
    </row>
    <row r="33" spans="1:31" ht="12.75" customHeight="1">
      <c r="A33" s="296"/>
      <c r="B33" s="38">
        <v>68</v>
      </c>
      <c r="C33" s="39" t="s">
        <v>16</v>
      </c>
      <c r="D33" s="52">
        <v>462</v>
      </c>
      <c r="E33" s="26">
        <v>95</v>
      </c>
      <c r="F33" s="27">
        <f t="shared" si="16"/>
        <v>35.714285714285715</v>
      </c>
      <c r="G33" s="28">
        <v>109</v>
      </c>
      <c r="H33" s="27">
        <f t="shared" si="17"/>
        <v>40.97744360902256</v>
      </c>
      <c r="I33" s="26">
        <v>5</v>
      </c>
      <c r="J33" s="27">
        <f t="shared" si="18"/>
        <v>1.8796992481203008</v>
      </c>
      <c r="K33" s="26">
        <v>2</v>
      </c>
      <c r="L33" s="27">
        <f t="shared" si="19"/>
        <v>0.7518796992481203</v>
      </c>
      <c r="M33" s="26">
        <v>0</v>
      </c>
      <c r="N33" s="27">
        <f t="shared" si="20"/>
        <v>0</v>
      </c>
      <c r="O33" s="26">
        <v>44</v>
      </c>
      <c r="P33" s="27">
        <f t="shared" si="21"/>
        <v>16.541353383458645</v>
      </c>
      <c r="Q33" s="87">
        <v>0</v>
      </c>
      <c r="R33" s="27">
        <f t="shared" si="22"/>
        <v>0</v>
      </c>
      <c r="S33" s="87">
        <v>0</v>
      </c>
      <c r="T33" s="27">
        <f t="shared" si="13"/>
        <v>0</v>
      </c>
      <c r="U33" s="87">
        <v>0</v>
      </c>
      <c r="V33" s="27">
        <f t="shared" si="14"/>
        <v>0</v>
      </c>
      <c r="W33" s="26">
        <v>0</v>
      </c>
      <c r="X33" s="27">
        <f t="shared" si="6"/>
        <v>0</v>
      </c>
      <c r="Y33" s="76">
        <f t="shared" si="23"/>
        <v>255</v>
      </c>
      <c r="Z33" s="73">
        <f t="shared" si="7"/>
        <v>95.86466165413535</v>
      </c>
      <c r="AA33" s="26">
        <v>11</v>
      </c>
      <c r="AB33" s="66">
        <f t="shared" si="8"/>
        <v>4.135338345864661</v>
      </c>
      <c r="AC33" s="76">
        <f t="shared" si="9"/>
        <v>266</v>
      </c>
      <c r="AD33" s="66">
        <f t="shared" si="24"/>
        <v>57.57575757575758</v>
      </c>
      <c r="AE33" s="62">
        <f t="shared" si="11"/>
        <v>-42.42424242424242</v>
      </c>
    </row>
    <row r="34" spans="1:31" ht="12.75" customHeight="1">
      <c r="A34" s="296"/>
      <c r="B34" s="38">
        <v>69</v>
      </c>
      <c r="C34" s="39" t="s">
        <v>15</v>
      </c>
      <c r="D34" s="52">
        <v>460</v>
      </c>
      <c r="E34" s="26">
        <v>91</v>
      </c>
      <c r="F34" s="27">
        <f t="shared" si="16"/>
        <v>29.73856209150327</v>
      </c>
      <c r="G34" s="28">
        <v>154</v>
      </c>
      <c r="H34" s="27">
        <f t="shared" si="17"/>
        <v>50.326797385620914</v>
      </c>
      <c r="I34" s="26">
        <v>3</v>
      </c>
      <c r="J34" s="27">
        <f t="shared" si="18"/>
        <v>0.9803921568627451</v>
      </c>
      <c r="K34" s="26">
        <v>1</v>
      </c>
      <c r="L34" s="27">
        <f t="shared" si="19"/>
        <v>0.32679738562091504</v>
      </c>
      <c r="M34" s="26">
        <v>0</v>
      </c>
      <c r="N34" s="27">
        <f t="shared" si="20"/>
        <v>0</v>
      </c>
      <c r="O34" s="26">
        <v>46</v>
      </c>
      <c r="P34" s="27">
        <f t="shared" si="21"/>
        <v>15.032679738562091</v>
      </c>
      <c r="Q34" s="87">
        <v>0</v>
      </c>
      <c r="R34" s="27">
        <f t="shared" si="22"/>
        <v>0</v>
      </c>
      <c r="S34" s="87">
        <v>0</v>
      </c>
      <c r="T34" s="27">
        <f t="shared" si="13"/>
        <v>0</v>
      </c>
      <c r="U34" s="87">
        <v>0</v>
      </c>
      <c r="V34" s="27">
        <f t="shared" si="14"/>
        <v>0</v>
      </c>
      <c r="W34" s="26">
        <v>2</v>
      </c>
      <c r="X34" s="27">
        <f t="shared" si="6"/>
        <v>0.6535947712418301</v>
      </c>
      <c r="Y34" s="76">
        <f t="shared" si="23"/>
        <v>297</v>
      </c>
      <c r="Z34" s="73">
        <f t="shared" si="7"/>
        <v>97.05882352941177</v>
      </c>
      <c r="AA34" s="26">
        <v>9</v>
      </c>
      <c r="AB34" s="66">
        <f t="shared" si="8"/>
        <v>2.941176470588235</v>
      </c>
      <c r="AC34" s="76">
        <f t="shared" si="9"/>
        <v>306</v>
      </c>
      <c r="AD34" s="66">
        <f t="shared" si="24"/>
        <v>66.52173913043478</v>
      </c>
      <c r="AE34" s="62">
        <f t="shared" si="11"/>
        <v>-33.47826086956522</v>
      </c>
    </row>
    <row r="35" spans="1:31" ht="12.75" customHeight="1">
      <c r="A35" s="296"/>
      <c r="B35" s="38">
        <v>69</v>
      </c>
      <c r="C35" s="39" t="s">
        <v>16</v>
      </c>
      <c r="D35" s="52">
        <v>461</v>
      </c>
      <c r="E35" s="26">
        <v>99</v>
      </c>
      <c r="F35" s="27">
        <f t="shared" si="16"/>
        <v>30.8411214953271</v>
      </c>
      <c r="G35" s="28">
        <v>136</v>
      </c>
      <c r="H35" s="27">
        <f t="shared" si="17"/>
        <v>42.36760124610592</v>
      </c>
      <c r="I35" s="26">
        <v>6</v>
      </c>
      <c r="J35" s="27">
        <f t="shared" si="18"/>
        <v>1.8691588785046727</v>
      </c>
      <c r="K35" s="26">
        <v>3</v>
      </c>
      <c r="L35" s="27">
        <f t="shared" si="19"/>
        <v>0.9345794392523363</v>
      </c>
      <c r="M35" s="26">
        <v>0</v>
      </c>
      <c r="N35" s="27">
        <f t="shared" si="20"/>
        <v>0</v>
      </c>
      <c r="O35" s="26">
        <v>65</v>
      </c>
      <c r="P35" s="27">
        <f t="shared" si="21"/>
        <v>20.24922118380062</v>
      </c>
      <c r="Q35" s="87">
        <v>0</v>
      </c>
      <c r="R35" s="27">
        <f t="shared" si="22"/>
        <v>0</v>
      </c>
      <c r="S35" s="87">
        <v>0</v>
      </c>
      <c r="T35" s="27">
        <f t="shared" si="13"/>
        <v>0</v>
      </c>
      <c r="U35" s="87">
        <v>0</v>
      </c>
      <c r="V35" s="27">
        <f t="shared" si="14"/>
        <v>0</v>
      </c>
      <c r="W35" s="26">
        <v>1</v>
      </c>
      <c r="X35" s="27">
        <f t="shared" si="6"/>
        <v>0.3115264797507788</v>
      </c>
      <c r="Y35" s="76">
        <f t="shared" si="23"/>
        <v>310</v>
      </c>
      <c r="Z35" s="73">
        <f t="shared" si="7"/>
        <v>96.57320872274143</v>
      </c>
      <c r="AA35" s="26">
        <v>11</v>
      </c>
      <c r="AB35" s="66">
        <f t="shared" si="8"/>
        <v>3.4267912772585665</v>
      </c>
      <c r="AC35" s="76">
        <f t="shared" si="9"/>
        <v>321</v>
      </c>
      <c r="AD35" s="66">
        <f t="shared" si="24"/>
        <v>69.63123644251627</v>
      </c>
      <c r="AE35" s="62">
        <f t="shared" si="11"/>
        <v>-30.36876355748373</v>
      </c>
    </row>
    <row r="36" spans="1:31" ht="12.75" customHeight="1">
      <c r="A36" s="296"/>
      <c r="B36" s="145">
        <v>70</v>
      </c>
      <c r="C36" s="146" t="s">
        <v>15</v>
      </c>
      <c r="D36" s="147">
        <v>553</v>
      </c>
      <c r="E36" s="148">
        <v>110</v>
      </c>
      <c r="F36" s="149">
        <f t="shared" si="16"/>
        <v>30.89887640449438</v>
      </c>
      <c r="G36" s="150">
        <v>137</v>
      </c>
      <c r="H36" s="149">
        <f t="shared" si="17"/>
        <v>38.48314606741573</v>
      </c>
      <c r="I36" s="148">
        <v>6</v>
      </c>
      <c r="J36" s="149">
        <f t="shared" si="18"/>
        <v>1.6853932584269662</v>
      </c>
      <c r="K36" s="148">
        <v>0</v>
      </c>
      <c r="L36" s="149">
        <f t="shared" si="19"/>
        <v>0</v>
      </c>
      <c r="M36" s="148">
        <v>3</v>
      </c>
      <c r="N36" s="149">
        <f t="shared" si="20"/>
        <v>0.8426966292134831</v>
      </c>
      <c r="O36" s="148">
        <v>88</v>
      </c>
      <c r="P36" s="149">
        <f t="shared" si="21"/>
        <v>24.719101123595504</v>
      </c>
      <c r="Q36" s="151">
        <v>0</v>
      </c>
      <c r="R36" s="149">
        <f t="shared" si="22"/>
        <v>0</v>
      </c>
      <c r="S36" s="151">
        <v>0</v>
      </c>
      <c r="T36" s="149">
        <f>S36/AC36*100</f>
        <v>0</v>
      </c>
      <c r="U36" s="151">
        <v>0</v>
      </c>
      <c r="V36" s="149">
        <f>U36/AC36*100</f>
        <v>0</v>
      </c>
      <c r="W36" s="148">
        <v>5</v>
      </c>
      <c r="X36" s="149">
        <f>W36/AC36*100</f>
        <v>1.4044943820224718</v>
      </c>
      <c r="Y36" s="152">
        <f t="shared" si="23"/>
        <v>349</v>
      </c>
      <c r="Z36" s="153">
        <f>Y36/AC36*100</f>
        <v>98.03370786516854</v>
      </c>
      <c r="AA36" s="148">
        <v>7</v>
      </c>
      <c r="AB36" s="154">
        <f>AA36/AC36*100</f>
        <v>1.9662921348314606</v>
      </c>
      <c r="AC36" s="152">
        <f>Y36+AA36</f>
        <v>356</v>
      </c>
      <c r="AD36" s="154">
        <f t="shared" si="24"/>
        <v>64.376130198915</v>
      </c>
      <c r="AE36" s="155">
        <f t="shared" si="11"/>
        <v>-35.62386980108499</v>
      </c>
    </row>
    <row r="37" spans="1:31" ht="12.75" customHeight="1">
      <c r="A37" s="296"/>
      <c r="B37" s="38">
        <v>70</v>
      </c>
      <c r="C37" s="39" t="s">
        <v>16</v>
      </c>
      <c r="D37" s="52">
        <v>553</v>
      </c>
      <c r="E37" s="26">
        <v>115</v>
      </c>
      <c r="F37" s="27">
        <f aca="true" t="shared" si="25" ref="F37:F42">E37/AC37*100</f>
        <v>29.792746113989637</v>
      </c>
      <c r="G37" s="28">
        <v>164</v>
      </c>
      <c r="H37" s="27">
        <f aca="true" t="shared" si="26" ref="H37:H42">G37/AC37*100</f>
        <v>42.487046632124354</v>
      </c>
      <c r="I37" s="26">
        <v>4</v>
      </c>
      <c r="J37" s="27">
        <f aca="true" t="shared" si="27" ref="J37:J42">I37/AC37*100</f>
        <v>1.0362694300518136</v>
      </c>
      <c r="K37" s="26">
        <v>0</v>
      </c>
      <c r="L37" s="27">
        <f aca="true" t="shared" si="28" ref="L37:L42">K37/AC37*100</f>
        <v>0</v>
      </c>
      <c r="M37" s="26">
        <v>0</v>
      </c>
      <c r="N37" s="27">
        <f aca="true" t="shared" si="29" ref="N37:N42">M37/AC37*100</f>
        <v>0</v>
      </c>
      <c r="O37" s="26">
        <v>92</v>
      </c>
      <c r="P37" s="27">
        <f aca="true" t="shared" si="30" ref="P37:P42">O37/AC37*100</f>
        <v>23.83419689119171</v>
      </c>
      <c r="Q37" s="87">
        <v>0</v>
      </c>
      <c r="R37" s="27">
        <f aca="true" t="shared" si="31" ref="R37:R42">Q37/AC37*100</f>
        <v>0</v>
      </c>
      <c r="S37" s="87">
        <v>0</v>
      </c>
      <c r="T37" s="27">
        <f t="shared" si="13"/>
        <v>0</v>
      </c>
      <c r="U37" s="87">
        <v>0</v>
      </c>
      <c r="V37" s="27">
        <f t="shared" si="14"/>
        <v>0</v>
      </c>
      <c r="W37" s="26">
        <v>1</v>
      </c>
      <c r="X37" s="27">
        <f t="shared" si="6"/>
        <v>0.2590673575129534</v>
      </c>
      <c r="Y37" s="76">
        <f aca="true" t="shared" si="32" ref="Y37:Y42">SUM(E37+G37+I37+K37+M37+O37+Q37+S37+U37+W37)</f>
        <v>376</v>
      </c>
      <c r="Z37" s="73">
        <f t="shared" si="7"/>
        <v>97.40932642487047</v>
      </c>
      <c r="AA37" s="26">
        <v>10</v>
      </c>
      <c r="AB37" s="66">
        <f t="shared" si="8"/>
        <v>2.5906735751295336</v>
      </c>
      <c r="AC37" s="76">
        <f t="shared" si="9"/>
        <v>386</v>
      </c>
      <c r="AD37" s="66">
        <f>AC37/D37*100</f>
        <v>69.8010849909584</v>
      </c>
      <c r="AE37" s="62">
        <f t="shared" si="11"/>
        <v>-30.1989150090416</v>
      </c>
    </row>
    <row r="38" spans="1:31" ht="12.75" customHeight="1">
      <c r="A38" s="296"/>
      <c r="B38" s="38">
        <v>77</v>
      </c>
      <c r="C38" s="39" t="s">
        <v>15</v>
      </c>
      <c r="D38" s="52">
        <v>471</v>
      </c>
      <c r="E38" s="26">
        <v>91</v>
      </c>
      <c r="F38" s="27">
        <f t="shared" si="25"/>
        <v>25.348189415041784</v>
      </c>
      <c r="G38" s="28">
        <v>192</v>
      </c>
      <c r="H38" s="27">
        <f t="shared" si="26"/>
        <v>53.48189415041783</v>
      </c>
      <c r="I38" s="26">
        <v>4</v>
      </c>
      <c r="J38" s="27">
        <f t="shared" si="27"/>
        <v>1.1142061281337048</v>
      </c>
      <c r="K38" s="26">
        <v>0</v>
      </c>
      <c r="L38" s="27">
        <f t="shared" si="28"/>
        <v>0</v>
      </c>
      <c r="M38" s="26">
        <v>2</v>
      </c>
      <c r="N38" s="27">
        <f t="shared" si="29"/>
        <v>0.5571030640668524</v>
      </c>
      <c r="O38" s="26">
        <v>59</v>
      </c>
      <c r="P38" s="27">
        <f t="shared" si="30"/>
        <v>16.434540389972145</v>
      </c>
      <c r="Q38" s="87">
        <v>0</v>
      </c>
      <c r="R38" s="27">
        <f t="shared" si="31"/>
        <v>0</v>
      </c>
      <c r="S38" s="87">
        <v>0</v>
      </c>
      <c r="T38" s="27">
        <f t="shared" si="13"/>
        <v>0</v>
      </c>
      <c r="U38" s="87">
        <v>0</v>
      </c>
      <c r="V38" s="27">
        <f t="shared" si="14"/>
        <v>0</v>
      </c>
      <c r="W38" s="26">
        <v>3</v>
      </c>
      <c r="X38" s="27">
        <f t="shared" si="6"/>
        <v>0.8356545961002786</v>
      </c>
      <c r="Y38" s="76">
        <f t="shared" si="32"/>
        <v>351</v>
      </c>
      <c r="Z38" s="73">
        <f t="shared" si="7"/>
        <v>97.7715877437326</v>
      </c>
      <c r="AA38" s="26">
        <v>8</v>
      </c>
      <c r="AB38" s="66">
        <f t="shared" si="8"/>
        <v>2.2284122562674096</v>
      </c>
      <c r="AC38" s="76">
        <f t="shared" si="9"/>
        <v>359</v>
      </c>
      <c r="AD38" s="66">
        <f>AC38/D38*100</f>
        <v>76.2208067940552</v>
      </c>
      <c r="AE38" s="62">
        <f t="shared" si="11"/>
        <v>-23.779193205944793</v>
      </c>
    </row>
    <row r="39" spans="1:31" ht="12.75" customHeight="1">
      <c r="A39" s="296"/>
      <c r="B39" s="38">
        <v>77</v>
      </c>
      <c r="C39" s="39" t="s">
        <v>16</v>
      </c>
      <c r="D39" s="52">
        <v>472</v>
      </c>
      <c r="E39" s="26">
        <v>84</v>
      </c>
      <c r="F39" s="27">
        <f t="shared" si="25"/>
        <v>24.705882352941178</v>
      </c>
      <c r="G39" s="28">
        <v>164</v>
      </c>
      <c r="H39" s="27">
        <f t="shared" si="26"/>
        <v>48.23529411764706</v>
      </c>
      <c r="I39" s="26">
        <v>9</v>
      </c>
      <c r="J39" s="27">
        <f t="shared" si="27"/>
        <v>2.6470588235294117</v>
      </c>
      <c r="K39" s="26">
        <v>0</v>
      </c>
      <c r="L39" s="27">
        <f t="shared" si="28"/>
        <v>0</v>
      </c>
      <c r="M39" s="26">
        <v>0</v>
      </c>
      <c r="N39" s="27">
        <f t="shared" si="29"/>
        <v>0</v>
      </c>
      <c r="O39" s="26">
        <v>68</v>
      </c>
      <c r="P39" s="27">
        <f t="shared" si="30"/>
        <v>20</v>
      </c>
      <c r="Q39" s="87">
        <v>0</v>
      </c>
      <c r="R39" s="27">
        <f t="shared" si="31"/>
        <v>0</v>
      </c>
      <c r="S39" s="87">
        <v>0</v>
      </c>
      <c r="T39" s="27">
        <f t="shared" si="13"/>
        <v>0</v>
      </c>
      <c r="U39" s="87">
        <v>0</v>
      </c>
      <c r="V39" s="27">
        <f t="shared" si="14"/>
        <v>0</v>
      </c>
      <c r="W39" s="26">
        <v>5</v>
      </c>
      <c r="X39" s="27">
        <f t="shared" si="6"/>
        <v>1.4705882352941175</v>
      </c>
      <c r="Y39" s="76">
        <f t="shared" si="32"/>
        <v>330</v>
      </c>
      <c r="Z39" s="73">
        <f t="shared" si="7"/>
        <v>97.05882352941177</v>
      </c>
      <c r="AA39" s="26">
        <v>10</v>
      </c>
      <c r="AB39" s="66">
        <f t="shared" si="8"/>
        <v>2.941176470588235</v>
      </c>
      <c r="AC39" s="76">
        <f t="shared" si="9"/>
        <v>340</v>
      </c>
      <c r="AD39" s="66">
        <f>AC39/D39*100</f>
        <v>72.03389830508475</v>
      </c>
      <c r="AE39" s="62">
        <f t="shared" si="11"/>
        <v>-27.966101694915253</v>
      </c>
    </row>
    <row r="40" spans="1:31" ht="12.75" customHeight="1">
      <c r="A40" s="296"/>
      <c r="B40" s="38">
        <v>77</v>
      </c>
      <c r="C40" s="39" t="s">
        <v>26</v>
      </c>
      <c r="D40" s="52">
        <v>0</v>
      </c>
      <c r="E40" s="26">
        <v>68</v>
      </c>
      <c r="F40" s="27">
        <f t="shared" si="25"/>
        <v>30.22222222222222</v>
      </c>
      <c r="G40" s="28">
        <v>98</v>
      </c>
      <c r="H40" s="27">
        <f t="shared" si="26"/>
        <v>43.55555555555555</v>
      </c>
      <c r="I40" s="26">
        <v>4</v>
      </c>
      <c r="J40" s="27">
        <f t="shared" si="27"/>
        <v>1.7777777777777777</v>
      </c>
      <c r="K40" s="26">
        <v>0</v>
      </c>
      <c r="L40" s="27">
        <f t="shared" si="28"/>
        <v>0</v>
      </c>
      <c r="M40" s="26">
        <v>0</v>
      </c>
      <c r="N40" s="27">
        <f t="shared" si="29"/>
        <v>0</v>
      </c>
      <c r="O40" s="26">
        <v>50</v>
      </c>
      <c r="P40" s="27">
        <f t="shared" si="30"/>
        <v>22.22222222222222</v>
      </c>
      <c r="Q40" s="87">
        <v>0</v>
      </c>
      <c r="R40" s="27">
        <f t="shared" si="31"/>
        <v>0</v>
      </c>
      <c r="S40" s="87">
        <v>0</v>
      </c>
      <c r="T40" s="27">
        <f t="shared" si="13"/>
        <v>0</v>
      </c>
      <c r="U40" s="87">
        <v>0</v>
      </c>
      <c r="V40" s="27">
        <f t="shared" si="14"/>
        <v>0</v>
      </c>
      <c r="W40" s="26">
        <v>1</v>
      </c>
      <c r="X40" s="27">
        <f t="shared" si="6"/>
        <v>0.4444444444444444</v>
      </c>
      <c r="Y40" s="76">
        <f t="shared" si="32"/>
        <v>221</v>
      </c>
      <c r="Z40" s="73">
        <f t="shared" si="7"/>
        <v>98.22222222222223</v>
      </c>
      <c r="AA40" s="26">
        <v>4</v>
      </c>
      <c r="AB40" s="66">
        <f t="shared" si="8"/>
        <v>1.7777777777777777</v>
      </c>
      <c r="AC40" s="76">
        <f t="shared" si="9"/>
        <v>225</v>
      </c>
      <c r="AD40" s="66">
        <f>AC40/250*100</f>
        <v>90</v>
      </c>
      <c r="AE40" s="62">
        <f t="shared" si="11"/>
        <v>-10</v>
      </c>
    </row>
    <row r="41" spans="1:31" ht="12.75" customHeight="1">
      <c r="A41" s="296"/>
      <c r="B41" s="38">
        <v>78</v>
      </c>
      <c r="C41" s="39" t="s">
        <v>15</v>
      </c>
      <c r="D41" s="52">
        <v>447</v>
      </c>
      <c r="E41" s="26">
        <v>76</v>
      </c>
      <c r="F41" s="27">
        <f t="shared" si="25"/>
        <v>28.89733840304182</v>
      </c>
      <c r="G41" s="28">
        <v>114</v>
      </c>
      <c r="H41" s="27">
        <f t="shared" si="26"/>
        <v>43.346007604562736</v>
      </c>
      <c r="I41" s="26">
        <v>8</v>
      </c>
      <c r="J41" s="27">
        <f t="shared" si="27"/>
        <v>3.041825095057034</v>
      </c>
      <c r="K41" s="26">
        <v>1</v>
      </c>
      <c r="L41" s="27">
        <f t="shared" si="28"/>
        <v>0.38022813688212925</v>
      </c>
      <c r="M41" s="26">
        <v>0</v>
      </c>
      <c r="N41" s="27">
        <f t="shared" si="29"/>
        <v>0</v>
      </c>
      <c r="O41" s="26">
        <v>52</v>
      </c>
      <c r="P41" s="27">
        <f t="shared" si="30"/>
        <v>19.771863117870723</v>
      </c>
      <c r="Q41" s="87">
        <v>0</v>
      </c>
      <c r="R41" s="27">
        <f t="shared" si="31"/>
        <v>0</v>
      </c>
      <c r="S41" s="87">
        <v>0</v>
      </c>
      <c r="T41" s="27">
        <f t="shared" si="13"/>
        <v>0</v>
      </c>
      <c r="U41" s="87">
        <v>0</v>
      </c>
      <c r="V41" s="27">
        <f t="shared" si="14"/>
        <v>0</v>
      </c>
      <c r="W41" s="26">
        <v>2</v>
      </c>
      <c r="X41" s="27">
        <f t="shared" si="6"/>
        <v>0.7604562737642585</v>
      </c>
      <c r="Y41" s="76">
        <f t="shared" si="32"/>
        <v>253</v>
      </c>
      <c r="Z41" s="73">
        <f t="shared" si="7"/>
        <v>96.1977186311787</v>
      </c>
      <c r="AA41" s="26">
        <v>10</v>
      </c>
      <c r="AB41" s="66">
        <f t="shared" si="8"/>
        <v>3.802281368821293</v>
      </c>
      <c r="AC41" s="76">
        <f t="shared" si="9"/>
        <v>263</v>
      </c>
      <c r="AD41" s="66">
        <f>AC41/D41*100</f>
        <v>58.836689038031324</v>
      </c>
      <c r="AE41" s="62">
        <f t="shared" si="11"/>
        <v>-41.163310961968676</v>
      </c>
    </row>
    <row r="42" spans="1:31" ht="12.75" customHeight="1">
      <c r="A42" s="299"/>
      <c r="B42" s="145">
        <v>78</v>
      </c>
      <c r="C42" s="146" t="s">
        <v>16</v>
      </c>
      <c r="D42" s="147">
        <v>447</v>
      </c>
      <c r="E42" s="148">
        <v>114</v>
      </c>
      <c r="F42" s="149">
        <f t="shared" si="25"/>
        <v>38.64406779661017</v>
      </c>
      <c r="G42" s="150">
        <v>117</v>
      </c>
      <c r="H42" s="149">
        <f t="shared" si="26"/>
        <v>39.66101694915255</v>
      </c>
      <c r="I42" s="148">
        <v>4</v>
      </c>
      <c r="J42" s="149">
        <f t="shared" si="27"/>
        <v>1.3559322033898304</v>
      </c>
      <c r="K42" s="148">
        <v>0</v>
      </c>
      <c r="L42" s="149">
        <f t="shared" si="28"/>
        <v>0</v>
      </c>
      <c r="M42" s="148">
        <v>2</v>
      </c>
      <c r="N42" s="149">
        <f t="shared" si="29"/>
        <v>0.6779661016949152</v>
      </c>
      <c r="O42" s="148">
        <v>52</v>
      </c>
      <c r="P42" s="149">
        <f t="shared" si="30"/>
        <v>17.627118644067796</v>
      </c>
      <c r="Q42" s="151">
        <v>0</v>
      </c>
      <c r="R42" s="149">
        <f t="shared" si="31"/>
        <v>0</v>
      </c>
      <c r="S42" s="151">
        <v>0</v>
      </c>
      <c r="T42" s="149">
        <f>S42/AC42*100</f>
        <v>0</v>
      </c>
      <c r="U42" s="151">
        <v>0</v>
      </c>
      <c r="V42" s="149">
        <f>U42/AC42*100</f>
        <v>0</v>
      </c>
      <c r="W42" s="148">
        <v>0</v>
      </c>
      <c r="X42" s="149">
        <f>W42/AC42*100</f>
        <v>0</v>
      </c>
      <c r="Y42" s="152">
        <f t="shared" si="32"/>
        <v>289</v>
      </c>
      <c r="Z42" s="153">
        <f>Y42/AC42*100</f>
        <v>97.96610169491525</v>
      </c>
      <c r="AA42" s="148">
        <v>6</v>
      </c>
      <c r="AB42" s="154">
        <f>AA42/AC42*100</f>
        <v>2.0338983050847457</v>
      </c>
      <c r="AC42" s="152">
        <f>Y42+AA42</f>
        <v>295</v>
      </c>
      <c r="AD42" s="154">
        <f>AC42/D42*100</f>
        <v>65.99552572706935</v>
      </c>
      <c r="AE42" s="155">
        <f t="shared" si="11"/>
        <v>-34.00447427293065</v>
      </c>
    </row>
    <row r="43" spans="1:31" ht="12.75" customHeight="1">
      <c r="A43" s="295" t="s">
        <v>27</v>
      </c>
      <c r="B43" s="38">
        <v>79</v>
      </c>
      <c r="C43" s="39" t="s">
        <v>15</v>
      </c>
      <c r="D43" s="52">
        <v>627</v>
      </c>
      <c r="E43" s="26">
        <v>105</v>
      </c>
      <c r="F43" s="27">
        <f aca="true" t="shared" si="33" ref="F43:F62">E43/AC43*100</f>
        <v>29.914529914529915</v>
      </c>
      <c r="G43" s="28">
        <v>156</v>
      </c>
      <c r="H43" s="27">
        <f aca="true" t="shared" si="34" ref="H43:H62">G43/AC43*100</f>
        <v>44.44444444444444</v>
      </c>
      <c r="I43" s="26">
        <v>5</v>
      </c>
      <c r="J43" s="27">
        <f aca="true" t="shared" si="35" ref="J43:J62">I43/AC43*100</f>
        <v>1.4245014245014245</v>
      </c>
      <c r="K43" s="26">
        <v>1</v>
      </c>
      <c r="L43" s="27">
        <f aca="true" t="shared" si="36" ref="L43:L53">K43/AC43*100</f>
        <v>0.2849002849002849</v>
      </c>
      <c r="M43" s="26">
        <v>3</v>
      </c>
      <c r="N43" s="27">
        <f aca="true" t="shared" si="37" ref="N43:N62">M43/AC43*100</f>
        <v>0.8547008547008548</v>
      </c>
      <c r="O43" s="26">
        <v>64</v>
      </c>
      <c r="P43" s="27">
        <f aca="true" t="shared" si="38" ref="P43:P62">O43/AC43*100</f>
        <v>18.233618233618234</v>
      </c>
      <c r="Q43" s="87">
        <v>0</v>
      </c>
      <c r="R43" s="27">
        <f aca="true" t="shared" si="39" ref="R43:R62">Q43/AC43*100</f>
        <v>0</v>
      </c>
      <c r="S43" s="87">
        <v>0</v>
      </c>
      <c r="T43" s="27">
        <f t="shared" si="13"/>
        <v>0</v>
      </c>
      <c r="U43" s="87">
        <v>0</v>
      </c>
      <c r="V43" s="27">
        <f t="shared" si="14"/>
        <v>0</v>
      </c>
      <c r="W43" s="26">
        <v>2</v>
      </c>
      <c r="X43" s="27">
        <f t="shared" si="6"/>
        <v>0.5698005698005698</v>
      </c>
      <c r="Y43" s="76">
        <f aca="true" t="shared" si="40" ref="Y43:Y62">SUM(E43+G43+I43+K43+M43+O43+Q43+S43+U43+W43)</f>
        <v>336</v>
      </c>
      <c r="Z43" s="73">
        <f t="shared" si="7"/>
        <v>95.72649572649573</v>
      </c>
      <c r="AA43" s="26">
        <v>15</v>
      </c>
      <c r="AB43" s="66">
        <f t="shared" si="8"/>
        <v>4.273504273504273</v>
      </c>
      <c r="AC43" s="76">
        <f t="shared" si="9"/>
        <v>351</v>
      </c>
      <c r="AD43" s="66">
        <f aca="true" t="shared" si="41" ref="AD43:AD62">AC43/D43*100</f>
        <v>55.980861244019145</v>
      </c>
      <c r="AE43" s="62">
        <f t="shared" si="11"/>
        <v>-44.019138755980855</v>
      </c>
    </row>
    <row r="44" spans="1:31" ht="12.75" customHeight="1">
      <c r="A44" s="296"/>
      <c r="B44" s="38">
        <v>79</v>
      </c>
      <c r="C44" s="39" t="s">
        <v>16</v>
      </c>
      <c r="D44" s="52">
        <v>628</v>
      </c>
      <c r="E44" s="26">
        <v>105</v>
      </c>
      <c r="F44" s="27">
        <f t="shared" si="33"/>
        <v>28.767123287671232</v>
      </c>
      <c r="G44" s="28">
        <v>175</v>
      </c>
      <c r="H44" s="27">
        <f t="shared" si="34"/>
        <v>47.94520547945205</v>
      </c>
      <c r="I44" s="26">
        <v>9</v>
      </c>
      <c r="J44" s="27">
        <f t="shared" si="35"/>
        <v>2.4657534246575343</v>
      </c>
      <c r="K44" s="26">
        <v>1</v>
      </c>
      <c r="L44" s="27">
        <f t="shared" si="36"/>
        <v>0.273972602739726</v>
      </c>
      <c r="M44" s="26">
        <v>1</v>
      </c>
      <c r="N44" s="27">
        <f t="shared" si="37"/>
        <v>0.273972602739726</v>
      </c>
      <c r="O44" s="26">
        <v>65</v>
      </c>
      <c r="P44" s="27">
        <f t="shared" si="38"/>
        <v>17.80821917808219</v>
      </c>
      <c r="Q44" s="87">
        <v>0</v>
      </c>
      <c r="R44" s="27">
        <f t="shared" si="39"/>
        <v>0</v>
      </c>
      <c r="S44" s="87">
        <v>0</v>
      </c>
      <c r="T44" s="27">
        <f t="shared" si="13"/>
        <v>0</v>
      </c>
      <c r="U44" s="87">
        <v>0</v>
      </c>
      <c r="V44" s="27">
        <f t="shared" si="14"/>
        <v>0</v>
      </c>
      <c r="W44" s="26">
        <v>0</v>
      </c>
      <c r="X44" s="27">
        <f t="shared" si="6"/>
        <v>0</v>
      </c>
      <c r="Y44" s="76">
        <f t="shared" si="40"/>
        <v>356</v>
      </c>
      <c r="Z44" s="73">
        <f t="shared" si="7"/>
        <v>97.53424657534246</v>
      </c>
      <c r="AA44" s="26">
        <v>9</v>
      </c>
      <c r="AB44" s="66">
        <f t="shared" si="8"/>
        <v>2.4657534246575343</v>
      </c>
      <c r="AC44" s="76">
        <f t="shared" si="9"/>
        <v>365</v>
      </c>
      <c r="AD44" s="66">
        <f t="shared" si="41"/>
        <v>58.12101910828026</v>
      </c>
      <c r="AE44" s="62">
        <f t="shared" si="11"/>
        <v>-41.87898089171974</v>
      </c>
    </row>
    <row r="45" spans="1:31" ht="12.75" customHeight="1">
      <c r="A45" s="296"/>
      <c r="B45" s="38">
        <v>80</v>
      </c>
      <c r="C45" s="39" t="s">
        <v>15</v>
      </c>
      <c r="D45" s="52">
        <v>411</v>
      </c>
      <c r="E45" s="26">
        <v>72</v>
      </c>
      <c r="F45" s="27">
        <f t="shared" si="33"/>
        <v>23.684210526315788</v>
      </c>
      <c r="G45" s="28">
        <v>156</v>
      </c>
      <c r="H45" s="27">
        <f t="shared" si="34"/>
        <v>51.31578947368421</v>
      </c>
      <c r="I45" s="26">
        <v>8</v>
      </c>
      <c r="J45" s="27">
        <f t="shared" si="35"/>
        <v>2.631578947368421</v>
      </c>
      <c r="K45" s="26">
        <v>2</v>
      </c>
      <c r="L45" s="27">
        <f t="shared" si="36"/>
        <v>0.6578947368421052</v>
      </c>
      <c r="M45" s="26">
        <v>1</v>
      </c>
      <c r="N45" s="27">
        <f t="shared" si="37"/>
        <v>0.3289473684210526</v>
      </c>
      <c r="O45" s="26">
        <v>57</v>
      </c>
      <c r="P45" s="27">
        <f t="shared" si="38"/>
        <v>18.75</v>
      </c>
      <c r="Q45" s="87">
        <v>0</v>
      </c>
      <c r="R45" s="27">
        <f t="shared" si="39"/>
        <v>0</v>
      </c>
      <c r="S45" s="87">
        <v>0</v>
      </c>
      <c r="T45" s="27">
        <f t="shared" si="13"/>
        <v>0</v>
      </c>
      <c r="U45" s="87">
        <v>0</v>
      </c>
      <c r="V45" s="27">
        <f t="shared" si="14"/>
        <v>0</v>
      </c>
      <c r="W45" s="26">
        <v>1</v>
      </c>
      <c r="X45" s="27">
        <f t="shared" si="6"/>
        <v>0.3289473684210526</v>
      </c>
      <c r="Y45" s="76">
        <f t="shared" si="40"/>
        <v>297</v>
      </c>
      <c r="Z45" s="73">
        <f t="shared" si="7"/>
        <v>97.69736842105263</v>
      </c>
      <c r="AA45" s="26">
        <v>7</v>
      </c>
      <c r="AB45" s="66">
        <f t="shared" si="8"/>
        <v>2.302631578947368</v>
      </c>
      <c r="AC45" s="76">
        <f t="shared" si="9"/>
        <v>304</v>
      </c>
      <c r="AD45" s="66">
        <f t="shared" si="41"/>
        <v>73.96593673965937</v>
      </c>
      <c r="AE45" s="62">
        <f t="shared" si="11"/>
        <v>-26.03406326034063</v>
      </c>
    </row>
    <row r="46" spans="1:31" ht="12.75" customHeight="1">
      <c r="A46" s="296"/>
      <c r="B46" s="38">
        <v>80</v>
      </c>
      <c r="C46" s="39" t="s">
        <v>16</v>
      </c>
      <c r="D46" s="52">
        <v>411</v>
      </c>
      <c r="E46" s="26">
        <v>74</v>
      </c>
      <c r="F46" s="27">
        <f t="shared" si="33"/>
        <v>27.40740740740741</v>
      </c>
      <c r="G46" s="28">
        <v>119</v>
      </c>
      <c r="H46" s="27">
        <f t="shared" si="34"/>
        <v>44.074074074074076</v>
      </c>
      <c r="I46" s="26">
        <v>6</v>
      </c>
      <c r="J46" s="27">
        <f t="shared" si="35"/>
        <v>2.2222222222222223</v>
      </c>
      <c r="K46" s="26">
        <v>2</v>
      </c>
      <c r="L46" s="27">
        <f t="shared" si="36"/>
        <v>0.7407407407407408</v>
      </c>
      <c r="M46" s="26">
        <v>0</v>
      </c>
      <c r="N46" s="27">
        <f t="shared" si="37"/>
        <v>0</v>
      </c>
      <c r="O46" s="26">
        <v>68</v>
      </c>
      <c r="P46" s="27">
        <f t="shared" si="38"/>
        <v>25.185185185185183</v>
      </c>
      <c r="Q46" s="87">
        <v>0</v>
      </c>
      <c r="R46" s="27">
        <f t="shared" si="39"/>
        <v>0</v>
      </c>
      <c r="S46" s="87">
        <v>0</v>
      </c>
      <c r="T46" s="27">
        <f t="shared" si="13"/>
        <v>0</v>
      </c>
      <c r="U46" s="87">
        <v>0</v>
      </c>
      <c r="V46" s="27">
        <f t="shared" si="14"/>
        <v>0</v>
      </c>
      <c r="W46" s="26">
        <v>1</v>
      </c>
      <c r="X46" s="27">
        <f t="shared" si="6"/>
        <v>0.3703703703703704</v>
      </c>
      <c r="Y46" s="76">
        <f t="shared" si="40"/>
        <v>270</v>
      </c>
      <c r="Z46" s="73">
        <f t="shared" si="7"/>
        <v>100</v>
      </c>
      <c r="AA46" s="26">
        <v>0</v>
      </c>
      <c r="AB46" s="66">
        <f t="shared" si="8"/>
        <v>0</v>
      </c>
      <c r="AC46" s="76">
        <f t="shared" si="9"/>
        <v>270</v>
      </c>
      <c r="AD46" s="66">
        <f t="shared" si="41"/>
        <v>65.69343065693431</v>
      </c>
      <c r="AE46" s="62">
        <f t="shared" si="11"/>
        <v>-34.30656934306569</v>
      </c>
    </row>
    <row r="47" spans="1:31" ht="12.75" customHeight="1">
      <c r="A47" s="296"/>
      <c r="B47" s="38">
        <v>81</v>
      </c>
      <c r="C47" s="39" t="s">
        <v>15</v>
      </c>
      <c r="D47" s="52">
        <v>687</v>
      </c>
      <c r="E47" s="26">
        <v>166</v>
      </c>
      <c r="F47" s="27">
        <f t="shared" si="33"/>
        <v>38.967136150234744</v>
      </c>
      <c r="G47" s="28">
        <v>173</v>
      </c>
      <c r="H47" s="27">
        <f t="shared" si="34"/>
        <v>40.61032863849765</v>
      </c>
      <c r="I47" s="26">
        <v>5</v>
      </c>
      <c r="J47" s="27">
        <f t="shared" si="35"/>
        <v>1.1737089201877933</v>
      </c>
      <c r="K47" s="26">
        <v>0</v>
      </c>
      <c r="L47" s="27">
        <f t="shared" si="36"/>
        <v>0</v>
      </c>
      <c r="M47" s="26">
        <v>3</v>
      </c>
      <c r="N47" s="27">
        <f t="shared" si="37"/>
        <v>0.7042253521126761</v>
      </c>
      <c r="O47" s="26">
        <v>77</v>
      </c>
      <c r="P47" s="27">
        <f t="shared" si="38"/>
        <v>18.07511737089202</v>
      </c>
      <c r="Q47" s="87">
        <v>0</v>
      </c>
      <c r="R47" s="27">
        <f t="shared" si="39"/>
        <v>0</v>
      </c>
      <c r="S47" s="87">
        <v>0</v>
      </c>
      <c r="T47" s="27">
        <f t="shared" si="13"/>
        <v>0</v>
      </c>
      <c r="U47" s="87">
        <v>0</v>
      </c>
      <c r="V47" s="27">
        <f t="shared" si="14"/>
        <v>0</v>
      </c>
      <c r="W47" s="26">
        <v>1</v>
      </c>
      <c r="X47" s="27">
        <f t="shared" si="6"/>
        <v>0.2347417840375587</v>
      </c>
      <c r="Y47" s="76">
        <f t="shared" si="40"/>
        <v>425</v>
      </c>
      <c r="Z47" s="73">
        <f t="shared" si="7"/>
        <v>99.76525821596243</v>
      </c>
      <c r="AA47" s="26">
        <v>1</v>
      </c>
      <c r="AB47" s="66">
        <f t="shared" si="8"/>
        <v>0.2347417840375587</v>
      </c>
      <c r="AC47" s="76">
        <f t="shared" si="9"/>
        <v>426</v>
      </c>
      <c r="AD47" s="66">
        <f t="shared" si="41"/>
        <v>62.00873362445415</v>
      </c>
      <c r="AE47" s="62">
        <f t="shared" si="11"/>
        <v>-37.99126637554585</v>
      </c>
    </row>
    <row r="48" spans="1:31" ht="12.75" customHeight="1">
      <c r="A48" s="296"/>
      <c r="B48" s="38">
        <v>81</v>
      </c>
      <c r="C48" s="39" t="s">
        <v>16</v>
      </c>
      <c r="D48" s="52">
        <v>687</v>
      </c>
      <c r="E48" s="26">
        <v>130</v>
      </c>
      <c r="F48" s="27">
        <f t="shared" si="33"/>
        <v>31.70731707317073</v>
      </c>
      <c r="G48" s="28">
        <v>191</v>
      </c>
      <c r="H48" s="27">
        <f t="shared" si="34"/>
        <v>46.58536585365854</v>
      </c>
      <c r="I48" s="26">
        <v>8</v>
      </c>
      <c r="J48" s="27">
        <f t="shared" si="35"/>
        <v>1.951219512195122</v>
      </c>
      <c r="K48" s="26">
        <v>0</v>
      </c>
      <c r="L48" s="27">
        <f t="shared" si="36"/>
        <v>0</v>
      </c>
      <c r="M48" s="26">
        <v>2</v>
      </c>
      <c r="N48" s="27">
        <f t="shared" si="37"/>
        <v>0.4878048780487805</v>
      </c>
      <c r="O48" s="26">
        <v>72</v>
      </c>
      <c r="P48" s="27">
        <f t="shared" si="38"/>
        <v>17.560975609756095</v>
      </c>
      <c r="Q48" s="87">
        <v>0</v>
      </c>
      <c r="R48" s="27">
        <f t="shared" si="39"/>
        <v>0</v>
      </c>
      <c r="S48" s="87">
        <v>0</v>
      </c>
      <c r="T48" s="27">
        <f t="shared" si="13"/>
        <v>0</v>
      </c>
      <c r="U48" s="87">
        <v>0</v>
      </c>
      <c r="V48" s="27">
        <f t="shared" si="14"/>
        <v>0</v>
      </c>
      <c r="W48" s="26">
        <v>1</v>
      </c>
      <c r="X48" s="27">
        <f t="shared" si="6"/>
        <v>0.24390243902439024</v>
      </c>
      <c r="Y48" s="76">
        <f t="shared" si="40"/>
        <v>404</v>
      </c>
      <c r="Z48" s="73">
        <f t="shared" si="7"/>
        <v>98.53658536585365</v>
      </c>
      <c r="AA48" s="26">
        <v>6</v>
      </c>
      <c r="AB48" s="66">
        <f t="shared" si="8"/>
        <v>1.4634146341463417</v>
      </c>
      <c r="AC48" s="76">
        <f t="shared" si="9"/>
        <v>410</v>
      </c>
      <c r="AD48" s="66">
        <f t="shared" si="41"/>
        <v>59.67976710334789</v>
      </c>
      <c r="AE48" s="62">
        <f t="shared" si="11"/>
        <v>-40.32023289665211</v>
      </c>
    </row>
    <row r="49" spans="1:31" ht="12.75" customHeight="1">
      <c r="A49" s="296"/>
      <c r="B49" s="38">
        <v>81</v>
      </c>
      <c r="C49" s="39" t="s">
        <v>19</v>
      </c>
      <c r="D49" s="52">
        <v>687</v>
      </c>
      <c r="E49" s="26">
        <v>141</v>
      </c>
      <c r="F49" s="27">
        <f t="shared" si="33"/>
        <v>33.81294964028777</v>
      </c>
      <c r="G49" s="28">
        <v>171</v>
      </c>
      <c r="H49" s="27">
        <f t="shared" si="34"/>
        <v>41.007194244604314</v>
      </c>
      <c r="I49" s="26">
        <v>8</v>
      </c>
      <c r="J49" s="27">
        <f t="shared" si="35"/>
        <v>1.9184652278177456</v>
      </c>
      <c r="K49" s="26">
        <v>1</v>
      </c>
      <c r="L49" s="27">
        <f t="shared" si="36"/>
        <v>0.2398081534772182</v>
      </c>
      <c r="M49" s="26">
        <v>1</v>
      </c>
      <c r="N49" s="27">
        <f t="shared" si="37"/>
        <v>0.2398081534772182</v>
      </c>
      <c r="O49" s="26">
        <v>86</v>
      </c>
      <c r="P49" s="27">
        <f t="shared" si="38"/>
        <v>20.623501199040767</v>
      </c>
      <c r="Q49" s="87">
        <v>0</v>
      </c>
      <c r="R49" s="27">
        <f t="shared" si="39"/>
        <v>0</v>
      </c>
      <c r="S49" s="87">
        <v>0</v>
      </c>
      <c r="T49" s="27">
        <f t="shared" si="13"/>
        <v>0</v>
      </c>
      <c r="U49" s="87">
        <v>0</v>
      </c>
      <c r="V49" s="27">
        <f t="shared" si="14"/>
        <v>0</v>
      </c>
      <c r="W49" s="26">
        <v>0</v>
      </c>
      <c r="X49" s="27">
        <f t="shared" si="6"/>
        <v>0</v>
      </c>
      <c r="Y49" s="76">
        <f t="shared" si="40"/>
        <v>408</v>
      </c>
      <c r="Z49" s="73">
        <f t="shared" si="7"/>
        <v>97.84172661870504</v>
      </c>
      <c r="AA49" s="26">
        <v>9</v>
      </c>
      <c r="AB49" s="66">
        <f t="shared" si="8"/>
        <v>2.158273381294964</v>
      </c>
      <c r="AC49" s="76">
        <f t="shared" si="9"/>
        <v>417</v>
      </c>
      <c r="AD49" s="66">
        <f t="shared" si="41"/>
        <v>60.698689956331876</v>
      </c>
      <c r="AE49" s="62">
        <f t="shared" si="11"/>
        <v>-39.301310043668124</v>
      </c>
    </row>
    <row r="50" spans="1:31" ht="12.75" customHeight="1">
      <c r="A50" s="296"/>
      <c r="B50" s="38">
        <v>81</v>
      </c>
      <c r="C50" s="39" t="s">
        <v>20</v>
      </c>
      <c r="D50" s="52">
        <v>687</v>
      </c>
      <c r="E50" s="26">
        <v>145</v>
      </c>
      <c r="F50" s="27">
        <f t="shared" si="33"/>
        <v>35.714285714285715</v>
      </c>
      <c r="G50" s="28">
        <v>174</v>
      </c>
      <c r="H50" s="27">
        <f t="shared" si="34"/>
        <v>42.857142857142854</v>
      </c>
      <c r="I50" s="26">
        <v>6</v>
      </c>
      <c r="J50" s="27">
        <f t="shared" si="35"/>
        <v>1.477832512315271</v>
      </c>
      <c r="K50" s="26">
        <v>1</v>
      </c>
      <c r="L50" s="27">
        <f t="shared" si="36"/>
        <v>0.24630541871921183</v>
      </c>
      <c r="M50" s="26">
        <v>3</v>
      </c>
      <c r="N50" s="27">
        <f t="shared" si="37"/>
        <v>0.7389162561576355</v>
      </c>
      <c r="O50" s="26">
        <v>72</v>
      </c>
      <c r="P50" s="27">
        <f t="shared" si="38"/>
        <v>17.733990147783253</v>
      </c>
      <c r="Q50" s="87">
        <v>0</v>
      </c>
      <c r="R50" s="27">
        <f t="shared" si="39"/>
        <v>0</v>
      </c>
      <c r="S50" s="87">
        <v>0</v>
      </c>
      <c r="T50" s="27">
        <f t="shared" si="13"/>
        <v>0</v>
      </c>
      <c r="U50" s="87">
        <v>0</v>
      </c>
      <c r="V50" s="27">
        <f t="shared" si="14"/>
        <v>0</v>
      </c>
      <c r="W50" s="26">
        <v>0</v>
      </c>
      <c r="X50" s="27">
        <f t="shared" si="6"/>
        <v>0</v>
      </c>
      <c r="Y50" s="76">
        <f t="shared" si="40"/>
        <v>401</v>
      </c>
      <c r="Z50" s="73">
        <f t="shared" si="7"/>
        <v>98.76847290640394</v>
      </c>
      <c r="AA50" s="26">
        <v>5</v>
      </c>
      <c r="AB50" s="66">
        <f t="shared" si="8"/>
        <v>1.2315270935960592</v>
      </c>
      <c r="AC50" s="76">
        <f t="shared" si="9"/>
        <v>406</v>
      </c>
      <c r="AD50" s="66">
        <f t="shared" si="41"/>
        <v>59.09752547307132</v>
      </c>
      <c r="AE50" s="62">
        <f t="shared" si="11"/>
        <v>-40.90247452692868</v>
      </c>
    </row>
    <row r="51" spans="1:31" ht="12.75" customHeight="1">
      <c r="A51" s="296"/>
      <c r="B51" s="38">
        <v>81</v>
      </c>
      <c r="C51" s="39" t="s">
        <v>21</v>
      </c>
      <c r="D51" s="52">
        <v>688</v>
      </c>
      <c r="E51" s="26">
        <v>131</v>
      </c>
      <c r="F51" s="27">
        <f t="shared" si="33"/>
        <v>29.705215419501137</v>
      </c>
      <c r="G51" s="28">
        <v>211</v>
      </c>
      <c r="H51" s="27">
        <f t="shared" si="34"/>
        <v>47.84580498866213</v>
      </c>
      <c r="I51" s="26">
        <v>4</v>
      </c>
      <c r="J51" s="27">
        <f t="shared" si="35"/>
        <v>0.9070294784580499</v>
      </c>
      <c r="K51" s="26">
        <v>2</v>
      </c>
      <c r="L51" s="27">
        <f t="shared" si="36"/>
        <v>0.45351473922902497</v>
      </c>
      <c r="M51" s="26">
        <v>0</v>
      </c>
      <c r="N51" s="27">
        <f t="shared" si="37"/>
        <v>0</v>
      </c>
      <c r="O51" s="26">
        <v>86</v>
      </c>
      <c r="P51" s="27">
        <f t="shared" si="38"/>
        <v>19.501133786848072</v>
      </c>
      <c r="Q51" s="87">
        <v>0</v>
      </c>
      <c r="R51" s="27">
        <f t="shared" si="39"/>
        <v>0</v>
      </c>
      <c r="S51" s="87">
        <v>0</v>
      </c>
      <c r="T51" s="27">
        <f t="shared" si="13"/>
        <v>0</v>
      </c>
      <c r="U51" s="87">
        <v>0</v>
      </c>
      <c r="V51" s="27">
        <f t="shared" si="14"/>
        <v>0</v>
      </c>
      <c r="W51" s="26">
        <v>0</v>
      </c>
      <c r="X51" s="27">
        <f t="shared" si="6"/>
        <v>0</v>
      </c>
      <c r="Y51" s="76">
        <f t="shared" si="40"/>
        <v>434</v>
      </c>
      <c r="Z51" s="73">
        <f t="shared" si="7"/>
        <v>98.4126984126984</v>
      </c>
      <c r="AA51" s="26">
        <v>7</v>
      </c>
      <c r="AB51" s="66">
        <f t="shared" si="8"/>
        <v>1.5873015873015872</v>
      </c>
      <c r="AC51" s="76">
        <f t="shared" si="9"/>
        <v>441</v>
      </c>
      <c r="AD51" s="66">
        <f t="shared" si="41"/>
        <v>64.09883720930233</v>
      </c>
      <c r="AE51" s="62">
        <f t="shared" si="11"/>
        <v>-35.90116279069767</v>
      </c>
    </row>
    <row r="52" spans="1:31" ht="12.75" customHeight="1">
      <c r="A52" s="296"/>
      <c r="B52" s="38">
        <v>81</v>
      </c>
      <c r="C52" s="39" t="s">
        <v>22</v>
      </c>
      <c r="D52" s="52">
        <v>688</v>
      </c>
      <c r="E52" s="26">
        <v>128</v>
      </c>
      <c r="F52" s="27">
        <f t="shared" si="33"/>
        <v>29.97658079625293</v>
      </c>
      <c r="G52" s="28">
        <v>198</v>
      </c>
      <c r="H52" s="27">
        <f t="shared" si="34"/>
        <v>46.37002341920375</v>
      </c>
      <c r="I52" s="26">
        <v>8</v>
      </c>
      <c r="J52" s="27">
        <f t="shared" si="35"/>
        <v>1.873536299765808</v>
      </c>
      <c r="K52" s="26">
        <v>0</v>
      </c>
      <c r="L52" s="27">
        <f t="shared" si="36"/>
        <v>0</v>
      </c>
      <c r="M52" s="26">
        <v>0</v>
      </c>
      <c r="N52" s="27">
        <f t="shared" si="37"/>
        <v>0</v>
      </c>
      <c r="O52" s="26">
        <v>87</v>
      </c>
      <c r="P52" s="27">
        <f t="shared" si="38"/>
        <v>20.374707259953162</v>
      </c>
      <c r="Q52" s="87">
        <v>0</v>
      </c>
      <c r="R52" s="27">
        <f t="shared" si="39"/>
        <v>0</v>
      </c>
      <c r="S52" s="87">
        <v>0</v>
      </c>
      <c r="T52" s="27">
        <f t="shared" si="13"/>
        <v>0</v>
      </c>
      <c r="U52" s="87">
        <v>0</v>
      </c>
      <c r="V52" s="27">
        <f t="shared" si="14"/>
        <v>0</v>
      </c>
      <c r="W52" s="26">
        <v>1</v>
      </c>
      <c r="X52" s="27">
        <f t="shared" si="6"/>
        <v>0.234192037470726</v>
      </c>
      <c r="Y52" s="76">
        <f t="shared" si="40"/>
        <v>422</v>
      </c>
      <c r="Z52" s="73">
        <f t="shared" si="7"/>
        <v>98.82903981264637</v>
      </c>
      <c r="AA52" s="26">
        <v>5</v>
      </c>
      <c r="AB52" s="66">
        <f t="shared" si="8"/>
        <v>1.1709601873536302</v>
      </c>
      <c r="AC52" s="76">
        <f t="shared" si="9"/>
        <v>427</v>
      </c>
      <c r="AD52" s="66">
        <f t="shared" si="41"/>
        <v>62.06395348837209</v>
      </c>
      <c r="AE52" s="62">
        <f t="shared" si="11"/>
        <v>-37.93604651162791</v>
      </c>
    </row>
    <row r="53" spans="1:31" ht="12.75" customHeight="1">
      <c r="A53" s="296"/>
      <c r="B53" s="38">
        <v>81</v>
      </c>
      <c r="C53" s="39" t="s">
        <v>23</v>
      </c>
      <c r="D53" s="52">
        <v>688</v>
      </c>
      <c r="E53" s="26">
        <v>135</v>
      </c>
      <c r="F53" s="27">
        <f t="shared" si="33"/>
        <v>33.007334963325185</v>
      </c>
      <c r="G53" s="28">
        <v>181</v>
      </c>
      <c r="H53" s="27">
        <f t="shared" si="34"/>
        <v>44.25427872860636</v>
      </c>
      <c r="I53" s="26">
        <v>7</v>
      </c>
      <c r="J53" s="27">
        <f t="shared" si="35"/>
        <v>1.7114914425427872</v>
      </c>
      <c r="K53" s="26">
        <v>0</v>
      </c>
      <c r="L53" s="27">
        <f t="shared" si="36"/>
        <v>0</v>
      </c>
      <c r="M53" s="26">
        <v>3</v>
      </c>
      <c r="N53" s="27">
        <f t="shared" si="37"/>
        <v>0.7334963325183375</v>
      </c>
      <c r="O53" s="26">
        <v>77</v>
      </c>
      <c r="P53" s="27">
        <f t="shared" si="38"/>
        <v>18.82640586797066</v>
      </c>
      <c r="Q53" s="87">
        <v>0</v>
      </c>
      <c r="R53" s="27">
        <f t="shared" si="39"/>
        <v>0</v>
      </c>
      <c r="S53" s="87">
        <v>0</v>
      </c>
      <c r="T53" s="27">
        <f t="shared" si="13"/>
        <v>0</v>
      </c>
      <c r="U53" s="87">
        <v>0</v>
      </c>
      <c r="V53" s="27">
        <f t="shared" si="14"/>
        <v>0</v>
      </c>
      <c r="W53" s="26">
        <v>1</v>
      </c>
      <c r="X53" s="27">
        <f t="shared" si="6"/>
        <v>0.24449877750611246</v>
      </c>
      <c r="Y53" s="76">
        <f t="shared" si="40"/>
        <v>404</v>
      </c>
      <c r="Z53" s="73">
        <f t="shared" si="7"/>
        <v>98.77750611246944</v>
      </c>
      <c r="AA53" s="26">
        <v>5</v>
      </c>
      <c r="AB53" s="66">
        <f t="shared" si="8"/>
        <v>1.2224938875305624</v>
      </c>
      <c r="AC53" s="76">
        <f t="shared" si="9"/>
        <v>409</v>
      </c>
      <c r="AD53" s="66">
        <f t="shared" si="41"/>
        <v>59.44767441860465</v>
      </c>
      <c r="AE53" s="62">
        <f t="shared" si="11"/>
        <v>-40.55232558139535</v>
      </c>
    </row>
    <row r="54" spans="1:31" ht="12.75" customHeight="1">
      <c r="A54" s="296"/>
      <c r="B54" s="38">
        <v>82</v>
      </c>
      <c r="C54" s="39" t="s">
        <v>15</v>
      </c>
      <c r="D54" s="52">
        <v>443</v>
      </c>
      <c r="E54" s="26">
        <v>83</v>
      </c>
      <c r="F54" s="27">
        <f t="shared" si="33"/>
        <v>28.040540540540544</v>
      </c>
      <c r="G54" s="28">
        <v>148</v>
      </c>
      <c r="H54" s="27">
        <f t="shared" si="34"/>
        <v>50</v>
      </c>
      <c r="I54" s="26">
        <v>4</v>
      </c>
      <c r="J54" s="27">
        <f t="shared" si="35"/>
        <v>1.3513513513513513</v>
      </c>
      <c r="K54" s="26">
        <v>0</v>
      </c>
      <c r="L54" s="27">
        <v>0</v>
      </c>
      <c r="M54" s="26">
        <v>0</v>
      </c>
      <c r="N54" s="27">
        <f t="shared" si="37"/>
        <v>0</v>
      </c>
      <c r="O54" s="26">
        <v>54</v>
      </c>
      <c r="P54" s="27">
        <f t="shared" si="38"/>
        <v>18.243243243243242</v>
      </c>
      <c r="Q54" s="87">
        <v>0</v>
      </c>
      <c r="R54" s="27">
        <f t="shared" si="39"/>
        <v>0</v>
      </c>
      <c r="S54" s="87">
        <v>0</v>
      </c>
      <c r="T54" s="27">
        <f t="shared" si="13"/>
        <v>0</v>
      </c>
      <c r="U54" s="87">
        <v>0</v>
      </c>
      <c r="V54" s="27">
        <f t="shared" si="14"/>
        <v>0</v>
      </c>
      <c r="W54" s="26">
        <v>0</v>
      </c>
      <c r="X54" s="27">
        <f t="shared" si="6"/>
        <v>0</v>
      </c>
      <c r="Y54" s="76">
        <f t="shared" si="40"/>
        <v>289</v>
      </c>
      <c r="Z54" s="73">
        <f t="shared" si="7"/>
        <v>97.63513513513513</v>
      </c>
      <c r="AA54" s="26">
        <v>7</v>
      </c>
      <c r="AB54" s="66">
        <f t="shared" si="8"/>
        <v>2.364864864864865</v>
      </c>
      <c r="AC54" s="76">
        <f t="shared" si="9"/>
        <v>296</v>
      </c>
      <c r="AD54" s="66">
        <f t="shared" si="41"/>
        <v>66.81715575620768</v>
      </c>
      <c r="AE54" s="62">
        <f t="shared" si="11"/>
        <v>-33.18284424379232</v>
      </c>
    </row>
    <row r="55" spans="1:31" ht="12.75" customHeight="1">
      <c r="A55" s="296"/>
      <c r="B55" s="38">
        <v>82</v>
      </c>
      <c r="C55" s="39" t="s">
        <v>16</v>
      </c>
      <c r="D55" s="52">
        <v>444</v>
      </c>
      <c r="E55" s="26">
        <v>92</v>
      </c>
      <c r="F55" s="27">
        <f t="shared" si="33"/>
        <v>33.2129963898917</v>
      </c>
      <c r="G55" s="28">
        <v>114</v>
      </c>
      <c r="H55" s="27">
        <f t="shared" si="34"/>
        <v>41.15523465703971</v>
      </c>
      <c r="I55" s="26">
        <v>5</v>
      </c>
      <c r="J55" s="27">
        <f t="shared" si="35"/>
        <v>1.8050541516245486</v>
      </c>
      <c r="K55" s="26">
        <v>0</v>
      </c>
      <c r="L55" s="27">
        <f aca="true" t="shared" si="42" ref="L55:L62">K55/AC55*100</f>
        <v>0</v>
      </c>
      <c r="M55" s="26">
        <v>0</v>
      </c>
      <c r="N55" s="27">
        <f t="shared" si="37"/>
        <v>0</v>
      </c>
      <c r="O55" s="26">
        <v>61</v>
      </c>
      <c r="P55" s="27">
        <f t="shared" si="38"/>
        <v>22.021660649819495</v>
      </c>
      <c r="Q55" s="87">
        <v>0</v>
      </c>
      <c r="R55" s="27">
        <f t="shared" si="39"/>
        <v>0</v>
      </c>
      <c r="S55" s="87">
        <v>0</v>
      </c>
      <c r="T55" s="27">
        <f t="shared" si="13"/>
        <v>0</v>
      </c>
      <c r="U55" s="87">
        <v>0</v>
      </c>
      <c r="V55" s="27">
        <f t="shared" si="14"/>
        <v>0</v>
      </c>
      <c r="W55" s="26">
        <v>0</v>
      </c>
      <c r="X55" s="27">
        <f t="shared" si="6"/>
        <v>0</v>
      </c>
      <c r="Y55" s="76">
        <f t="shared" si="40"/>
        <v>272</v>
      </c>
      <c r="Z55" s="73">
        <f t="shared" si="7"/>
        <v>98.19494584837545</v>
      </c>
      <c r="AA55" s="26">
        <v>5</v>
      </c>
      <c r="AB55" s="66">
        <f t="shared" si="8"/>
        <v>1.8050541516245486</v>
      </c>
      <c r="AC55" s="76">
        <f t="shared" si="9"/>
        <v>277</v>
      </c>
      <c r="AD55" s="66">
        <f t="shared" si="41"/>
        <v>62.387387387387385</v>
      </c>
      <c r="AE55" s="62">
        <f t="shared" si="11"/>
        <v>-37.612612612612615</v>
      </c>
    </row>
    <row r="56" spans="1:31" ht="12.75" customHeight="1">
      <c r="A56" s="296"/>
      <c r="B56" s="38">
        <v>83</v>
      </c>
      <c r="C56" s="39" t="s">
        <v>15</v>
      </c>
      <c r="D56" s="52">
        <v>664</v>
      </c>
      <c r="E56" s="26">
        <v>129</v>
      </c>
      <c r="F56" s="27">
        <f t="shared" si="33"/>
        <v>31.15942028985507</v>
      </c>
      <c r="G56" s="28">
        <v>202</v>
      </c>
      <c r="H56" s="27">
        <f t="shared" si="34"/>
        <v>48.792270531400966</v>
      </c>
      <c r="I56" s="26">
        <v>5</v>
      </c>
      <c r="J56" s="27">
        <f t="shared" si="35"/>
        <v>1.2077294685990339</v>
      </c>
      <c r="K56" s="26">
        <v>0</v>
      </c>
      <c r="L56" s="27">
        <f t="shared" si="42"/>
        <v>0</v>
      </c>
      <c r="M56" s="26">
        <v>1</v>
      </c>
      <c r="N56" s="27">
        <f t="shared" si="37"/>
        <v>0.24154589371980675</v>
      </c>
      <c r="O56" s="26">
        <v>73</v>
      </c>
      <c r="P56" s="27">
        <f t="shared" si="38"/>
        <v>17.632850241545896</v>
      </c>
      <c r="Q56" s="87">
        <v>0</v>
      </c>
      <c r="R56" s="27">
        <f t="shared" si="39"/>
        <v>0</v>
      </c>
      <c r="S56" s="87">
        <v>0</v>
      </c>
      <c r="T56" s="27">
        <f t="shared" si="13"/>
        <v>0</v>
      </c>
      <c r="U56" s="87">
        <v>0</v>
      </c>
      <c r="V56" s="27">
        <f t="shared" si="14"/>
        <v>0</v>
      </c>
      <c r="W56" s="26">
        <v>1</v>
      </c>
      <c r="X56" s="27">
        <f t="shared" si="6"/>
        <v>0.24154589371980675</v>
      </c>
      <c r="Y56" s="76">
        <f t="shared" si="40"/>
        <v>411</v>
      </c>
      <c r="Z56" s="73">
        <f t="shared" si="7"/>
        <v>99.27536231884058</v>
      </c>
      <c r="AA56" s="26">
        <v>3</v>
      </c>
      <c r="AB56" s="66">
        <f t="shared" si="8"/>
        <v>0.7246376811594203</v>
      </c>
      <c r="AC56" s="76">
        <f t="shared" si="9"/>
        <v>414</v>
      </c>
      <c r="AD56" s="66">
        <f t="shared" si="41"/>
        <v>62.34939759036144</v>
      </c>
      <c r="AE56" s="62">
        <f t="shared" si="11"/>
        <v>-37.65060240963856</v>
      </c>
    </row>
    <row r="57" spans="1:31" ht="12.75" customHeight="1">
      <c r="A57" s="296"/>
      <c r="B57" s="38">
        <v>83</v>
      </c>
      <c r="C57" s="39" t="s">
        <v>16</v>
      </c>
      <c r="D57" s="52">
        <v>664</v>
      </c>
      <c r="E57" s="26">
        <v>127</v>
      </c>
      <c r="F57" s="27">
        <f t="shared" si="33"/>
        <v>32.81653746770026</v>
      </c>
      <c r="G57" s="28">
        <v>185</v>
      </c>
      <c r="H57" s="27">
        <f t="shared" si="34"/>
        <v>47.80361757105943</v>
      </c>
      <c r="I57" s="26">
        <v>3</v>
      </c>
      <c r="J57" s="27">
        <f t="shared" si="35"/>
        <v>0.7751937984496124</v>
      </c>
      <c r="K57" s="26">
        <v>0</v>
      </c>
      <c r="L57" s="27">
        <f t="shared" si="42"/>
        <v>0</v>
      </c>
      <c r="M57" s="26">
        <v>0</v>
      </c>
      <c r="N57" s="27">
        <f t="shared" si="37"/>
        <v>0</v>
      </c>
      <c r="O57" s="26">
        <v>67</v>
      </c>
      <c r="P57" s="27">
        <f t="shared" si="38"/>
        <v>17.31266149870801</v>
      </c>
      <c r="Q57" s="87">
        <v>0</v>
      </c>
      <c r="R57" s="27">
        <f t="shared" si="39"/>
        <v>0</v>
      </c>
      <c r="S57" s="87">
        <v>0</v>
      </c>
      <c r="T57" s="27">
        <f t="shared" si="13"/>
        <v>0</v>
      </c>
      <c r="U57" s="87">
        <v>0</v>
      </c>
      <c r="V57" s="27">
        <f t="shared" si="14"/>
        <v>0</v>
      </c>
      <c r="W57" s="26">
        <v>1</v>
      </c>
      <c r="X57" s="27">
        <f t="shared" si="6"/>
        <v>0.2583979328165375</v>
      </c>
      <c r="Y57" s="76">
        <f t="shared" si="40"/>
        <v>383</v>
      </c>
      <c r="Z57" s="73">
        <f t="shared" si="7"/>
        <v>98.96640826873386</v>
      </c>
      <c r="AA57" s="26">
        <v>4</v>
      </c>
      <c r="AB57" s="66">
        <f t="shared" si="8"/>
        <v>1.03359173126615</v>
      </c>
      <c r="AC57" s="76">
        <f t="shared" si="9"/>
        <v>387</v>
      </c>
      <c r="AD57" s="66">
        <f t="shared" si="41"/>
        <v>58.28313253012048</v>
      </c>
      <c r="AE57" s="62">
        <f t="shared" si="11"/>
        <v>-41.71686746987952</v>
      </c>
    </row>
    <row r="58" spans="1:31" ht="12.75" customHeight="1">
      <c r="A58" s="296"/>
      <c r="B58" s="38">
        <v>83</v>
      </c>
      <c r="C58" s="39" t="s">
        <v>19</v>
      </c>
      <c r="D58" s="52">
        <v>665</v>
      </c>
      <c r="E58" s="26">
        <v>115</v>
      </c>
      <c r="F58" s="27">
        <f t="shared" si="33"/>
        <v>28.53598014888337</v>
      </c>
      <c r="G58" s="28">
        <v>203</v>
      </c>
      <c r="H58" s="27">
        <f t="shared" si="34"/>
        <v>50.37220843672456</v>
      </c>
      <c r="I58" s="26">
        <v>4</v>
      </c>
      <c r="J58" s="27">
        <f t="shared" si="35"/>
        <v>0.9925558312655087</v>
      </c>
      <c r="K58" s="26">
        <v>1</v>
      </c>
      <c r="L58" s="27">
        <f t="shared" si="42"/>
        <v>0.24813895781637718</v>
      </c>
      <c r="M58" s="26">
        <v>2</v>
      </c>
      <c r="N58" s="27">
        <f t="shared" si="37"/>
        <v>0.49627791563275436</v>
      </c>
      <c r="O58" s="26">
        <v>72</v>
      </c>
      <c r="P58" s="27">
        <f t="shared" si="38"/>
        <v>17.866004962779154</v>
      </c>
      <c r="Q58" s="87">
        <v>0</v>
      </c>
      <c r="R58" s="27">
        <f t="shared" si="39"/>
        <v>0</v>
      </c>
      <c r="S58" s="87">
        <v>0</v>
      </c>
      <c r="T58" s="27">
        <f t="shared" si="13"/>
        <v>0</v>
      </c>
      <c r="U58" s="87">
        <v>0</v>
      </c>
      <c r="V58" s="27">
        <f t="shared" si="14"/>
        <v>0</v>
      </c>
      <c r="W58" s="26">
        <v>0</v>
      </c>
      <c r="X58" s="27">
        <f t="shared" si="6"/>
        <v>0</v>
      </c>
      <c r="Y58" s="76">
        <f t="shared" si="40"/>
        <v>397</v>
      </c>
      <c r="Z58" s="73">
        <f t="shared" si="7"/>
        <v>98.51116625310173</v>
      </c>
      <c r="AA58" s="26">
        <v>6</v>
      </c>
      <c r="AB58" s="66">
        <f t="shared" si="8"/>
        <v>1.488833746898263</v>
      </c>
      <c r="AC58" s="76">
        <f t="shared" si="9"/>
        <v>403</v>
      </c>
      <c r="AD58" s="66">
        <f t="shared" si="41"/>
        <v>60.6015037593985</v>
      </c>
      <c r="AE58" s="62">
        <f t="shared" si="11"/>
        <v>-39.3984962406015</v>
      </c>
    </row>
    <row r="59" spans="1:31" ht="12.75" customHeight="1">
      <c r="A59" s="296"/>
      <c r="B59" s="38">
        <v>83</v>
      </c>
      <c r="C59" s="39" t="s">
        <v>20</v>
      </c>
      <c r="D59" s="52">
        <v>665</v>
      </c>
      <c r="E59" s="26">
        <v>140</v>
      </c>
      <c r="F59" s="27">
        <f t="shared" si="33"/>
        <v>34.91271820448878</v>
      </c>
      <c r="G59" s="28">
        <v>167</v>
      </c>
      <c r="H59" s="27">
        <f t="shared" si="34"/>
        <v>41.64588528678304</v>
      </c>
      <c r="I59" s="26">
        <v>7</v>
      </c>
      <c r="J59" s="27">
        <f t="shared" si="35"/>
        <v>1.7456359102244388</v>
      </c>
      <c r="K59" s="26">
        <v>0</v>
      </c>
      <c r="L59" s="27">
        <f t="shared" si="42"/>
        <v>0</v>
      </c>
      <c r="M59" s="26">
        <v>3</v>
      </c>
      <c r="N59" s="27">
        <f t="shared" si="37"/>
        <v>0.7481296758104738</v>
      </c>
      <c r="O59" s="26">
        <v>74</v>
      </c>
      <c r="P59" s="27">
        <f t="shared" si="38"/>
        <v>18.453865336658353</v>
      </c>
      <c r="Q59" s="87">
        <v>0</v>
      </c>
      <c r="R59" s="27">
        <f t="shared" si="39"/>
        <v>0</v>
      </c>
      <c r="S59" s="87">
        <v>0</v>
      </c>
      <c r="T59" s="27">
        <f t="shared" si="13"/>
        <v>0</v>
      </c>
      <c r="U59" s="87">
        <v>0</v>
      </c>
      <c r="V59" s="27">
        <f t="shared" si="14"/>
        <v>0</v>
      </c>
      <c r="W59" s="26">
        <v>2</v>
      </c>
      <c r="X59" s="27">
        <f t="shared" si="6"/>
        <v>0.4987531172069825</v>
      </c>
      <c r="Y59" s="76">
        <f t="shared" si="40"/>
        <v>393</v>
      </c>
      <c r="Z59" s="73">
        <f t="shared" si="7"/>
        <v>98.00498753117208</v>
      </c>
      <c r="AA59" s="26">
        <v>8</v>
      </c>
      <c r="AB59" s="66">
        <f t="shared" si="8"/>
        <v>1.99501246882793</v>
      </c>
      <c r="AC59" s="76">
        <f t="shared" si="9"/>
        <v>401</v>
      </c>
      <c r="AD59" s="66">
        <f t="shared" si="41"/>
        <v>60.30075187969924</v>
      </c>
      <c r="AE59" s="62">
        <f t="shared" si="11"/>
        <v>-39.69924812030076</v>
      </c>
    </row>
    <row r="60" spans="1:31" ht="12.75" customHeight="1">
      <c r="A60" s="296"/>
      <c r="B60" s="38">
        <v>84</v>
      </c>
      <c r="C60" s="39" t="s">
        <v>15</v>
      </c>
      <c r="D60" s="52">
        <v>742</v>
      </c>
      <c r="E60" s="26">
        <v>167</v>
      </c>
      <c r="F60" s="27">
        <f t="shared" si="33"/>
        <v>35.76017130620985</v>
      </c>
      <c r="G60" s="28">
        <v>214</v>
      </c>
      <c r="H60" s="27">
        <f t="shared" si="34"/>
        <v>45.82441113490364</v>
      </c>
      <c r="I60" s="26">
        <v>4</v>
      </c>
      <c r="J60" s="27">
        <f t="shared" si="35"/>
        <v>0.8565310492505354</v>
      </c>
      <c r="K60" s="26">
        <v>0</v>
      </c>
      <c r="L60" s="27">
        <f t="shared" si="42"/>
        <v>0</v>
      </c>
      <c r="M60" s="26">
        <v>2</v>
      </c>
      <c r="N60" s="27">
        <f t="shared" si="37"/>
        <v>0.4282655246252677</v>
      </c>
      <c r="O60" s="26">
        <v>65</v>
      </c>
      <c r="P60" s="27">
        <f t="shared" si="38"/>
        <v>13.9186295503212</v>
      </c>
      <c r="Q60" s="87">
        <v>0</v>
      </c>
      <c r="R60" s="27">
        <f t="shared" si="39"/>
        <v>0</v>
      </c>
      <c r="S60" s="87">
        <v>0</v>
      </c>
      <c r="T60" s="27">
        <f t="shared" si="13"/>
        <v>0</v>
      </c>
      <c r="U60" s="87">
        <v>0</v>
      </c>
      <c r="V60" s="27">
        <f t="shared" si="14"/>
        <v>0</v>
      </c>
      <c r="W60" s="26">
        <v>0</v>
      </c>
      <c r="X60" s="27">
        <f t="shared" si="6"/>
        <v>0</v>
      </c>
      <c r="Y60" s="76">
        <f t="shared" si="40"/>
        <v>452</v>
      </c>
      <c r="Z60" s="73">
        <f t="shared" si="7"/>
        <v>96.78800856531049</v>
      </c>
      <c r="AA60" s="26">
        <v>15</v>
      </c>
      <c r="AB60" s="66">
        <f t="shared" si="8"/>
        <v>3.2119914346895073</v>
      </c>
      <c r="AC60" s="76">
        <f t="shared" si="9"/>
        <v>467</v>
      </c>
      <c r="AD60" s="66">
        <f t="shared" si="41"/>
        <v>62.938005390835585</v>
      </c>
      <c r="AE60" s="62">
        <f t="shared" si="11"/>
        <v>-37.061994609164415</v>
      </c>
    </row>
    <row r="61" spans="1:31" ht="12.75" customHeight="1">
      <c r="A61" s="296"/>
      <c r="B61" s="38">
        <v>85</v>
      </c>
      <c r="C61" s="39" t="s">
        <v>15</v>
      </c>
      <c r="D61" s="52">
        <v>494</v>
      </c>
      <c r="E61" s="26">
        <v>99</v>
      </c>
      <c r="F61" s="27">
        <f t="shared" si="33"/>
        <v>31.73076923076923</v>
      </c>
      <c r="G61" s="28">
        <v>127</v>
      </c>
      <c r="H61" s="27">
        <f t="shared" si="34"/>
        <v>40.705128205128204</v>
      </c>
      <c r="I61" s="26">
        <v>8</v>
      </c>
      <c r="J61" s="27">
        <f t="shared" si="35"/>
        <v>2.564102564102564</v>
      </c>
      <c r="K61" s="26">
        <v>0</v>
      </c>
      <c r="L61" s="27">
        <f t="shared" si="42"/>
        <v>0</v>
      </c>
      <c r="M61" s="26">
        <v>1</v>
      </c>
      <c r="N61" s="27">
        <f t="shared" si="37"/>
        <v>0.3205128205128205</v>
      </c>
      <c r="O61" s="26">
        <v>60</v>
      </c>
      <c r="P61" s="27">
        <f t="shared" si="38"/>
        <v>19.230769230769234</v>
      </c>
      <c r="Q61" s="87">
        <v>0</v>
      </c>
      <c r="R61" s="27">
        <f t="shared" si="39"/>
        <v>0</v>
      </c>
      <c r="S61" s="87">
        <v>0</v>
      </c>
      <c r="T61" s="27">
        <f t="shared" si="13"/>
        <v>0</v>
      </c>
      <c r="U61" s="87">
        <v>0</v>
      </c>
      <c r="V61" s="27">
        <f t="shared" si="14"/>
        <v>0</v>
      </c>
      <c r="W61" s="26">
        <v>3</v>
      </c>
      <c r="X61" s="27">
        <f t="shared" si="6"/>
        <v>0.9615384615384616</v>
      </c>
      <c r="Y61" s="76">
        <f t="shared" si="40"/>
        <v>298</v>
      </c>
      <c r="Z61" s="73">
        <f t="shared" si="7"/>
        <v>95.51282051282051</v>
      </c>
      <c r="AA61" s="26">
        <v>14</v>
      </c>
      <c r="AB61" s="66">
        <f t="shared" si="8"/>
        <v>4.487179487179487</v>
      </c>
      <c r="AC61" s="76">
        <f t="shared" si="9"/>
        <v>312</v>
      </c>
      <c r="AD61" s="66">
        <f t="shared" si="41"/>
        <v>63.1578947368421</v>
      </c>
      <c r="AE61" s="62">
        <f t="shared" si="11"/>
        <v>-36.8421052631579</v>
      </c>
    </row>
    <row r="62" spans="1:31" ht="12.75" customHeight="1">
      <c r="A62" s="296"/>
      <c r="B62" s="145">
        <v>85</v>
      </c>
      <c r="C62" s="146" t="s">
        <v>16</v>
      </c>
      <c r="D62" s="147">
        <v>494</v>
      </c>
      <c r="E62" s="148">
        <v>125</v>
      </c>
      <c r="F62" s="149">
        <f t="shared" si="33"/>
        <v>39.936102236421725</v>
      </c>
      <c r="G62" s="150">
        <v>125</v>
      </c>
      <c r="H62" s="149">
        <f t="shared" si="34"/>
        <v>39.936102236421725</v>
      </c>
      <c r="I62" s="148">
        <v>6</v>
      </c>
      <c r="J62" s="149">
        <f t="shared" si="35"/>
        <v>1.9169329073482428</v>
      </c>
      <c r="K62" s="148">
        <v>2</v>
      </c>
      <c r="L62" s="149">
        <f t="shared" si="42"/>
        <v>0.6389776357827476</v>
      </c>
      <c r="M62" s="148">
        <v>0</v>
      </c>
      <c r="N62" s="149">
        <f t="shared" si="37"/>
        <v>0</v>
      </c>
      <c r="O62" s="148">
        <v>48</v>
      </c>
      <c r="P62" s="149">
        <f t="shared" si="38"/>
        <v>15.335463258785943</v>
      </c>
      <c r="Q62" s="151">
        <v>0</v>
      </c>
      <c r="R62" s="149">
        <f t="shared" si="39"/>
        <v>0</v>
      </c>
      <c r="S62" s="151">
        <v>0</v>
      </c>
      <c r="T62" s="149">
        <f>S62/AC62*100</f>
        <v>0</v>
      </c>
      <c r="U62" s="151">
        <v>0</v>
      </c>
      <c r="V62" s="149">
        <f>U62/AC62*100</f>
        <v>0</v>
      </c>
      <c r="W62" s="148">
        <v>0</v>
      </c>
      <c r="X62" s="149">
        <f>W62/AC62*100</f>
        <v>0</v>
      </c>
      <c r="Y62" s="152">
        <f t="shared" si="40"/>
        <v>306</v>
      </c>
      <c r="Z62" s="153">
        <f>Y62/AC62*100</f>
        <v>97.76357827476039</v>
      </c>
      <c r="AA62" s="148">
        <v>7</v>
      </c>
      <c r="AB62" s="154">
        <f>AA62/AC62*100</f>
        <v>2.2364217252396164</v>
      </c>
      <c r="AC62" s="152">
        <f>Y62+AA62</f>
        <v>313</v>
      </c>
      <c r="AD62" s="154">
        <f t="shared" si="41"/>
        <v>63.36032388663968</v>
      </c>
      <c r="AE62" s="155">
        <f t="shared" si="11"/>
        <v>-36.63967611336032</v>
      </c>
    </row>
    <row r="63" spans="1:31" ht="12.75" customHeight="1">
      <c r="A63" s="296"/>
      <c r="B63" s="38">
        <v>86</v>
      </c>
      <c r="C63" s="39" t="s">
        <v>15</v>
      </c>
      <c r="D63" s="52">
        <v>510</v>
      </c>
      <c r="E63" s="26">
        <v>94</v>
      </c>
      <c r="F63" s="27">
        <f aca="true" t="shared" si="43" ref="F63:F70">E63/AC63*100</f>
        <v>23.55889724310777</v>
      </c>
      <c r="G63" s="28">
        <v>225</v>
      </c>
      <c r="H63" s="27">
        <f aca="true" t="shared" si="44" ref="H63:H70">G63/AC63*100</f>
        <v>56.390977443609025</v>
      </c>
      <c r="I63" s="26">
        <v>5</v>
      </c>
      <c r="J63" s="27">
        <f aca="true" t="shared" si="45" ref="J63:J70">I63/AC63*100</f>
        <v>1.2531328320802004</v>
      </c>
      <c r="K63" s="26">
        <v>2</v>
      </c>
      <c r="L63" s="27">
        <f>K63/AC63*100</f>
        <v>0.5012531328320802</v>
      </c>
      <c r="M63" s="26">
        <v>0</v>
      </c>
      <c r="N63" s="27">
        <f aca="true" t="shared" si="46" ref="N63:N70">M63/AC63*100</f>
        <v>0</v>
      </c>
      <c r="O63" s="26">
        <v>70</v>
      </c>
      <c r="P63" s="27">
        <f aca="true" t="shared" si="47" ref="P63:P70">O63/AC63*100</f>
        <v>17.543859649122805</v>
      </c>
      <c r="Q63" s="87">
        <v>0</v>
      </c>
      <c r="R63" s="27">
        <f aca="true" t="shared" si="48" ref="R63:R70">Q63/AC63*100</f>
        <v>0</v>
      </c>
      <c r="S63" s="87">
        <v>0</v>
      </c>
      <c r="T63" s="27">
        <f t="shared" si="13"/>
        <v>0</v>
      </c>
      <c r="U63" s="87">
        <v>0</v>
      </c>
      <c r="V63" s="27">
        <f t="shared" si="14"/>
        <v>0</v>
      </c>
      <c r="W63" s="26">
        <v>2</v>
      </c>
      <c r="X63" s="27">
        <f t="shared" si="6"/>
        <v>0.5012531328320802</v>
      </c>
      <c r="Y63" s="76">
        <f aca="true" t="shared" si="49" ref="Y63:Y70">SUM(E63+G63+I63+K63+M63+O63+Q63+S63+U63+W63)</f>
        <v>398</v>
      </c>
      <c r="Z63" s="73">
        <f t="shared" si="7"/>
        <v>99.74937343358395</v>
      </c>
      <c r="AA63" s="26">
        <v>1</v>
      </c>
      <c r="AB63" s="66">
        <f t="shared" si="8"/>
        <v>0.2506265664160401</v>
      </c>
      <c r="AC63" s="76">
        <f t="shared" si="9"/>
        <v>399</v>
      </c>
      <c r="AD63" s="66">
        <f aca="true" t="shared" si="50" ref="AD63:AD70">AC63/D63*100</f>
        <v>78.23529411764706</v>
      </c>
      <c r="AE63" s="62">
        <f t="shared" si="11"/>
        <v>-21.764705882352942</v>
      </c>
    </row>
    <row r="64" spans="1:31" ht="12.75" customHeight="1">
      <c r="A64" s="296"/>
      <c r="B64" s="38">
        <v>86</v>
      </c>
      <c r="C64" s="39" t="s">
        <v>16</v>
      </c>
      <c r="D64" s="52">
        <v>510</v>
      </c>
      <c r="E64" s="26">
        <v>94</v>
      </c>
      <c r="F64" s="27">
        <f t="shared" si="43"/>
        <v>24.04092071611253</v>
      </c>
      <c r="G64" s="28">
        <v>212</v>
      </c>
      <c r="H64" s="27">
        <f t="shared" si="44"/>
        <v>54.21994884910486</v>
      </c>
      <c r="I64" s="26">
        <v>3</v>
      </c>
      <c r="J64" s="27">
        <f t="shared" si="45"/>
        <v>0.7672634271099744</v>
      </c>
      <c r="K64" s="26">
        <v>0</v>
      </c>
      <c r="L64" s="27">
        <f>K64/AC64*100</f>
        <v>0</v>
      </c>
      <c r="M64" s="26">
        <v>0</v>
      </c>
      <c r="N64" s="27">
        <f t="shared" si="46"/>
        <v>0</v>
      </c>
      <c r="O64" s="26">
        <v>76</v>
      </c>
      <c r="P64" s="27">
        <f t="shared" si="47"/>
        <v>19.437340153452684</v>
      </c>
      <c r="Q64" s="87">
        <v>0</v>
      </c>
      <c r="R64" s="27">
        <f t="shared" si="48"/>
        <v>0</v>
      </c>
      <c r="S64" s="87">
        <v>0</v>
      </c>
      <c r="T64" s="27">
        <f t="shared" si="13"/>
        <v>0</v>
      </c>
      <c r="U64" s="87">
        <v>0</v>
      </c>
      <c r="V64" s="27">
        <f t="shared" si="14"/>
        <v>0</v>
      </c>
      <c r="W64" s="26">
        <v>2</v>
      </c>
      <c r="X64" s="27">
        <f t="shared" si="6"/>
        <v>0.5115089514066496</v>
      </c>
      <c r="Y64" s="76">
        <f t="shared" si="49"/>
        <v>387</v>
      </c>
      <c r="Z64" s="73">
        <f t="shared" si="7"/>
        <v>98.9769820971867</v>
      </c>
      <c r="AA64" s="26">
        <v>4</v>
      </c>
      <c r="AB64" s="66">
        <f t="shared" si="8"/>
        <v>1.0230179028132993</v>
      </c>
      <c r="AC64" s="76">
        <f t="shared" si="9"/>
        <v>391</v>
      </c>
      <c r="AD64" s="66">
        <f t="shared" si="50"/>
        <v>76.66666666666667</v>
      </c>
      <c r="AE64" s="62">
        <f t="shared" si="11"/>
        <v>-23.33333333333333</v>
      </c>
    </row>
    <row r="65" spans="1:31" ht="12.75" customHeight="1">
      <c r="A65" s="296"/>
      <c r="B65" s="38">
        <v>92</v>
      </c>
      <c r="C65" s="39" t="s">
        <v>15</v>
      </c>
      <c r="D65" s="52">
        <v>436</v>
      </c>
      <c r="E65" s="26">
        <v>95</v>
      </c>
      <c r="F65" s="27">
        <f t="shared" si="43"/>
        <v>28.87537993920973</v>
      </c>
      <c r="G65" s="28">
        <v>188</v>
      </c>
      <c r="H65" s="27">
        <f t="shared" si="44"/>
        <v>57.14285714285714</v>
      </c>
      <c r="I65" s="26">
        <v>3</v>
      </c>
      <c r="J65" s="27">
        <f t="shared" si="45"/>
        <v>0.911854103343465</v>
      </c>
      <c r="K65" s="26">
        <v>0</v>
      </c>
      <c r="L65" s="27">
        <f>K65/AC65*100</f>
        <v>0</v>
      </c>
      <c r="M65" s="26">
        <v>3</v>
      </c>
      <c r="N65" s="27">
        <f t="shared" si="46"/>
        <v>0.911854103343465</v>
      </c>
      <c r="O65" s="26">
        <v>38</v>
      </c>
      <c r="P65" s="27">
        <f t="shared" si="47"/>
        <v>11.55015197568389</v>
      </c>
      <c r="Q65" s="87">
        <v>0</v>
      </c>
      <c r="R65" s="27">
        <f t="shared" si="48"/>
        <v>0</v>
      </c>
      <c r="S65" s="87">
        <v>0</v>
      </c>
      <c r="T65" s="27">
        <f t="shared" si="13"/>
        <v>0</v>
      </c>
      <c r="U65" s="87">
        <v>0</v>
      </c>
      <c r="V65" s="27">
        <f t="shared" si="14"/>
        <v>0</v>
      </c>
      <c r="W65" s="26">
        <v>1</v>
      </c>
      <c r="X65" s="27">
        <f t="shared" si="6"/>
        <v>0.303951367781155</v>
      </c>
      <c r="Y65" s="76">
        <f t="shared" si="49"/>
        <v>328</v>
      </c>
      <c r="Z65" s="73">
        <f t="shared" si="7"/>
        <v>99.69604863221885</v>
      </c>
      <c r="AA65" s="26">
        <v>1</v>
      </c>
      <c r="AB65" s="66">
        <f t="shared" si="8"/>
        <v>0.303951367781155</v>
      </c>
      <c r="AC65" s="76">
        <f t="shared" si="9"/>
        <v>329</v>
      </c>
      <c r="AD65" s="66">
        <f t="shared" si="50"/>
        <v>75.45871559633028</v>
      </c>
      <c r="AE65" s="62">
        <f t="shared" si="11"/>
        <v>-24.54128440366972</v>
      </c>
    </row>
    <row r="66" spans="1:31" ht="12.75" customHeight="1">
      <c r="A66" s="296"/>
      <c r="B66" s="38">
        <v>92</v>
      </c>
      <c r="C66" s="39" t="s">
        <v>16</v>
      </c>
      <c r="D66" s="52">
        <v>436</v>
      </c>
      <c r="E66" s="26">
        <v>98</v>
      </c>
      <c r="F66" s="27">
        <f t="shared" si="43"/>
        <v>30.529595015576323</v>
      </c>
      <c r="G66" s="28">
        <v>170</v>
      </c>
      <c r="H66" s="27">
        <f t="shared" si="44"/>
        <v>52.95950155763239</v>
      </c>
      <c r="I66" s="26">
        <v>3</v>
      </c>
      <c r="J66" s="27">
        <f t="shared" si="45"/>
        <v>0.9345794392523363</v>
      </c>
      <c r="K66" s="26">
        <v>0</v>
      </c>
      <c r="L66" s="27">
        <f>K66/AC66*100</f>
        <v>0</v>
      </c>
      <c r="M66" s="26">
        <v>1</v>
      </c>
      <c r="N66" s="27">
        <f t="shared" si="46"/>
        <v>0.3115264797507788</v>
      </c>
      <c r="O66" s="26">
        <v>46</v>
      </c>
      <c r="P66" s="27">
        <f t="shared" si="47"/>
        <v>14.330218068535824</v>
      </c>
      <c r="Q66" s="87">
        <v>0</v>
      </c>
      <c r="R66" s="27">
        <f t="shared" si="48"/>
        <v>0</v>
      </c>
      <c r="S66" s="87">
        <v>0</v>
      </c>
      <c r="T66" s="27">
        <f t="shared" si="13"/>
        <v>0</v>
      </c>
      <c r="U66" s="87">
        <v>0</v>
      </c>
      <c r="V66" s="27">
        <f t="shared" si="14"/>
        <v>0</v>
      </c>
      <c r="W66" s="26">
        <v>3</v>
      </c>
      <c r="X66" s="27">
        <f t="shared" si="6"/>
        <v>0.9345794392523363</v>
      </c>
      <c r="Y66" s="76">
        <f t="shared" si="49"/>
        <v>321</v>
      </c>
      <c r="Z66" s="73">
        <f t="shared" si="7"/>
        <v>100</v>
      </c>
      <c r="AA66" s="26">
        <v>0</v>
      </c>
      <c r="AB66" s="66">
        <f t="shared" si="8"/>
        <v>0</v>
      </c>
      <c r="AC66" s="76">
        <f t="shared" si="9"/>
        <v>321</v>
      </c>
      <c r="AD66" s="66">
        <f t="shared" si="50"/>
        <v>73.62385321100918</v>
      </c>
      <c r="AE66" s="62">
        <f t="shared" si="11"/>
        <v>-26.376146788990823</v>
      </c>
    </row>
    <row r="67" spans="1:31" ht="12.75" customHeight="1">
      <c r="A67" s="296"/>
      <c r="B67" s="38">
        <v>93</v>
      </c>
      <c r="C67" s="39" t="s">
        <v>15</v>
      </c>
      <c r="D67" s="52">
        <v>381</v>
      </c>
      <c r="E67" s="26">
        <v>79</v>
      </c>
      <c r="F67" s="27">
        <f t="shared" si="43"/>
        <v>27.241379310344826</v>
      </c>
      <c r="G67" s="28">
        <v>158</v>
      </c>
      <c r="H67" s="27">
        <f t="shared" si="44"/>
        <v>54.48275862068965</v>
      </c>
      <c r="I67" s="26">
        <v>6</v>
      </c>
      <c r="J67" s="27">
        <f t="shared" si="45"/>
        <v>2.0689655172413794</v>
      </c>
      <c r="K67" s="26">
        <v>0</v>
      </c>
      <c r="L67" s="27">
        <f>K67/AC67*100</f>
        <v>0</v>
      </c>
      <c r="M67" s="26">
        <v>0</v>
      </c>
      <c r="N67" s="27">
        <f t="shared" si="46"/>
        <v>0</v>
      </c>
      <c r="O67" s="26">
        <v>44</v>
      </c>
      <c r="P67" s="27">
        <f t="shared" si="47"/>
        <v>15.172413793103448</v>
      </c>
      <c r="Q67" s="87">
        <v>0</v>
      </c>
      <c r="R67" s="27">
        <f t="shared" si="48"/>
        <v>0</v>
      </c>
      <c r="S67" s="87">
        <v>0</v>
      </c>
      <c r="T67" s="27">
        <f t="shared" si="13"/>
        <v>0</v>
      </c>
      <c r="U67" s="87">
        <v>0</v>
      </c>
      <c r="V67" s="27">
        <f t="shared" si="14"/>
        <v>0</v>
      </c>
      <c r="W67" s="26">
        <v>0</v>
      </c>
      <c r="X67" s="27">
        <f t="shared" si="6"/>
        <v>0</v>
      </c>
      <c r="Y67" s="76">
        <f t="shared" si="49"/>
        <v>287</v>
      </c>
      <c r="Z67" s="73">
        <f t="shared" si="7"/>
        <v>98.9655172413793</v>
      </c>
      <c r="AA67" s="26">
        <v>3</v>
      </c>
      <c r="AB67" s="66">
        <f t="shared" si="8"/>
        <v>1.0344827586206897</v>
      </c>
      <c r="AC67" s="76">
        <f t="shared" si="9"/>
        <v>290</v>
      </c>
      <c r="AD67" s="66">
        <f t="shared" si="50"/>
        <v>76.11548556430446</v>
      </c>
      <c r="AE67" s="62">
        <f t="shared" si="11"/>
        <v>-23.884514435695536</v>
      </c>
    </row>
    <row r="68" spans="1:31" ht="12.75" customHeight="1">
      <c r="A68" s="296"/>
      <c r="B68" s="38">
        <v>93</v>
      </c>
      <c r="C68" s="39" t="s">
        <v>16</v>
      </c>
      <c r="D68" s="52">
        <v>382</v>
      </c>
      <c r="E68" s="26">
        <v>123</v>
      </c>
      <c r="F68" s="27">
        <f t="shared" si="43"/>
        <v>41.2751677852349</v>
      </c>
      <c r="G68" s="28">
        <v>129</v>
      </c>
      <c r="H68" s="27">
        <f t="shared" si="44"/>
        <v>43.288590604026844</v>
      </c>
      <c r="I68" s="26">
        <v>5</v>
      </c>
      <c r="J68" s="27">
        <f t="shared" si="45"/>
        <v>1.6778523489932886</v>
      </c>
      <c r="K68" s="26">
        <v>0</v>
      </c>
      <c r="L68" s="27">
        <v>0</v>
      </c>
      <c r="M68" s="26">
        <v>0</v>
      </c>
      <c r="N68" s="27">
        <f t="shared" si="46"/>
        <v>0</v>
      </c>
      <c r="O68" s="26">
        <v>41</v>
      </c>
      <c r="P68" s="27">
        <f t="shared" si="47"/>
        <v>13.758389261744966</v>
      </c>
      <c r="Q68" s="87">
        <v>0</v>
      </c>
      <c r="R68" s="27">
        <f t="shared" si="48"/>
        <v>0</v>
      </c>
      <c r="S68" s="87">
        <v>0</v>
      </c>
      <c r="T68" s="27">
        <f t="shared" si="13"/>
        <v>0</v>
      </c>
      <c r="U68" s="87">
        <v>0</v>
      </c>
      <c r="V68" s="27">
        <f t="shared" si="14"/>
        <v>0</v>
      </c>
      <c r="W68" s="26">
        <v>0</v>
      </c>
      <c r="X68" s="27">
        <f t="shared" si="6"/>
        <v>0</v>
      </c>
      <c r="Y68" s="76">
        <f t="shared" si="49"/>
        <v>298</v>
      </c>
      <c r="Z68" s="73">
        <f t="shared" si="7"/>
        <v>100</v>
      </c>
      <c r="AA68" s="26">
        <v>0</v>
      </c>
      <c r="AB68" s="66">
        <f t="shared" si="8"/>
        <v>0</v>
      </c>
      <c r="AC68" s="76">
        <f t="shared" si="9"/>
        <v>298</v>
      </c>
      <c r="AD68" s="66">
        <f t="shared" si="50"/>
        <v>78.01047120418848</v>
      </c>
      <c r="AE68" s="62">
        <f t="shared" si="11"/>
        <v>-21.989528795811523</v>
      </c>
    </row>
    <row r="69" spans="1:31" ht="12.75" customHeight="1">
      <c r="A69" s="296"/>
      <c r="B69" s="38">
        <v>94</v>
      </c>
      <c r="C69" s="39" t="s">
        <v>15</v>
      </c>
      <c r="D69" s="52">
        <v>525</v>
      </c>
      <c r="E69" s="26">
        <v>124</v>
      </c>
      <c r="F69" s="27">
        <f t="shared" si="43"/>
        <v>34.15977961432507</v>
      </c>
      <c r="G69" s="28">
        <v>160</v>
      </c>
      <c r="H69" s="27">
        <f t="shared" si="44"/>
        <v>44.0771349862259</v>
      </c>
      <c r="I69" s="26">
        <v>8</v>
      </c>
      <c r="J69" s="27">
        <f t="shared" si="45"/>
        <v>2.203856749311295</v>
      </c>
      <c r="K69" s="26">
        <v>1</v>
      </c>
      <c r="L69" s="27">
        <f aca="true" t="shared" si="51" ref="L69:L75">K69/AC69*100</f>
        <v>0.27548209366391185</v>
      </c>
      <c r="M69" s="26">
        <v>1</v>
      </c>
      <c r="N69" s="27">
        <f t="shared" si="46"/>
        <v>0.27548209366391185</v>
      </c>
      <c r="O69" s="26">
        <v>61</v>
      </c>
      <c r="P69" s="27">
        <f t="shared" si="47"/>
        <v>16.804407713498623</v>
      </c>
      <c r="Q69" s="87">
        <v>0</v>
      </c>
      <c r="R69" s="27">
        <f t="shared" si="48"/>
        <v>0</v>
      </c>
      <c r="S69" s="87">
        <v>0</v>
      </c>
      <c r="T69" s="27">
        <f t="shared" si="13"/>
        <v>0</v>
      </c>
      <c r="U69" s="87">
        <v>0</v>
      </c>
      <c r="V69" s="27">
        <f t="shared" si="14"/>
        <v>0</v>
      </c>
      <c r="W69" s="26">
        <v>0</v>
      </c>
      <c r="X69" s="27">
        <f t="shared" si="6"/>
        <v>0</v>
      </c>
      <c r="Y69" s="76">
        <f t="shared" si="49"/>
        <v>355</v>
      </c>
      <c r="Z69" s="73">
        <f t="shared" si="7"/>
        <v>97.7961432506887</v>
      </c>
      <c r="AA69" s="26">
        <v>8</v>
      </c>
      <c r="AB69" s="66">
        <f t="shared" si="8"/>
        <v>2.203856749311295</v>
      </c>
      <c r="AC69" s="76">
        <f t="shared" si="9"/>
        <v>363</v>
      </c>
      <c r="AD69" s="66">
        <f t="shared" si="50"/>
        <v>69.14285714285714</v>
      </c>
      <c r="AE69" s="62">
        <f t="shared" si="11"/>
        <v>-30.85714285714286</v>
      </c>
    </row>
    <row r="70" spans="1:31" ht="12.75" customHeight="1">
      <c r="A70" s="296"/>
      <c r="B70" s="145">
        <v>94</v>
      </c>
      <c r="C70" s="146" t="s">
        <v>16</v>
      </c>
      <c r="D70" s="147">
        <v>525</v>
      </c>
      <c r="E70" s="148">
        <v>141</v>
      </c>
      <c r="F70" s="149">
        <f t="shared" si="43"/>
        <v>39.166666666666664</v>
      </c>
      <c r="G70" s="150">
        <v>145</v>
      </c>
      <c r="H70" s="149">
        <f t="shared" si="44"/>
        <v>40.27777777777778</v>
      </c>
      <c r="I70" s="148">
        <v>5</v>
      </c>
      <c r="J70" s="149">
        <f t="shared" si="45"/>
        <v>1.3888888888888888</v>
      </c>
      <c r="K70" s="148">
        <v>1</v>
      </c>
      <c r="L70" s="149">
        <f t="shared" si="51"/>
        <v>0.2777777777777778</v>
      </c>
      <c r="M70" s="148">
        <v>2</v>
      </c>
      <c r="N70" s="149">
        <f t="shared" si="46"/>
        <v>0.5555555555555556</v>
      </c>
      <c r="O70" s="148">
        <v>58</v>
      </c>
      <c r="P70" s="149">
        <f t="shared" si="47"/>
        <v>16.11111111111111</v>
      </c>
      <c r="Q70" s="151">
        <v>0</v>
      </c>
      <c r="R70" s="149">
        <f t="shared" si="48"/>
        <v>0</v>
      </c>
      <c r="S70" s="151">
        <v>0</v>
      </c>
      <c r="T70" s="149">
        <f>S70/AC70*100</f>
        <v>0</v>
      </c>
      <c r="U70" s="151">
        <v>0</v>
      </c>
      <c r="V70" s="149">
        <f>U70/AC70*100</f>
        <v>0</v>
      </c>
      <c r="W70" s="148">
        <v>4</v>
      </c>
      <c r="X70" s="149">
        <f>W70/AC70*100</f>
        <v>1.1111111111111112</v>
      </c>
      <c r="Y70" s="152">
        <f t="shared" si="49"/>
        <v>356</v>
      </c>
      <c r="Z70" s="153">
        <f>Y70/AC70*100</f>
        <v>98.88888888888889</v>
      </c>
      <c r="AA70" s="148">
        <v>4</v>
      </c>
      <c r="AB70" s="154">
        <f>AA70/AC70*100</f>
        <v>1.1111111111111112</v>
      </c>
      <c r="AC70" s="152">
        <f>Y70+AA70</f>
        <v>360</v>
      </c>
      <c r="AD70" s="154">
        <f t="shared" si="50"/>
        <v>68.57142857142857</v>
      </c>
      <c r="AE70" s="155">
        <f t="shared" si="11"/>
        <v>-31.42857142857143</v>
      </c>
    </row>
    <row r="71" spans="1:31" ht="12.75" customHeight="1">
      <c r="A71" s="296"/>
      <c r="B71" s="38">
        <v>95</v>
      </c>
      <c r="C71" s="39" t="s">
        <v>15</v>
      </c>
      <c r="D71" s="52">
        <v>412</v>
      </c>
      <c r="E71" s="26">
        <v>85</v>
      </c>
      <c r="F71" s="27">
        <f>E71/AC71*100</f>
        <v>38.288288288288285</v>
      </c>
      <c r="G71" s="28">
        <v>96</v>
      </c>
      <c r="H71" s="27">
        <f>G71/AC71*100</f>
        <v>43.24324324324324</v>
      </c>
      <c r="I71" s="26">
        <v>3</v>
      </c>
      <c r="J71" s="27">
        <f>I71/AC71*100</f>
        <v>1.3513513513513513</v>
      </c>
      <c r="K71" s="26">
        <v>0</v>
      </c>
      <c r="L71" s="27">
        <f t="shared" si="51"/>
        <v>0</v>
      </c>
      <c r="M71" s="26">
        <v>0</v>
      </c>
      <c r="N71" s="27">
        <f>M71/AC71*100</f>
        <v>0</v>
      </c>
      <c r="O71" s="26">
        <v>28</v>
      </c>
      <c r="P71" s="27">
        <f>O71/AC71*100</f>
        <v>12.612612612612612</v>
      </c>
      <c r="Q71" s="87">
        <v>0</v>
      </c>
      <c r="R71" s="27">
        <f>Q71/AC71*100</f>
        <v>0</v>
      </c>
      <c r="S71" s="87">
        <v>0</v>
      </c>
      <c r="T71" s="27">
        <f t="shared" si="13"/>
        <v>0</v>
      </c>
      <c r="U71" s="87">
        <v>0</v>
      </c>
      <c r="V71" s="27">
        <f t="shared" si="14"/>
        <v>0</v>
      </c>
      <c r="W71" s="26">
        <v>3</v>
      </c>
      <c r="X71" s="27">
        <f t="shared" si="6"/>
        <v>1.3513513513513513</v>
      </c>
      <c r="Y71" s="76">
        <f>SUM(E71+G71+I71+K71+M71+O71+Q71+S71+U71+W71)</f>
        <v>215</v>
      </c>
      <c r="Z71" s="73">
        <f t="shared" si="7"/>
        <v>96.84684684684684</v>
      </c>
      <c r="AA71" s="26">
        <v>7</v>
      </c>
      <c r="AB71" s="66">
        <f t="shared" si="8"/>
        <v>3.153153153153153</v>
      </c>
      <c r="AC71" s="76">
        <f t="shared" si="9"/>
        <v>222</v>
      </c>
      <c r="AD71" s="66">
        <f>AC71/D71*100</f>
        <v>53.883495145631066</v>
      </c>
      <c r="AE71" s="62">
        <f t="shared" si="11"/>
        <v>-46.116504854368934</v>
      </c>
    </row>
    <row r="72" spans="1:31" ht="12.75" customHeight="1">
      <c r="A72" s="299"/>
      <c r="B72" s="38">
        <v>95</v>
      </c>
      <c r="C72" s="39" t="s">
        <v>16</v>
      </c>
      <c r="D72" s="52">
        <v>413</v>
      </c>
      <c r="E72" s="26">
        <v>97</v>
      </c>
      <c r="F72" s="27">
        <f>E72/AC72*100</f>
        <v>40.58577405857741</v>
      </c>
      <c r="G72" s="28">
        <v>105</v>
      </c>
      <c r="H72" s="27">
        <f>G72/AC72*100</f>
        <v>43.93305439330544</v>
      </c>
      <c r="I72" s="26">
        <v>2</v>
      </c>
      <c r="J72" s="27">
        <f>I72/AC72*100</f>
        <v>0.8368200836820083</v>
      </c>
      <c r="K72" s="26">
        <v>0</v>
      </c>
      <c r="L72" s="27">
        <f t="shared" si="51"/>
        <v>0</v>
      </c>
      <c r="M72" s="26">
        <v>0</v>
      </c>
      <c r="N72" s="27">
        <f>M72/AC72*100</f>
        <v>0</v>
      </c>
      <c r="O72" s="26">
        <v>30</v>
      </c>
      <c r="P72" s="27">
        <f>O72/AC72*100</f>
        <v>12.552301255230125</v>
      </c>
      <c r="Q72" s="87">
        <v>0</v>
      </c>
      <c r="R72" s="27">
        <f>Q72/AC72*100</f>
        <v>0</v>
      </c>
      <c r="S72" s="87">
        <v>0</v>
      </c>
      <c r="T72" s="27">
        <f t="shared" si="13"/>
        <v>0</v>
      </c>
      <c r="U72" s="87">
        <v>0</v>
      </c>
      <c r="V72" s="27">
        <f t="shared" si="14"/>
        <v>0</v>
      </c>
      <c r="W72" s="26">
        <v>1</v>
      </c>
      <c r="X72" s="27">
        <f t="shared" si="6"/>
        <v>0.41841004184100417</v>
      </c>
      <c r="Y72" s="76">
        <f>SUM(E72+G72+I72+K72+M72+O72+Q72+S72+U72+W72)</f>
        <v>235</v>
      </c>
      <c r="Z72" s="73">
        <f t="shared" si="7"/>
        <v>98.32635983263597</v>
      </c>
      <c r="AA72" s="26">
        <v>4</v>
      </c>
      <c r="AB72" s="66">
        <f t="shared" si="8"/>
        <v>1.6736401673640167</v>
      </c>
      <c r="AC72" s="76">
        <f t="shared" si="9"/>
        <v>239</v>
      </c>
      <c r="AD72" s="66">
        <f>AC72/D72*100</f>
        <v>57.869249394673126</v>
      </c>
      <c r="AE72" s="62">
        <f t="shared" si="11"/>
        <v>-42.130750605326874</v>
      </c>
    </row>
    <row r="73" spans="1:31" ht="12.75" customHeight="1">
      <c r="A73" s="295" t="s">
        <v>27</v>
      </c>
      <c r="B73" s="38">
        <v>96</v>
      </c>
      <c r="C73" s="39" t="s">
        <v>15</v>
      </c>
      <c r="D73" s="52">
        <v>511</v>
      </c>
      <c r="E73" s="26">
        <v>89</v>
      </c>
      <c r="F73" s="27">
        <f>E73/AC73*100</f>
        <v>35.039370078740156</v>
      </c>
      <c r="G73" s="28">
        <v>123</v>
      </c>
      <c r="H73" s="27">
        <f>G73/AC73*100</f>
        <v>48.4251968503937</v>
      </c>
      <c r="I73" s="26">
        <v>2</v>
      </c>
      <c r="J73" s="27">
        <f>I73/AC73*100</f>
        <v>0.7874015748031495</v>
      </c>
      <c r="K73" s="26">
        <v>1</v>
      </c>
      <c r="L73" s="27">
        <f t="shared" si="51"/>
        <v>0.39370078740157477</v>
      </c>
      <c r="M73" s="26">
        <v>1</v>
      </c>
      <c r="N73" s="27">
        <f>M73/AC73*100</f>
        <v>0.39370078740157477</v>
      </c>
      <c r="O73" s="26">
        <v>32</v>
      </c>
      <c r="P73" s="27">
        <f>O73/AC73*100</f>
        <v>12.598425196850393</v>
      </c>
      <c r="Q73" s="87">
        <v>0</v>
      </c>
      <c r="R73" s="27">
        <f>Q73/AC73*100</f>
        <v>0</v>
      </c>
      <c r="S73" s="87">
        <v>0</v>
      </c>
      <c r="T73" s="27">
        <f t="shared" si="13"/>
        <v>0</v>
      </c>
      <c r="U73" s="87">
        <v>0</v>
      </c>
      <c r="V73" s="27">
        <f t="shared" si="14"/>
        <v>0</v>
      </c>
      <c r="W73" s="26">
        <v>0</v>
      </c>
      <c r="X73" s="27">
        <f t="shared" si="6"/>
        <v>0</v>
      </c>
      <c r="Y73" s="76">
        <f>SUM(E73+G73+I73+K73+M73+O73+Q73+S73+U73+W73)</f>
        <v>248</v>
      </c>
      <c r="Z73" s="73">
        <f t="shared" si="7"/>
        <v>97.63779527559055</v>
      </c>
      <c r="AA73" s="26">
        <v>6</v>
      </c>
      <c r="AB73" s="66">
        <f t="shared" si="8"/>
        <v>2.3622047244094486</v>
      </c>
      <c r="AC73" s="76">
        <f t="shared" si="9"/>
        <v>254</v>
      </c>
      <c r="AD73" s="66">
        <f>AC73/D73*100</f>
        <v>49.706457925636</v>
      </c>
      <c r="AE73" s="62">
        <f t="shared" si="11"/>
        <v>-50.293542074364</v>
      </c>
    </row>
    <row r="74" spans="1:31" ht="12.75" customHeight="1">
      <c r="A74" s="296"/>
      <c r="B74" s="38">
        <v>96</v>
      </c>
      <c r="C74" s="39" t="s">
        <v>16</v>
      </c>
      <c r="D74" s="52">
        <v>511</v>
      </c>
      <c r="E74" s="26">
        <v>138</v>
      </c>
      <c r="F74" s="27">
        <f>E74/AC74*100</f>
        <v>44.951140065146575</v>
      </c>
      <c r="G74" s="28">
        <v>118</v>
      </c>
      <c r="H74" s="27">
        <f>G74/AC74*100</f>
        <v>38.43648208469055</v>
      </c>
      <c r="I74" s="26">
        <v>0</v>
      </c>
      <c r="J74" s="27">
        <f>I74/AC74*100</f>
        <v>0</v>
      </c>
      <c r="K74" s="26">
        <v>0</v>
      </c>
      <c r="L74" s="27">
        <f t="shared" si="51"/>
        <v>0</v>
      </c>
      <c r="M74" s="26">
        <v>2</v>
      </c>
      <c r="N74" s="27">
        <f>M74/AC74*100</f>
        <v>0.6514657980456027</v>
      </c>
      <c r="O74" s="26">
        <v>34</v>
      </c>
      <c r="P74" s="27">
        <f>O74/AC74*100</f>
        <v>11.074918566775244</v>
      </c>
      <c r="Q74" s="87">
        <v>0</v>
      </c>
      <c r="R74" s="27">
        <f>Q74/AC74*100</f>
        <v>0</v>
      </c>
      <c r="S74" s="87">
        <v>0</v>
      </c>
      <c r="T74" s="27">
        <f t="shared" si="13"/>
        <v>0</v>
      </c>
      <c r="U74" s="87">
        <v>0</v>
      </c>
      <c r="V74" s="27">
        <f t="shared" si="14"/>
        <v>0</v>
      </c>
      <c r="W74" s="26">
        <v>1</v>
      </c>
      <c r="X74" s="27">
        <f t="shared" si="6"/>
        <v>0.32573289902280134</v>
      </c>
      <c r="Y74" s="76">
        <f>SUM(E74+G74+I74+K74+M74+O74+Q74+S74+U74+W74)</f>
        <v>293</v>
      </c>
      <c r="Z74" s="73">
        <f t="shared" si="7"/>
        <v>95.43973941368078</v>
      </c>
      <c r="AA74" s="26">
        <v>14</v>
      </c>
      <c r="AB74" s="66">
        <f t="shared" si="8"/>
        <v>4.5602605863192185</v>
      </c>
      <c r="AC74" s="76">
        <f t="shared" si="9"/>
        <v>307</v>
      </c>
      <c r="AD74" s="66">
        <f>AC74/D74*100</f>
        <v>60.07827788649707</v>
      </c>
      <c r="AE74" s="62">
        <f t="shared" si="11"/>
        <v>-39.92172211350293</v>
      </c>
    </row>
    <row r="75" spans="1:31" ht="12.75" customHeight="1">
      <c r="A75" s="296"/>
      <c r="B75" s="145">
        <v>97</v>
      </c>
      <c r="C75" s="146" t="s">
        <v>15</v>
      </c>
      <c r="D75" s="147">
        <v>506</v>
      </c>
      <c r="E75" s="148">
        <v>129</v>
      </c>
      <c r="F75" s="149">
        <f>E75/AC75*100</f>
        <v>43.288590604026844</v>
      </c>
      <c r="G75" s="150">
        <v>118</v>
      </c>
      <c r="H75" s="149">
        <f>G75/AC75*100</f>
        <v>39.59731543624161</v>
      </c>
      <c r="I75" s="148">
        <v>3</v>
      </c>
      <c r="J75" s="149">
        <f>I75/AC75*100</f>
        <v>1.006711409395973</v>
      </c>
      <c r="K75" s="148">
        <v>1</v>
      </c>
      <c r="L75" s="149">
        <f t="shared" si="51"/>
        <v>0.33557046979865773</v>
      </c>
      <c r="M75" s="148">
        <v>3</v>
      </c>
      <c r="N75" s="149">
        <f>M75/AC75*100</f>
        <v>1.006711409395973</v>
      </c>
      <c r="O75" s="148">
        <v>35</v>
      </c>
      <c r="P75" s="149">
        <f>O75/AC75*100</f>
        <v>11.74496644295302</v>
      </c>
      <c r="Q75" s="151">
        <v>0</v>
      </c>
      <c r="R75" s="149">
        <f>Q75/AC75*100</f>
        <v>0</v>
      </c>
      <c r="S75" s="151">
        <v>0</v>
      </c>
      <c r="T75" s="149">
        <f>S75/AC75*100</f>
        <v>0</v>
      </c>
      <c r="U75" s="151">
        <v>0</v>
      </c>
      <c r="V75" s="149">
        <f>U75/AC75*100</f>
        <v>0</v>
      </c>
      <c r="W75" s="148">
        <v>0</v>
      </c>
      <c r="X75" s="149">
        <f>W75/AC75*100</f>
        <v>0</v>
      </c>
      <c r="Y75" s="152">
        <f>SUM(E75+G75+I75+K75+M75+O75+Q75+S75+U75+W75)</f>
        <v>289</v>
      </c>
      <c r="Z75" s="153">
        <f>Y75/AC75*100</f>
        <v>96.97986577181209</v>
      </c>
      <c r="AA75" s="148">
        <v>9</v>
      </c>
      <c r="AB75" s="154">
        <f>AA75/AC75*100</f>
        <v>3.0201342281879198</v>
      </c>
      <c r="AC75" s="152">
        <f>Y75+AA75</f>
        <v>298</v>
      </c>
      <c r="AD75" s="154">
        <f>AC75/D75*100</f>
        <v>58.89328063241107</v>
      </c>
      <c r="AE75" s="155">
        <f t="shared" si="11"/>
        <v>-41.10671936758893</v>
      </c>
    </row>
    <row r="76" spans="1:31" ht="12.75" customHeight="1">
      <c r="A76" s="296"/>
      <c r="B76" s="38">
        <v>97</v>
      </c>
      <c r="C76" s="39" t="s">
        <v>16</v>
      </c>
      <c r="D76" s="52">
        <v>506</v>
      </c>
      <c r="E76" s="26">
        <v>142</v>
      </c>
      <c r="F76" s="27">
        <f aca="true" t="shared" si="52" ref="F76:F83">E76/AC76*100</f>
        <v>45.22292993630573</v>
      </c>
      <c r="G76" s="28">
        <v>125</v>
      </c>
      <c r="H76" s="27">
        <f aca="true" t="shared" si="53" ref="H76:H83">G76/AC76*100</f>
        <v>39.80891719745223</v>
      </c>
      <c r="I76" s="26">
        <v>6</v>
      </c>
      <c r="J76" s="27">
        <f aca="true" t="shared" si="54" ref="J76:J83">I76/AC76*100</f>
        <v>1.910828025477707</v>
      </c>
      <c r="K76" s="26">
        <v>2</v>
      </c>
      <c r="L76" s="27">
        <f aca="true" t="shared" si="55" ref="L76:L83">K76/AC76*100</f>
        <v>0.6369426751592357</v>
      </c>
      <c r="M76" s="26">
        <v>1</v>
      </c>
      <c r="N76" s="27">
        <f aca="true" t="shared" si="56" ref="N76:N83">M76/AC76*100</f>
        <v>0.3184713375796179</v>
      </c>
      <c r="O76" s="26">
        <v>30</v>
      </c>
      <c r="P76" s="27">
        <f aca="true" t="shared" si="57" ref="P76:P83">O76/AC76*100</f>
        <v>9.554140127388536</v>
      </c>
      <c r="Q76" s="87">
        <v>0</v>
      </c>
      <c r="R76" s="27">
        <f aca="true" t="shared" si="58" ref="R76:R83">Q76/AC76*100</f>
        <v>0</v>
      </c>
      <c r="S76" s="87">
        <v>0</v>
      </c>
      <c r="T76" s="27">
        <f t="shared" si="13"/>
        <v>0</v>
      </c>
      <c r="U76" s="87">
        <v>0</v>
      </c>
      <c r="V76" s="27">
        <f t="shared" si="14"/>
        <v>0</v>
      </c>
      <c r="W76" s="26">
        <v>1</v>
      </c>
      <c r="X76" s="27">
        <f t="shared" si="6"/>
        <v>0.3184713375796179</v>
      </c>
      <c r="Y76" s="76">
        <f aca="true" t="shared" si="59" ref="Y76:Y83">SUM(E76+G76+I76+K76+M76+O76+Q76+S76+U76+W76)</f>
        <v>307</v>
      </c>
      <c r="Z76" s="73">
        <f t="shared" si="7"/>
        <v>97.77070063694268</v>
      </c>
      <c r="AA76" s="26">
        <v>7</v>
      </c>
      <c r="AB76" s="66">
        <f t="shared" si="8"/>
        <v>2.229299363057325</v>
      </c>
      <c r="AC76" s="76">
        <f t="shared" si="9"/>
        <v>314</v>
      </c>
      <c r="AD76" s="66">
        <f aca="true" t="shared" si="60" ref="AD76:AD83">AC76/D76*100</f>
        <v>62.055335968379445</v>
      </c>
      <c r="AE76" s="62">
        <f t="shared" si="11"/>
        <v>-37.944664031620555</v>
      </c>
    </row>
    <row r="77" spans="1:31" ht="12.75" customHeight="1">
      <c r="A77" s="296"/>
      <c r="B77" s="38">
        <v>98</v>
      </c>
      <c r="C77" s="39" t="s">
        <v>15</v>
      </c>
      <c r="D77" s="52">
        <v>408</v>
      </c>
      <c r="E77" s="26">
        <v>67</v>
      </c>
      <c r="F77" s="27">
        <f t="shared" si="52"/>
        <v>21.54340836012862</v>
      </c>
      <c r="G77" s="28">
        <v>177</v>
      </c>
      <c r="H77" s="27">
        <f t="shared" si="53"/>
        <v>56.91318327974276</v>
      </c>
      <c r="I77" s="26">
        <v>3</v>
      </c>
      <c r="J77" s="27">
        <f t="shared" si="54"/>
        <v>0.964630225080386</v>
      </c>
      <c r="K77" s="26">
        <v>1</v>
      </c>
      <c r="L77" s="27">
        <f t="shared" si="55"/>
        <v>0.3215434083601286</v>
      </c>
      <c r="M77" s="26">
        <v>1</v>
      </c>
      <c r="N77" s="27">
        <f t="shared" si="56"/>
        <v>0.3215434083601286</v>
      </c>
      <c r="O77" s="26">
        <v>61</v>
      </c>
      <c r="P77" s="27">
        <f t="shared" si="57"/>
        <v>19.614147909967848</v>
      </c>
      <c r="Q77" s="87">
        <v>0</v>
      </c>
      <c r="R77" s="27">
        <f t="shared" si="58"/>
        <v>0</v>
      </c>
      <c r="S77" s="87">
        <v>0</v>
      </c>
      <c r="T77" s="27">
        <f t="shared" si="13"/>
        <v>0</v>
      </c>
      <c r="U77" s="87">
        <v>0</v>
      </c>
      <c r="V77" s="27">
        <f t="shared" si="14"/>
        <v>0</v>
      </c>
      <c r="W77" s="26">
        <v>1</v>
      </c>
      <c r="X77" s="27">
        <f aca="true" t="shared" si="61" ref="X77:X89">W77/AC77*100</f>
        <v>0.3215434083601286</v>
      </c>
      <c r="Y77" s="76">
        <f t="shared" si="59"/>
        <v>311</v>
      </c>
      <c r="Z77" s="73">
        <f aca="true" t="shared" si="62" ref="Z77:Z87">Y77/AC77*100</f>
        <v>100</v>
      </c>
      <c r="AA77" s="26">
        <v>0</v>
      </c>
      <c r="AB77" s="66">
        <f aca="true" t="shared" si="63" ref="AB77:AB87">AA77/AC77*100</f>
        <v>0</v>
      </c>
      <c r="AC77" s="76">
        <f aca="true" t="shared" si="64" ref="AC77:AC87">Y77+AA77</f>
        <v>311</v>
      </c>
      <c r="AD77" s="66">
        <f t="shared" si="60"/>
        <v>76.22549019607843</v>
      </c>
      <c r="AE77" s="62">
        <f aca="true" t="shared" si="65" ref="AE77:AE87">AD77-100</f>
        <v>-23.774509803921575</v>
      </c>
    </row>
    <row r="78" spans="1:31" ht="12.75" customHeight="1">
      <c r="A78" s="296"/>
      <c r="B78" s="38">
        <v>98</v>
      </c>
      <c r="C78" s="39" t="s">
        <v>16</v>
      </c>
      <c r="D78" s="52">
        <v>409</v>
      </c>
      <c r="E78" s="26">
        <v>89</v>
      </c>
      <c r="F78" s="27">
        <f t="shared" si="52"/>
        <v>31.11888111888112</v>
      </c>
      <c r="G78" s="28">
        <v>127</v>
      </c>
      <c r="H78" s="27">
        <f t="shared" si="53"/>
        <v>44.40559440559441</v>
      </c>
      <c r="I78" s="26">
        <v>3</v>
      </c>
      <c r="J78" s="27">
        <f t="shared" si="54"/>
        <v>1.048951048951049</v>
      </c>
      <c r="K78" s="26">
        <v>1</v>
      </c>
      <c r="L78" s="27">
        <f t="shared" si="55"/>
        <v>0.34965034965034963</v>
      </c>
      <c r="M78" s="26">
        <v>0</v>
      </c>
      <c r="N78" s="27">
        <f t="shared" si="56"/>
        <v>0</v>
      </c>
      <c r="O78" s="26">
        <v>57</v>
      </c>
      <c r="P78" s="27">
        <f t="shared" si="57"/>
        <v>19.93006993006993</v>
      </c>
      <c r="Q78" s="87">
        <v>0</v>
      </c>
      <c r="R78" s="27">
        <f t="shared" si="58"/>
        <v>0</v>
      </c>
      <c r="S78" s="87">
        <v>0</v>
      </c>
      <c r="T78" s="27">
        <f aca="true" t="shared" si="66" ref="T78:T89">S78/AC78*100</f>
        <v>0</v>
      </c>
      <c r="U78" s="87">
        <v>0</v>
      </c>
      <c r="V78" s="27">
        <f aca="true" t="shared" si="67" ref="V78:V89">U78/AC78*100</f>
        <v>0</v>
      </c>
      <c r="W78" s="26">
        <v>3</v>
      </c>
      <c r="X78" s="27">
        <f t="shared" si="61"/>
        <v>1.048951048951049</v>
      </c>
      <c r="Y78" s="76">
        <f t="shared" si="59"/>
        <v>280</v>
      </c>
      <c r="Z78" s="73">
        <f t="shared" si="62"/>
        <v>97.9020979020979</v>
      </c>
      <c r="AA78" s="26">
        <v>6</v>
      </c>
      <c r="AB78" s="66">
        <f t="shared" si="63"/>
        <v>2.097902097902098</v>
      </c>
      <c r="AC78" s="76">
        <f t="shared" si="64"/>
        <v>286</v>
      </c>
      <c r="AD78" s="66">
        <f t="shared" si="60"/>
        <v>69.92665036674816</v>
      </c>
      <c r="AE78" s="62">
        <f t="shared" si="65"/>
        <v>-30.073349633251837</v>
      </c>
    </row>
    <row r="79" spans="1:31" ht="12.75" customHeight="1">
      <c r="A79" s="296"/>
      <c r="B79" s="38">
        <v>104</v>
      </c>
      <c r="C79" s="39" t="s">
        <v>15</v>
      </c>
      <c r="D79" s="52">
        <v>404</v>
      </c>
      <c r="E79" s="26">
        <v>70</v>
      </c>
      <c r="F79" s="27">
        <f t="shared" si="52"/>
        <v>25.64102564102564</v>
      </c>
      <c r="G79" s="28">
        <v>132</v>
      </c>
      <c r="H79" s="27">
        <f t="shared" si="53"/>
        <v>48.35164835164835</v>
      </c>
      <c r="I79" s="26">
        <v>5</v>
      </c>
      <c r="J79" s="27">
        <f t="shared" si="54"/>
        <v>1.8315018315018317</v>
      </c>
      <c r="K79" s="26">
        <v>0</v>
      </c>
      <c r="L79" s="27">
        <f t="shared" si="55"/>
        <v>0</v>
      </c>
      <c r="M79" s="26">
        <v>2</v>
      </c>
      <c r="N79" s="27">
        <f t="shared" si="56"/>
        <v>0.7326007326007326</v>
      </c>
      <c r="O79" s="26">
        <v>52</v>
      </c>
      <c r="P79" s="27">
        <f t="shared" si="57"/>
        <v>19.047619047619047</v>
      </c>
      <c r="Q79" s="87">
        <v>0</v>
      </c>
      <c r="R79" s="27">
        <f t="shared" si="58"/>
        <v>0</v>
      </c>
      <c r="S79" s="87">
        <v>0</v>
      </c>
      <c r="T79" s="27">
        <f t="shared" si="66"/>
        <v>0</v>
      </c>
      <c r="U79" s="87">
        <v>0</v>
      </c>
      <c r="V79" s="27">
        <f t="shared" si="67"/>
        <v>0</v>
      </c>
      <c r="W79" s="26">
        <v>4</v>
      </c>
      <c r="X79" s="27">
        <f t="shared" si="61"/>
        <v>1.465201465201465</v>
      </c>
      <c r="Y79" s="76">
        <f t="shared" si="59"/>
        <v>265</v>
      </c>
      <c r="Z79" s="73">
        <f t="shared" si="62"/>
        <v>97.06959706959707</v>
      </c>
      <c r="AA79" s="26">
        <v>8</v>
      </c>
      <c r="AB79" s="66">
        <f t="shared" si="63"/>
        <v>2.93040293040293</v>
      </c>
      <c r="AC79" s="76">
        <f t="shared" si="64"/>
        <v>273</v>
      </c>
      <c r="AD79" s="66">
        <f t="shared" si="60"/>
        <v>67.57425742574257</v>
      </c>
      <c r="AE79" s="62">
        <f t="shared" si="65"/>
        <v>-32.42574257425743</v>
      </c>
    </row>
    <row r="80" spans="1:31" ht="12.75" customHeight="1">
      <c r="A80" s="296"/>
      <c r="B80" s="38">
        <v>104</v>
      </c>
      <c r="C80" s="39" t="s">
        <v>16</v>
      </c>
      <c r="D80" s="52">
        <v>404</v>
      </c>
      <c r="E80" s="26">
        <v>74</v>
      </c>
      <c r="F80" s="27">
        <f t="shared" si="52"/>
        <v>26.90909090909091</v>
      </c>
      <c r="G80" s="28">
        <v>132</v>
      </c>
      <c r="H80" s="27">
        <f t="shared" si="53"/>
        <v>48</v>
      </c>
      <c r="I80" s="26">
        <v>5</v>
      </c>
      <c r="J80" s="27">
        <f t="shared" si="54"/>
        <v>1.8181818181818181</v>
      </c>
      <c r="K80" s="26">
        <v>0</v>
      </c>
      <c r="L80" s="27">
        <f t="shared" si="55"/>
        <v>0</v>
      </c>
      <c r="M80" s="26">
        <v>2</v>
      </c>
      <c r="N80" s="27">
        <f t="shared" si="56"/>
        <v>0.7272727272727273</v>
      </c>
      <c r="O80" s="26">
        <v>60</v>
      </c>
      <c r="P80" s="27">
        <f t="shared" si="57"/>
        <v>21.818181818181817</v>
      </c>
      <c r="Q80" s="87">
        <v>0</v>
      </c>
      <c r="R80" s="27">
        <f t="shared" si="58"/>
        <v>0</v>
      </c>
      <c r="S80" s="87">
        <v>0</v>
      </c>
      <c r="T80" s="27">
        <f t="shared" si="66"/>
        <v>0</v>
      </c>
      <c r="U80" s="87">
        <v>0</v>
      </c>
      <c r="V80" s="27">
        <f t="shared" si="67"/>
        <v>0</v>
      </c>
      <c r="W80" s="26">
        <v>1</v>
      </c>
      <c r="X80" s="27">
        <f t="shared" si="61"/>
        <v>0.36363636363636365</v>
      </c>
      <c r="Y80" s="76">
        <f t="shared" si="59"/>
        <v>274</v>
      </c>
      <c r="Z80" s="73">
        <f t="shared" si="62"/>
        <v>99.63636363636364</v>
      </c>
      <c r="AA80" s="26">
        <v>1</v>
      </c>
      <c r="AB80" s="66">
        <f t="shared" si="63"/>
        <v>0.36363636363636365</v>
      </c>
      <c r="AC80" s="76">
        <f t="shared" si="64"/>
        <v>275</v>
      </c>
      <c r="AD80" s="66">
        <f t="shared" si="60"/>
        <v>68.06930693069307</v>
      </c>
      <c r="AE80" s="62">
        <f t="shared" si="65"/>
        <v>-31.930693069306926</v>
      </c>
    </row>
    <row r="81" spans="1:31" ht="12.75" customHeight="1">
      <c r="A81" s="296"/>
      <c r="B81" s="38">
        <v>105</v>
      </c>
      <c r="C81" s="39" t="s">
        <v>15</v>
      </c>
      <c r="D81" s="52">
        <v>638</v>
      </c>
      <c r="E81" s="26">
        <v>139</v>
      </c>
      <c r="F81" s="27">
        <f t="shared" si="52"/>
        <v>38.71866295264624</v>
      </c>
      <c r="G81" s="28">
        <v>161</v>
      </c>
      <c r="H81" s="27">
        <f t="shared" si="53"/>
        <v>44.84679665738162</v>
      </c>
      <c r="I81" s="26">
        <v>2</v>
      </c>
      <c r="J81" s="27">
        <f t="shared" si="54"/>
        <v>0.5571030640668524</v>
      </c>
      <c r="K81" s="26">
        <v>1</v>
      </c>
      <c r="L81" s="27">
        <f t="shared" si="55"/>
        <v>0.2785515320334262</v>
      </c>
      <c r="M81" s="26">
        <v>2</v>
      </c>
      <c r="N81" s="27">
        <f t="shared" si="56"/>
        <v>0.5571030640668524</v>
      </c>
      <c r="O81" s="26">
        <v>49</v>
      </c>
      <c r="P81" s="27">
        <f t="shared" si="57"/>
        <v>13.649025069637883</v>
      </c>
      <c r="Q81" s="87">
        <v>0</v>
      </c>
      <c r="R81" s="27">
        <f t="shared" si="58"/>
        <v>0</v>
      </c>
      <c r="S81" s="87">
        <v>0</v>
      </c>
      <c r="T81" s="27">
        <f t="shared" si="66"/>
        <v>0</v>
      </c>
      <c r="U81" s="87">
        <v>0</v>
      </c>
      <c r="V81" s="27">
        <f t="shared" si="67"/>
        <v>0</v>
      </c>
      <c r="W81" s="26">
        <v>2</v>
      </c>
      <c r="X81" s="27">
        <f t="shared" si="61"/>
        <v>0.5571030640668524</v>
      </c>
      <c r="Y81" s="76">
        <f t="shared" si="59"/>
        <v>356</v>
      </c>
      <c r="Z81" s="73">
        <f t="shared" si="62"/>
        <v>99.16434540389972</v>
      </c>
      <c r="AA81" s="26">
        <v>3</v>
      </c>
      <c r="AB81" s="66">
        <f t="shared" si="63"/>
        <v>0.8356545961002786</v>
      </c>
      <c r="AC81" s="76">
        <f t="shared" si="64"/>
        <v>359</v>
      </c>
      <c r="AD81" s="66">
        <f t="shared" si="60"/>
        <v>56.26959247648903</v>
      </c>
      <c r="AE81" s="62">
        <f t="shared" si="65"/>
        <v>-43.73040752351097</v>
      </c>
    </row>
    <row r="82" spans="1:31" ht="12.75" customHeight="1">
      <c r="A82" s="296"/>
      <c r="B82" s="38">
        <v>105</v>
      </c>
      <c r="C82" s="39" t="s">
        <v>16</v>
      </c>
      <c r="D82" s="52">
        <v>638</v>
      </c>
      <c r="E82" s="26">
        <v>140</v>
      </c>
      <c r="F82" s="27">
        <f t="shared" si="52"/>
        <v>39.77272727272727</v>
      </c>
      <c r="G82" s="28">
        <v>150</v>
      </c>
      <c r="H82" s="27">
        <f t="shared" si="53"/>
        <v>42.61363636363637</v>
      </c>
      <c r="I82" s="26">
        <v>6</v>
      </c>
      <c r="J82" s="27">
        <f t="shared" si="54"/>
        <v>1.7045454545454544</v>
      </c>
      <c r="K82" s="26">
        <v>0</v>
      </c>
      <c r="L82" s="27">
        <f t="shared" si="55"/>
        <v>0</v>
      </c>
      <c r="M82" s="26">
        <v>2</v>
      </c>
      <c r="N82" s="27">
        <f t="shared" si="56"/>
        <v>0.5681818181818182</v>
      </c>
      <c r="O82" s="26">
        <v>46</v>
      </c>
      <c r="P82" s="27">
        <f t="shared" si="57"/>
        <v>13.068181818181818</v>
      </c>
      <c r="Q82" s="87">
        <v>0</v>
      </c>
      <c r="R82" s="27">
        <f t="shared" si="58"/>
        <v>0</v>
      </c>
      <c r="S82" s="87">
        <v>0</v>
      </c>
      <c r="T82" s="27">
        <f t="shared" si="66"/>
        <v>0</v>
      </c>
      <c r="U82" s="87">
        <v>0</v>
      </c>
      <c r="V82" s="27">
        <f t="shared" si="67"/>
        <v>0</v>
      </c>
      <c r="W82" s="26">
        <v>0</v>
      </c>
      <c r="X82" s="27">
        <f t="shared" si="61"/>
        <v>0</v>
      </c>
      <c r="Y82" s="76">
        <f t="shared" si="59"/>
        <v>344</v>
      </c>
      <c r="Z82" s="73">
        <f t="shared" si="62"/>
        <v>97.72727272727273</v>
      </c>
      <c r="AA82" s="26">
        <v>8</v>
      </c>
      <c r="AB82" s="66">
        <f t="shared" si="63"/>
        <v>2.272727272727273</v>
      </c>
      <c r="AC82" s="76">
        <f t="shared" si="64"/>
        <v>352</v>
      </c>
      <c r="AD82" s="66">
        <f t="shared" si="60"/>
        <v>55.172413793103445</v>
      </c>
      <c r="AE82" s="62">
        <f t="shared" si="65"/>
        <v>-44.827586206896555</v>
      </c>
    </row>
    <row r="83" spans="1:31" ht="12.75" customHeight="1">
      <c r="A83" s="296"/>
      <c r="B83" s="145">
        <v>105</v>
      </c>
      <c r="C83" s="146" t="s">
        <v>19</v>
      </c>
      <c r="D83" s="147">
        <v>638</v>
      </c>
      <c r="E83" s="148">
        <v>126</v>
      </c>
      <c r="F83" s="149">
        <f t="shared" si="52"/>
        <v>37.95180722891566</v>
      </c>
      <c r="G83" s="150">
        <v>129</v>
      </c>
      <c r="H83" s="149">
        <f t="shared" si="53"/>
        <v>38.855421686746986</v>
      </c>
      <c r="I83" s="148">
        <v>5</v>
      </c>
      <c r="J83" s="149">
        <f t="shared" si="54"/>
        <v>1.5060240963855422</v>
      </c>
      <c r="K83" s="148">
        <v>0</v>
      </c>
      <c r="L83" s="149">
        <f t="shared" si="55"/>
        <v>0</v>
      </c>
      <c r="M83" s="148">
        <v>1</v>
      </c>
      <c r="N83" s="149">
        <f t="shared" si="56"/>
        <v>0.30120481927710846</v>
      </c>
      <c r="O83" s="148">
        <v>58</v>
      </c>
      <c r="P83" s="149">
        <f t="shared" si="57"/>
        <v>17.46987951807229</v>
      </c>
      <c r="Q83" s="151">
        <v>0</v>
      </c>
      <c r="R83" s="149">
        <f t="shared" si="58"/>
        <v>0</v>
      </c>
      <c r="S83" s="151">
        <v>2</v>
      </c>
      <c r="T83" s="149">
        <f t="shared" si="66"/>
        <v>0.6024096385542169</v>
      </c>
      <c r="U83" s="151">
        <v>1</v>
      </c>
      <c r="V83" s="149">
        <f t="shared" si="67"/>
        <v>0.30120481927710846</v>
      </c>
      <c r="W83" s="148">
        <v>3</v>
      </c>
      <c r="X83" s="149">
        <f t="shared" si="61"/>
        <v>0.9036144578313252</v>
      </c>
      <c r="Y83" s="152">
        <f t="shared" si="59"/>
        <v>325</v>
      </c>
      <c r="Z83" s="153">
        <f t="shared" si="62"/>
        <v>97.89156626506023</v>
      </c>
      <c r="AA83" s="148">
        <v>7</v>
      </c>
      <c r="AB83" s="154">
        <f t="shared" si="63"/>
        <v>2.108433734939759</v>
      </c>
      <c r="AC83" s="152">
        <f t="shared" si="64"/>
        <v>332</v>
      </c>
      <c r="AD83" s="154">
        <f t="shared" si="60"/>
        <v>52.03761755485894</v>
      </c>
      <c r="AE83" s="155">
        <f t="shared" si="65"/>
        <v>-47.96238244514106</v>
      </c>
    </row>
    <row r="84" spans="1:31" ht="12.75" customHeight="1">
      <c r="A84" s="296"/>
      <c r="B84" s="38">
        <v>105</v>
      </c>
      <c r="C84" s="39" t="s">
        <v>20</v>
      </c>
      <c r="D84" s="52">
        <v>638</v>
      </c>
      <c r="E84" s="26">
        <v>141</v>
      </c>
      <c r="F84" s="27">
        <f>E84/AC84*100</f>
        <v>42.21556886227545</v>
      </c>
      <c r="G84" s="28">
        <v>138</v>
      </c>
      <c r="H84" s="27">
        <f>G84/AC84*100</f>
        <v>41.31736526946108</v>
      </c>
      <c r="I84" s="26">
        <v>4</v>
      </c>
      <c r="J84" s="27">
        <f>I84/AC84*100</f>
        <v>1.1976047904191618</v>
      </c>
      <c r="K84" s="26">
        <v>0</v>
      </c>
      <c r="L84" s="27">
        <f>K84/AC84*100</f>
        <v>0</v>
      </c>
      <c r="M84" s="26">
        <v>0</v>
      </c>
      <c r="N84" s="27">
        <f>M84/AC84*100</f>
        <v>0</v>
      </c>
      <c r="O84" s="26">
        <v>44</v>
      </c>
      <c r="P84" s="27">
        <f>O84/AC84*100</f>
        <v>13.17365269461078</v>
      </c>
      <c r="Q84" s="87">
        <v>0</v>
      </c>
      <c r="R84" s="27">
        <f>Q84/AC84*100</f>
        <v>0</v>
      </c>
      <c r="S84" s="87">
        <v>0</v>
      </c>
      <c r="T84" s="27">
        <f t="shared" si="66"/>
        <v>0</v>
      </c>
      <c r="U84" s="87">
        <v>0</v>
      </c>
      <c r="V84" s="27">
        <f t="shared" si="67"/>
        <v>0</v>
      </c>
      <c r="W84" s="26">
        <v>2</v>
      </c>
      <c r="X84" s="27">
        <f t="shared" si="61"/>
        <v>0.5988023952095809</v>
      </c>
      <c r="Y84" s="76">
        <f>SUM(E84+G84+I84+K84+M84+O84+Q84+S84+U84+W84)</f>
        <v>329</v>
      </c>
      <c r="Z84" s="73">
        <f t="shared" si="62"/>
        <v>98.50299401197606</v>
      </c>
      <c r="AA84" s="26">
        <v>5</v>
      </c>
      <c r="AB84" s="66">
        <f t="shared" si="63"/>
        <v>1.4970059880239521</v>
      </c>
      <c r="AC84" s="76">
        <f t="shared" si="64"/>
        <v>334</v>
      </c>
      <c r="AD84" s="66">
        <f>AC84/D84*100</f>
        <v>52.35109717868338</v>
      </c>
      <c r="AE84" s="62">
        <f t="shared" si="65"/>
        <v>-47.64890282131662</v>
      </c>
    </row>
    <row r="85" spans="1:31" ht="12.75" customHeight="1">
      <c r="A85" s="296"/>
      <c r="B85" s="38">
        <v>105</v>
      </c>
      <c r="C85" s="39" t="s">
        <v>21</v>
      </c>
      <c r="D85" s="52">
        <v>638</v>
      </c>
      <c r="E85" s="26">
        <v>112</v>
      </c>
      <c r="F85" s="27">
        <f>E85/AC85*100</f>
        <v>35.78274760383386</v>
      </c>
      <c r="G85" s="28">
        <v>143</v>
      </c>
      <c r="H85" s="27">
        <f>G85/AC85*100</f>
        <v>45.68690095846645</v>
      </c>
      <c r="I85" s="26">
        <v>1</v>
      </c>
      <c r="J85" s="27">
        <f>I85/AC85*100</f>
        <v>0.3194888178913738</v>
      </c>
      <c r="K85" s="26">
        <v>0</v>
      </c>
      <c r="L85" s="27">
        <f>K85/AC85*100</f>
        <v>0</v>
      </c>
      <c r="M85" s="26">
        <v>0</v>
      </c>
      <c r="N85" s="27">
        <f>M85/AC85*100</f>
        <v>0</v>
      </c>
      <c r="O85" s="26">
        <v>45</v>
      </c>
      <c r="P85" s="27">
        <f>O85/AC85*100</f>
        <v>14.376996805111823</v>
      </c>
      <c r="Q85" s="87">
        <v>0</v>
      </c>
      <c r="R85" s="27">
        <f>Q85/AC85*100</f>
        <v>0</v>
      </c>
      <c r="S85" s="87">
        <v>0</v>
      </c>
      <c r="T85" s="27">
        <f t="shared" si="66"/>
        <v>0</v>
      </c>
      <c r="U85" s="87">
        <v>0</v>
      </c>
      <c r="V85" s="27">
        <f t="shared" si="67"/>
        <v>0</v>
      </c>
      <c r="W85" s="26">
        <v>0</v>
      </c>
      <c r="X85" s="27">
        <f t="shared" si="61"/>
        <v>0</v>
      </c>
      <c r="Y85" s="76">
        <f>SUM(E85+G85+I85+K85+M85+O85+Q85+S85+U85+W85)</f>
        <v>301</v>
      </c>
      <c r="Z85" s="73">
        <f t="shared" si="62"/>
        <v>96.1661341853035</v>
      </c>
      <c r="AA85" s="26">
        <v>12</v>
      </c>
      <c r="AB85" s="66">
        <f t="shared" si="63"/>
        <v>3.8338658146964857</v>
      </c>
      <c r="AC85" s="76">
        <f t="shared" si="64"/>
        <v>313</v>
      </c>
      <c r="AD85" s="66">
        <f>AC85/D85*100</f>
        <v>49.059561128526646</v>
      </c>
      <c r="AE85" s="62">
        <f t="shared" si="65"/>
        <v>-50.940438871473354</v>
      </c>
    </row>
    <row r="86" spans="1:31" ht="12.75" customHeight="1">
      <c r="A86" s="296"/>
      <c r="B86" s="38">
        <v>106</v>
      </c>
      <c r="C86" s="39" t="s">
        <v>15</v>
      </c>
      <c r="D86" s="52">
        <v>492</v>
      </c>
      <c r="E86" s="26">
        <v>93</v>
      </c>
      <c r="F86" s="27">
        <f>E86/AC86*100</f>
        <v>26.878612716763005</v>
      </c>
      <c r="G86" s="28">
        <v>159</v>
      </c>
      <c r="H86" s="27">
        <f>G86/AC86*100</f>
        <v>45.95375722543353</v>
      </c>
      <c r="I86" s="26">
        <v>6</v>
      </c>
      <c r="J86" s="27">
        <f>I86/AC86*100</f>
        <v>1.7341040462427744</v>
      </c>
      <c r="K86" s="26">
        <v>0</v>
      </c>
      <c r="L86" s="27">
        <f>K86/AC86*100</f>
        <v>0</v>
      </c>
      <c r="M86" s="26">
        <v>0</v>
      </c>
      <c r="N86" s="27">
        <f>M86/AC86*100</f>
        <v>0</v>
      </c>
      <c r="O86" s="26">
        <v>80</v>
      </c>
      <c r="P86" s="27">
        <f>O86/AC86*100</f>
        <v>23.121387283236995</v>
      </c>
      <c r="Q86" s="87">
        <v>0</v>
      </c>
      <c r="R86" s="27">
        <f>Q86/AC86*100</f>
        <v>0</v>
      </c>
      <c r="S86" s="87">
        <v>0</v>
      </c>
      <c r="T86" s="27">
        <f t="shared" si="66"/>
        <v>0</v>
      </c>
      <c r="U86" s="87">
        <v>0</v>
      </c>
      <c r="V86" s="27">
        <f t="shared" si="67"/>
        <v>0</v>
      </c>
      <c r="W86" s="26">
        <v>0</v>
      </c>
      <c r="X86" s="27">
        <f t="shared" si="61"/>
        <v>0</v>
      </c>
      <c r="Y86" s="76">
        <f>SUM(E86+G86+I86+K86+M86+O86+Q86+S86+U86+W86)</f>
        <v>338</v>
      </c>
      <c r="Z86" s="73">
        <f t="shared" si="62"/>
        <v>97.6878612716763</v>
      </c>
      <c r="AA86" s="26">
        <v>8</v>
      </c>
      <c r="AB86" s="66">
        <f t="shared" si="63"/>
        <v>2.312138728323699</v>
      </c>
      <c r="AC86" s="76">
        <f t="shared" si="64"/>
        <v>346</v>
      </c>
      <c r="AD86" s="66">
        <f>AC86/D86*100</f>
        <v>70.32520325203252</v>
      </c>
      <c r="AE86" s="62">
        <f t="shared" si="65"/>
        <v>-29.674796747967477</v>
      </c>
    </row>
    <row r="87" spans="1:31" ht="13.5" customHeight="1" thickBot="1">
      <c r="A87" s="297"/>
      <c r="B87" s="40">
        <v>106</v>
      </c>
      <c r="C87" s="41" t="s">
        <v>16</v>
      </c>
      <c r="D87" s="53">
        <v>492</v>
      </c>
      <c r="E87" s="31">
        <v>84</v>
      </c>
      <c r="F87" s="32">
        <f>E87/AC87*100</f>
        <v>24.347826086956523</v>
      </c>
      <c r="G87" s="33">
        <v>174</v>
      </c>
      <c r="H87" s="32">
        <f>G87/AC87*100</f>
        <v>50.43478260869565</v>
      </c>
      <c r="I87" s="31">
        <v>9</v>
      </c>
      <c r="J87" s="32">
        <f>I87/AC87*100</f>
        <v>2.608695652173913</v>
      </c>
      <c r="K87" s="31">
        <v>0</v>
      </c>
      <c r="L87" s="32">
        <f>K87/AC87*100</f>
        <v>0</v>
      </c>
      <c r="M87" s="31">
        <v>2</v>
      </c>
      <c r="N87" s="32">
        <f>M87/AC87*100</f>
        <v>0.5797101449275363</v>
      </c>
      <c r="O87" s="31">
        <v>73</v>
      </c>
      <c r="P87" s="32">
        <f>O87/AC87*100</f>
        <v>21.15942028985507</v>
      </c>
      <c r="Q87" s="88">
        <v>0</v>
      </c>
      <c r="R87" s="32">
        <f>Q87/AC87*100</f>
        <v>0</v>
      </c>
      <c r="S87" s="88">
        <v>0</v>
      </c>
      <c r="T87" s="32">
        <f t="shared" si="66"/>
        <v>0</v>
      </c>
      <c r="U87" s="88">
        <v>0</v>
      </c>
      <c r="V87" s="32">
        <f t="shared" si="67"/>
        <v>0</v>
      </c>
      <c r="W87" s="31">
        <v>0</v>
      </c>
      <c r="X87" s="32">
        <f t="shared" si="61"/>
        <v>0</v>
      </c>
      <c r="Y87" s="77">
        <f>SUM(E87+G87+I87+K87+M87+O87+Q87+S87+U87+W87)</f>
        <v>342</v>
      </c>
      <c r="Z87" s="74">
        <f t="shared" si="62"/>
        <v>99.1304347826087</v>
      </c>
      <c r="AA87" s="31">
        <v>3</v>
      </c>
      <c r="AB87" s="67">
        <f t="shared" si="63"/>
        <v>0.8695652173913043</v>
      </c>
      <c r="AC87" s="77">
        <f t="shared" si="64"/>
        <v>345</v>
      </c>
      <c r="AD87" s="67">
        <f>AC87/D87*100</f>
        <v>70.1219512195122</v>
      </c>
      <c r="AE87" s="68">
        <f t="shared" si="65"/>
        <v>-29.878048780487802</v>
      </c>
    </row>
    <row r="88" ht="7.5" customHeight="1" thickBot="1" thickTop="1"/>
    <row r="89" spans="1:36" s="4" customFormat="1" ht="18" customHeight="1" thickBot="1" thickTop="1">
      <c r="A89" s="292" t="s">
        <v>38</v>
      </c>
      <c r="B89" s="293"/>
      <c r="C89" s="179">
        <f>COUNTA(C13:C87)</f>
        <v>75</v>
      </c>
      <c r="D89" s="180">
        <f>SUM(D13:D88)</f>
        <v>39135</v>
      </c>
      <c r="E89" s="180">
        <f>SUM(E13:E88)</f>
        <v>7997</v>
      </c>
      <c r="F89" s="174">
        <f>E89/AC89*100</f>
        <v>31.816192560175054</v>
      </c>
      <c r="G89" s="180">
        <f>SUM(G13:G88)</f>
        <v>11421</v>
      </c>
      <c r="H89" s="174">
        <f>G89/AC89*100</f>
        <v>45.438631390491345</v>
      </c>
      <c r="I89" s="180">
        <f>SUM(I13:I88)</f>
        <v>403</v>
      </c>
      <c r="J89" s="174">
        <f>I89/AC89*100</f>
        <v>1.6033419534513629</v>
      </c>
      <c r="K89" s="180">
        <f>SUM(K13:K88)</f>
        <v>47</v>
      </c>
      <c r="L89" s="174">
        <f>K89/AC89*100</f>
        <v>0.18699025263576685</v>
      </c>
      <c r="M89" s="180">
        <f>SUM(M13:M88)</f>
        <v>87</v>
      </c>
      <c r="N89" s="174">
        <f>M89/AC89*100</f>
        <v>0.34613089317684503</v>
      </c>
      <c r="O89" s="180">
        <f>SUM(O13:O88)</f>
        <v>4567</v>
      </c>
      <c r="P89" s="174">
        <f>O89/AC89*100</f>
        <v>18.1698826337776</v>
      </c>
      <c r="Q89" s="180">
        <f>SUM(Q13:Q88)</f>
        <v>0</v>
      </c>
      <c r="R89" s="174"/>
      <c r="S89" s="180">
        <f>SUM(S13:S88)</f>
        <v>2</v>
      </c>
      <c r="T89" s="174">
        <f t="shared" si="66"/>
        <v>0.007957032027053909</v>
      </c>
      <c r="U89" s="180">
        <f>SUM(U13:U88)</f>
        <v>1</v>
      </c>
      <c r="V89" s="174">
        <f t="shared" si="67"/>
        <v>0.003978516013526954</v>
      </c>
      <c r="W89" s="180">
        <f>SUM(W13:W88)</f>
        <v>88</v>
      </c>
      <c r="X89" s="174">
        <f t="shared" si="61"/>
        <v>0.350109409190372</v>
      </c>
      <c r="Y89" s="180">
        <f>SUM(Y13:Y88)</f>
        <v>24613</v>
      </c>
      <c r="Z89" s="174">
        <f>Y89/AC89*100</f>
        <v>97.92321464093892</v>
      </c>
      <c r="AA89" s="180">
        <f>SUM(AA13:AA88)</f>
        <v>522</v>
      </c>
      <c r="AB89" s="175">
        <f>AA89/AC89*100</f>
        <v>2.0767853590610703</v>
      </c>
      <c r="AC89" s="180">
        <f>SUM(AC13:AC88)</f>
        <v>25135</v>
      </c>
      <c r="AD89" s="175">
        <f>AC89/D89*100</f>
        <v>64.22639580937779</v>
      </c>
      <c r="AE89" s="197">
        <f>AD89-100</f>
        <v>-35.77360419062221</v>
      </c>
      <c r="AF89" s="13"/>
      <c r="AG89" s="13"/>
      <c r="AH89" s="13"/>
      <c r="AI89" s="13"/>
      <c r="AJ89" s="13"/>
    </row>
    <row r="90" spans="1:46" s="4" customFormat="1" ht="11.25" customHeight="1" thickTop="1">
      <c r="A90" s="187"/>
      <c r="B90" s="187"/>
      <c r="C90" s="187"/>
      <c r="D90" s="188"/>
      <c r="E90" s="188"/>
      <c r="F90" s="189"/>
      <c r="G90" s="188"/>
      <c r="H90" s="189"/>
      <c r="I90" s="188"/>
      <c r="J90" s="189"/>
      <c r="K90" s="188"/>
      <c r="L90" s="189"/>
      <c r="M90" s="188"/>
      <c r="N90" s="189"/>
      <c r="O90" s="188"/>
      <c r="P90" s="189"/>
      <c r="Q90" s="188"/>
      <c r="R90" s="189"/>
      <c r="S90" s="188"/>
      <c r="T90" s="189"/>
      <c r="U90" s="188"/>
      <c r="V90" s="189"/>
      <c r="W90" s="188"/>
      <c r="X90" s="189"/>
      <c r="Y90" s="188"/>
      <c r="Z90" s="190"/>
      <c r="AA90" s="188"/>
      <c r="AB90" s="191"/>
      <c r="AC90" s="188"/>
      <c r="AD90" s="191"/>
      <c r="AE90" s="192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</row>
    <row r="91" spans="1:46" s="4" customFormat="1" ht="18" customHeight="1">
      <c r="A91" s="289" t="s">
        <v>73</v>
      </c>
      <c r="B91" s="289"/>
      <c r="C91" s="198">
        <f>COUNTA(C83,C75,C70,C62,C42,C36,C26)</f>
        <v>7</v>
      </c>
      <c r="D91" s="199">
        <f>SUM(D83,D75,D70,D62,D42,D36,D26)</f>
        <v>3839</v>
      </c>
      <c r="E91" s="199">
        <f>SUM(E83,E75,E70,E62,E42,E36,E26)</f>
        <v>903</v>
      </c>
      <c r="F91" s="200">
        <f>E91/AC89*100</f>
        <v>3.59259996021484</v>
      </c>
      <c r="G91" s="199">
        <f>SUM(G83,G75,G70,G62,G42,G36,G26)</f>
        <v>956</v>
      </c>
      <c r="H91" s="200">
        <f>G91/AC89*100</f>
        <v>3.8034613089317686</v>
      </c>
      <c r="I91" s="199">
        <f>SUM(I83,I75,I70,I62,I42,I36,I26)</f>
        <v>35</v>
      </c>
      <c r="J91" s="200">
        <f>I91/AC89*100</f>
        <v>0.1392480604734434</v>
      </c>
      <c r="K91" s="199">
        <f>SUM(K83,K75,K70,K62,K42,K36,K26)</f>
        <v>6</v>
      </c>
      <c r="L91" s="200">
        <f>K91/AC89*100</f>
        <v>0.023871096081161728</v>
      </c>
      <c r="M91" s="199">
        <f>SUM(M83,M75,M70,M62,M42,M36,M26)</f>
        <v>13</v>
      </c>
      <c r="N91" s="200">
        <f>M91/AC89*100</f>
        <v>0.05172070817585041</v>
      </c>
      <c r="O91" s="199">
        <f>SUM(O83,O75,O70,O62,O42,O36,O26)</f>
        <v>399</v>
      </c>
      <c r="P91" s="200">
        <f>O91/AC89*100</f>
        <v>1.5874278893972547</v>
      </c>
      <c r="Q91" s="199">
        <f>SUM(Q83,Q75,Q70,Q62,Q42,Q36,Q26)</f>
        <v>0</v>
      </c>
      <c r="R91" s="200">
        <f>Q91/AC89*100</f>
        <v>0</v>
      </c>
      <c r="S91" s="199">
        <f>SUM(S83,S75,S70,S62,S42,S36,S26)</f>
        <v>2</v>
      </c>
      <c r="T91" s="200">
        <f>S91/AC89*100</f>
        <v>0.007957032027053909</v>
      </c>
      <c r="U91" s="199">
        <f>SUM(U83,U75,U70,U62,U42,U36,U26)</f>
        <v>1</v>
      </c>
      <c r="V91" s="200">
        <f>U91/AC89*100</f>
        <v>0.003978516013526954</v>
      </c>
      <c r="W91" s="199">
        <f>SUM(W83,W75,W70,W62,W42,W36,W26)</f>
        <v>16</v>
      </c>
      <c r="X91" s="200">
        <f>W91/AC89*100</f>
        <v>0.06365625621643127</v>
      </c>
      <c r="Y91" s="199">
        <f>SUM(Y83,Y75,Y70,Y62,Y42,Y36,Y26)</f>
        <v>2331</v>
      </c>
      <c r="Z91" s="200">
        <f>Y91/AC89*100</f>
        <v>9.273920827531331</v>
      </c>
      <c r="AA91" s="199">
        <f>SUM(AA83,AA75,AA70,AA62,AA42,AA36,AA26)</f>
        <v>55</v>
      </c>
      <c r="AB91" s="201">
        <f>AA91/AC89*100</f>
        <v>0.2188183807439825</v>
      </c>
      <c r="AC91" s="199">
        <f>SUM(AC83,AC75,AC70,AC62,AC42,AC36,AC26)</f>
        <v>2386</v>
      </c>
      <c r="AD91" s="201">
        <f>AC91/D91*100</f>
        <v>62.15160197968221</v>
      </c>
      <c r="AE91" s="229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</row>
    <row r="92" spans="1:46" s="4" customFormat="1" ht="11.25" customHeight="1" thickBot="1">
      <c r="A92" s="187"/>
      <c r="B92" s="187"/>
      <c r="C92" s="187"/>
      <c r="D92" s="188"/>
      <c r="E92" s="188"/>
      <c r="F92" s="189"/>
      <c r="G92" s="188"/>
      <c r="H92" s="189"/>
      <c r="I92" s="188"/>
      <c r="J92" s="189"/>
      <c r="K92" s="188"/>
      <c r="L92" s="189"/>
      <c r="M92" s="188"/>
      <c r="N92" s="189"/>
      <c r="O92" s="188"/>
      <c r="P92" s="189"/>
      <c r="Q92" s="188"/>
      <c r="R92" s="189"/>
      <c r="S92" s="188"/>
      <c r="T92" s="189"/>
      <c r="U92" s="188"/>
      <c r="V92" s="189"/>
      <c r="W92" s="188"/>
      <c r="X92" s="189"/>
      <c r="Y92" s="188"/>
      <c r="Z92" s="190"/>
      <c r="AA92" s="188"/>
      <c r="AB92" s="191"/>
      <c r="AC92" s="188"/>
      <c r="AD92" s="191"/>
      <c r="AE92" s="192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</row>
    <row r="93" spans="1:46" s="203" customFormat="1" ht="21" customHeight="1" thickBot="1" thickTop="1">
      <c r="A93" s="260" t="s">
        <v>74</v>
      </c>
      <c r="B93" s="260"/>
      <c r="C93" s="55">
        <f>C89-C91</f>
        <v>68</v>
      </c>
      <c r="D93" s="55">
        <f>D89-D91</f>
        <v>35296</v>
      </c>
      <c r="E93" s="55">
        <f>E89-E91</f>
        <v>7094</v>
      </c>
      <c r="F93" s="177">
        <f>E93/AC93*100</f>
        <v>31.183788298386744</v>
      </c>
      <c r="G93" s="55">
        <f>G89-G91</f>
        <v>10465</v>
      </c>
      <c r="H93" s="177">
        <f>G93/AC93*100</f>
        <v>46.00202206690404</v>
      </c>
      <c r="I93" s="55">
        <f>I89-I91</f>
        <v>368</v>
      </c>
      <c r="J93" s="177">
        <f>I93/AC93*100</f>
        <v>1.6176535232317903</v>
      </c>
      <c r="K93" s="55">
        <f>K89-K91</f>
        <v>41</v>
      </c>
      <c r="L93" s="177">
        <f>K93/AC93*100</f>
        <v>0.18022770231658536</v>
      </c>
      <c r="M93" s="55">
        <f>M89-M91</f>
        <v>74</v>
      </c>
      <c r="N93" s="177">
        <f>M93/AC93*100</f>
        <v>0.32528902369334917</v>
      </c>
      <c r="O93" s="55">
        <f>O89-O91</f>
        <v>4168</v>
      </c>
      <c r="P93" s="177">
        <f>O93/AC93*100</f>
        <v>18.321684469647018</v>
      </c>
      <c r="Q93" s="55">
        <f>Q89-Q91</f>
        <v>0</v>
      </c>
      <c r="R93" s="177">
        <f>Q93/AC93*100</f>
        <v>0</v>
      </c>
      <c r="S93" s="55">
        <f>S89-S91</f>
        <v>0</v>
      </c>
      <c r="T93" s="177">
        <f>S93/AC93*100</f>
        <v>0</v>
      </c>
      <c r="U93" s="55">
        <f>U89-U91</f>
        <v>0</v>
      </c>
      <c r="V93" s="177">
        <f>U93/AC93*100</f>
        <v>0</v>
      </c>
      <c r="W93" s="55">
        <f>W89-W91</f>
        <v>72</v>
      </c>
      <c r="X93" s="177">
        <f>W93/AC93*100</f>
        <v>0.3164974284583938</v>
      </c>
      <c r="Y93" s="55">
        <f>Y89-Y91</f>
        <v>22282</v>
      </c>
      <c r="Z93" s="177">
        <f>Y93/AC93*100</f>
        <v>97.94716251263792</v>
      </c>
      <c r="AA93" s="55">
        <f>AA89-AA91</f>
        <v>467</v>
      </c>
      <c r="AB93" s="171">
        <f>AA93/AC93*100</f>
        <v>2.052837487362082</v>
      </c>
      <c r="AC93" s="55">
        <f>AC89-AC91</f>
        <v>22749</v>
      </c>
      <c r="AD93" s="171">
        <f>AC93/D93*100</f>
        <v>64.45206255666365</v>
      </c>
      <c r="AE93" s="204">
        <f>AD93-100</f>
        <v>-35.54793744333635</v>
      </c>
      <c r="AF93" s="202"/>
      <c r="AG93" s="202"/>
      <c r="AH93" s="202"/>
      <c r="AI93" s="202"/>
      <c r="AJ93" s="202"/>
      <c r="AK93" s="202"/>
      <c r="AL93" s="202"/>
      <c r="AM93" s="202"/>
      <c r="AN93" s="202"/>
      <c r="AO93" s="202"/>
      <c r="AP93" s="202"/>
      <c r="AQ93" s="202"/>
      <c r="AR93" s="202"/>
      <c r="AS93" s="202"/>
      <c r="AT93" s="202"/>
    </row>
    <row r="94" spans="1:46" s="4" customFormat="1" ht="18" customHeight="1" thickTop="1">
      <c r="A94" s="187"/>
      <c r="B94" s="187"/>
      <c r="C94" s="187"/>
      <c r="D94" s="188"/>
      <c r="E94" s="188"/>
      <c r="F94" s="189"/>
      <c r="G94" s="188"/>
      <c r="H94" s="189"/>
      <c r="I94" s="188"/>
      <c r="J94" s="189"/>
      <c r="K94" s="188"/>
      <c r="L94" s="189"/>
      <c r="M94" s="188"/>
      <c r="N94" s="189"/>
      <c r="O94" s="188"/>
      <c r="P94" s="189"/>
      <c r="Q94" s="188"/>
      <c r="R94" s="189"/>
      <c r="S94" s="188"/>
      <c r="T94" s="189"/>
      <c r="U94" s="188"/>
      <c r="V94" s="189"/>
      <c r="W94" s="188"/>
      <c r="X94" s="189"/>
      <c r="Y94" s="188"/>
      <c r="Z94" s="190"/>
      <c r="AA94" s="188"/>
      <c r="AB94" s="191"/>
      <c r="AC94" s="188"/>
      <c r="AD94" s="191"/>
      <c r="AE94" s="192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</row>
    <row r="95" spans="1:46" s="4" customFormat="1" ht="18" customHeight="1">
      <c r="A95" s="145"/>
      <c r="B95" s="284" t="s">
        <v>75</v>
      </c>
      <c r="C95" s="285"/>
      <c r="D95" s="285"/>
      <c r="E95" s="285"/>
      <c r="F95" s="228" t="s">
        <v>76</v>
      </c>
      <c r="G95" s="228"/>
      <c r="H95" s="189"/>
      <c r="I95" s="188"/>
      <c r="J95" s="189"/>
      <c r="K95" s="188"/>
      <c r="L95" s="189"/>
      <c r="M95" s="188"/>
      <c r="N95" s="189"/>
      <c r="O95" s="188"/>
      <c r="P95" s="189"/>
      <c r="Q95" s="188"/>
      <c r="R95" s="189"/>
      <c r="S95" s="188"/>
      <c r="T95" s="189"/>
      <c r="U95" s="188"/>
      <c r="V95" s="189"/>
      <c r="W95" s="188"/>
      <c r="X95" s="189"/>
      <c r="Y95" s="188"/>
      <c r="Z95" s="190"/>
      <c r="AA95" s="188"/>
      <c r="AB95" s="191"/>
      <c r="AC95" s="188"/>
      <c r="AD95" s="191"/>
      <c r="AE95" s="192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</row>
    <row r="97" spans="2:30" ht="18">
      <c r="B97" s="231"/>
      <c r="C97" s="228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0"/>
      <c r="U97" s="230"/>
      <c r="V97" s="230"/>
      <c r="W97" s="230"/>
      <c r="X97" s="230"/>
      <c r="Y97" s="230"/>
      <c r="Z97" s="230"/>
      <c r="AA97" s="230"/>
      <c r="AB97" s="230"/>
      <c r="AC97" s="230"/>
      <c r="AD97" s="230"/>
    </row>
  </sheetData>
  <mergeCells count="35">
    <mergeCell ref="S10:T10"/>
    <mergeCell ref="U10:V10"/>
    <mergeCell ref="A6:AE6"/>
    <mergeCell ref="AD9:AD11"/>
    <mergeCell ref="AA9:AB10"/>
    <mergeCell ref="A13:A42"/>
    <mergeCell ref="A43:A72"/>
    <mergeCell ref="A1:AE1"/>
    <mergeCell ref="A2:AE2"/>
    <mergeCell ref="A3:AE3"/>
    <mergeCell ref="A4:AE4"/>
    <mergeCell ref="A5:AE5"/>
    <mergeCell ref="A7:AE7"/>
    <mergeCell ref="A8:AE8"/>
    <mergeCell ref="AE9:AE11"/>
    <mergeCell ref="A89:B89"/>
    <mergeCell ref="AC9:AC11"/>
    <mergeCell ref="W10:X10"/>
    <mergeCell ref="A9:A11"/>
    <mergeCell ref="Y9:Z10"/>
    <mergeCell ref="K10:L10"/>
    <mergeCell ref="Q10:R10"/>
    <mergeCell ref="O10:P10"/>
    <mergeCell ref="I10:J10"/>
    <mergeCell ref="A73:A87"/>
    <mergeCell ref="B95:E95"/>
    <mergeCell ref="B9:B11"/>
    <mergeCell ref="C9:C11"/>
    <mergeCell ref="G10:H10"/>
    <mergeCell ref="E9:X9"/>
    <mergeCell ref="D9:D11"/>
    <mergeCell ref="E10:F10"/>
    <mergeCell ref="M10:N10"/>
    <mergeCell ref="A91:B91"/>
    <mergeCell ref="A93:B93"/>
  </mergeCells>
  <printOptions/>
  <pageMargins left="0.1968503937007874" right="0.1968503937007874" top="0.3937007874015748" bottom="0.5118110236220472" header="0" footer="0"/>
  <pageSetup horizontalDpi="300" verticalDpi="300" orientation="landscape" paperSize="5" scale="95" r:id="rId2"/>
  <headerFooter alignWithMargins="0">
    <oddFooter>&amp;C&amp;P de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63"/>
  <sheetViews>
    <sheetView zoomScale="75" zoomScaleNormal="75" workbookViewId="0" topLeftCell="A1">
      <selection activeCell="A63" sqref="A63:IV63"/>
    </sheetView>
  </sheetViews>
  <sheetFormatPr defaultColWidth="11.421875" defaultRowHeight="12.75"/>
  <cols>
    <col min="1" max="1" width="7.7109375" style="59" customWidth="1"/>
    <col min="2" max="2" width="7.421875" style="44" customWidth="1"/>
    <col min="3" max="3" width="5.421875" style="45" customWidth="1"/>
    <col min="4" max="4" width="6.28125" style="46" customWidth="1"/>
    <col min="5" max="5" width="5.7109375" style="3" customWidth="1"/>
    <col min="6" max="6" width="4.57421875" style="15" customWidth="1"/>
    <col min="7" max="7" width="5.7109375" style="3" customWidth="1"/>
    <col min="8" max="8" width="4.421875" style="15" customWidth="1"/>
    <col min="9" max="9" width="5.7109375" style="3" customWidth="1"/>
    <col min="10" max="10" width="4.57421875" style="15" customWidth="1"/>
    <col min="11" max="11" width="5.7109375" style="3" customWidth="1"/>
    <col min="12" max="12" width="4.57421875" style="15" customWidth="1"/>
    <col min="13" max="13" width="5.7109375" style="3" customWidth="1"/>
    <col min="14" max="14" width="4.57421875" style="15" customWidth="1"/>
    <col min="15" max="15" width="5.7109375" style="3" customWidth="1"/>
    <col min="16" max="16" width="4.57421875" style="15" customWidth="1"/>
    <col min="17" max="17" width="5.7109375" style="105" customWidth="1"/>
    <col min="18" max="18" width="4.57421875" style="15" customWidth="1"/>
    <col min="19" max="19" width="5.7109375" style="85" customWidth="1"/>
    <col min="20" max="20" width="4.57421875" style="15" customWidth="1"/>
    <col min="21" max="21" width="5.7109375" style="85" customWidth="1"/>
    <col min="22" max="22" width="4.57421875" style="15" customWidth="1"/>
    <col min="23" max="23" width="5.7109375" style="91" customWidth="1"/>
    <col min="24" max="24" width="4.57421875" style="15" customWidth="1"/>
    <col min="25" max="25" width="7.00390625" style="91" customWidth="1"/>
    <col min="26" max="26" width="4.7109375" style="91" customWidth="1"/>
    <col min="27" max="27" width="4.57421875" style="91" customWidth="1"/>
    <col min="28" max="28" width="4.57421875" style="85" customWidth="1"/>
    <col min="29" max="29" width="7.140625" style="91" customWidth="1"/>
    <col min="30" max="30" width="8.140625" style="85" customWidth="1"/>
    <col min="31" max="31" width="7.8515625" style="96" customWidth="1"/>
    <col min="33" max="39" width="11.421875" style="11" customWidth="1"/>
  </cols>
  <sheetData>
    <row r="1" spans="1:31" ht="39.75" customHeight="1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</row>
    <row r="2" spans="1:31" ht="18">
      <c r="A2" s="250" t="s">
        <v>34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</row>
    <row r="3" spans="1:31" ht="12.75">
      <c r="A3" s="251" t="s">
        <v>35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</row>
    <row r="4" spans="1:31" ht="12.75">
      <c r="A4" s="252" t="s">
        <v>36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</row>
    <row r="5" spans="1:31" ht="12.75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</row>
    <row r="6" spans="1:31" ht="31.5" customHeight="1">
      <c r="A6" s="294" t="s">
        <v>56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</row>
    <row r="7" spans="1:31" ht="11.25" customHeight="1">
      <c r="A7" s="241" t="s">
        <v>46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</row>
    <row r="8" spans="1:31" ht="13.5" thickBot="1">
      <c r="A8" s="242" t="s">
        <v>72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</row>
    <row r="9" spans="1:39" s="98" customFormat="1" ht="12" customHeight="1" thickBot="1" thickTop="1">
      <c r="A9" s="277" t="s">
        <v>37</v>
      </c>
      <c r="B9" s="268" t="s">
        <v>11</v>
      </c>
      <c r="C9" s="255" t="s">
        <v>12</v>
      </c>
      <c r="D9" s="260" t="s">
        <v>40</v>
      </c>
      <c r="E9" s="265" t="s">
        <v>47</v>
      </c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7"/>
      <c r="Y9" s="280" t="s">
        <v>43</v>
      </c>
      <c r="Z9" s="281"/>
      <c r="AA9" s="280" t="s">
        <v>41</v>
      </c>
      <c r="AB9" s="281"/>
      <c r="AC9" s="273" t="s">
        <v>42</v>
      </c>
      <c r="AD9" s="274" t="s">
        <v>70</v>
      </c>
      <c r="AE9" s="270" t="s">
        <v>71</v>
      </c>
      <c r="AG9" s="18"/>
      <c r="AH9" s="18"/>
      <c r="AI9" s="18"/>
      <c r="AJ9" s="18"/>
      <c r="AK9" s="18"/>
      <c r="AL9" s="18"/>
      <c r="AM9" s="18"/>
    </row>
    <row r="10" spans="1:31" s="18" customFormat="1" ht="18.75" customHeight="1" thickBot="1" thickTop="1">
      <c r="A10" s="278"/>
      <c r="B10" s="268"/>
      <c r="C10" s="255"/>
      <c r="D10" s="260"/>
      <c r="E10" s="253"/>
      <c r="F10" s="254"/>
      <c r="G10" s="253"/>
      <c r="H10" s="254"/>
      <c r="I10" s="253"/>
      <c r="J10" s="254"/>
      <c r="K10" s="253"/>
      <c r="L10" s="254"/>
      <c r="M10" s="253"/>
      <c r="N10" s="254"/>
      <c r="O10" s="253"/>
      <c r="P10" s="254"/>
      <c r="Q10" s="253"/>
      <c r="R10" s="254"/>
      <c r="S10" s="253"/>
      <c r="T10" s="269"/>
      <c r="U10" s="253"/>
      <c r="V10" s="254"/>
      <c r="W10" s="253"/>
      <c r="X10" s="254"/>
      <c r="Y10" s="282"/>
      <c r="Z10" s="283"/>
      <c r="AA10" s="282"/>
      <c r="AB10" s="283"/>
      <c r="AC10" s="273"/>
      <c r="AD10" s="275"/>
      <c r="AE10" s="271"/>
    </row>
    <row r="11" spans="1:31" s="18" customFormat="1" ht="12.75" customHeight="1" thickBot="1" thickTop="1">
      <c r="A11" s="279"/>
      <c r="B11" s="268"/>
      <c r="C11" s="255"/>
      <c r="D11" s="260"/>
      <c r="E11" s="48" t="s">
        <v>44</v>
      </c>
      <c r="F11" s="99" t="s">
        <v>39</v>
      </c>
      <c r="G11" s="48" t="s">
        <v>44</v>
      </c>
      <c r="H11" s="99" t="s">
        <v>39</v>
      </c>
      <c r="I11" s="48" t="s">
        <v>44</v>
      </c>
      <c r="J11" s="99" t="s">
        <v>39</v>
      </c>
      <c r="K11" s="48" t="s">
        <v>44</v>
      </c>
      <c r="L11" s="99" t="s">
        <v>39</v>
      </c>
      <c r="M11" s="48" t="s">
        <v>44</v>
      </c>
      <c r="N11" s="99" t="s">
        <v>39</v>
      </c>
      <c r="O11" s="48" t="s">
        <v>44</v>
      </c>
      <c r="P11" s="99" t="s">
        <v>39</v>
      </c>
      <c r="Q11" s="104" t="s">
        <v>44</v>
      </c>
      <c r="R11" s="99" t="s">
        <v>39</v>
      </c>
      <c r="S11" s="90" t="s">
        <v>44</v>
      </c>
      <c r="T11" s="99" t="s">
        <v>39</v>
      </c>
      <c r="U11" s="90" t="s">
        <v>44</v>
      </c>
      <c r="V11" s="99" t="s">
        <v>39</v>
      </c>
      <c r="W11" s="90" t="s">
        <v>44</v>
      </c>
      <c r="X11" s="99" t="s">
        <v>39</v>
      </c>
      <c r="Y11" s="90" t="s">
        <v>44</v>
      </c>
      <c r="Z11" s="95" t="s">
        <v>39</v>
      </c>
      <c r="AA11" s="90" t="s">
        <v>44</v>
      </c>
      <c r="AB11" s="95" t="s">
        <v>39</v>
      </c>
      <c r="AC11" s="273"/>
      <c r="AD11" s="276"/>
      <c r="AE11" s="272"/>
    </row>
    <row r="12" spans="1:39" s="1" customFormat="1" ht="7.5" customHeight="1" thickBot="1" thickTop="1">
      <c r="A12" s="59"/>
      <c r="B12" s="44"/>
      <c r="C12" s="45"/>
      <c r="D12" s="46"/>
      <c r="E12" s="3"/>
      <c r="F12" s="15"/>
      <c r="G12" s="3"/>
      <c r="H12" s="15"/>
      <c r="I12" s="3"/>
      <c r="J12" s="15"/>
      <c r="K12" s="3"/>
      <c r="L12" s="15"/>
      <c r="M12" s="3"/>
      <c r="N12" s="15"/>
      <c r="O12" s="3"/>
      <c r="P12" s="15"/>
      <c r="Q12" s="105"/>
      <c r="R12" s="15"/>
      <c r="S12" s="85"/>
      <c r="T12" s="15"/>
      <c r="U12" s="85"/>
      <c r="V12" s="15"/>
      <c r="W12" s="91"/>
      <c r="X12" s="15"/>
      <c r="Y12" s="91"/>
      <c r="Z12" s="91"/>
      <c r="AA12" s="91"/>
      <c r="AB12" s="85"/>
      <c r="AC12" s="91"/>
      <c r="AD12" s="85"/>
      <c r="AE12" s="96"/>
      <c r="AG12" s="8"/>
      <c r="AH12" s="8"/>
      <c r="AI12" s="8"/>
      <c r="AJ12" s="8"/>
      <c r="AK12" s="8"/>
      <c r="AL12" s="8"/>
      <c r="AM12" s="8"/>
    </row>
    <row r="13" spans="1:31" ht="12.75" customHeight="1" thickTop="1">
      <c r="A13" s="298" t="s">
        <v>28</v>
      </c>
      <c r="B13" s="36">
        <v>110</v>
      </c>
      <c r="C13" s="37" t="s">
        <v>15</v>
      </c>
      <c r="D13" s="51">
        <v>492</v>
      </c>
      <c r="E13" s="21">
        <v>104</v>
      </c>
      <c r="F13" s="22">
        <f aca="true" t="shared" si="0" ref="F13:F63">E13/AC13*100</f>
        <v>32.398753894081</v>
      </c>
      <c r="G13" s="23">
        <v>134</v>
      </c>
      <c r="H13" s="22">
        <f aca="true" t="shared" si="1" ref="H13:H63">G13/AC13*100</f>
        <v>41.74454828660436</v>
      </c>
      <c r="I13" s="21">
        <v>3</v>
      </c>
      <c r="J13" s="22">
        <f aca="true" t="shared" si="2" ref="J13:J63">I13/AC13*100</f>
        <v>0.9345794392523363</v>
      </c>
      <c r="K13" s="21">
        <v>0</v>
      </c>
      <c r="L13" s="22">
        <f aca="true" t="shared" si="3" ref="L13:L63">K13/AC13*100</f>
        <v>0</v>
      </c>
      <c r="M13" s="21">
        <v>0</v>
      </c>
      <c r="N13" s="22">
        <f aca="true" t="shared" si="4" ref="N13:N63">M13/AC13*100</f>
        <v>0</v>
      </c>
      <c r="O13" s="21">
        <v>67</v>
      </c>
      <c r="P13" s="22">
        <f aca="true" t="shared" si="5" ref="P13:P44">O13/AC13*100</f>
        <v>20.87227414330218</v>
      </c>
      <c r="Q13" s="86">
        <v>0</v>
      </c>
      <c r="R13" s="22">
        <f>Q13/AC13*100</f>
        <v>0</v>
      </c>
      <c r="S13" s="86">
        <v>0</v>
      </c>
      <c r="T13" s="22">
        <f>S13/AC13*100</f>
        <v>0</v>
      </c>
      <c r="U13" s="86">
        <v>1</v>
      </c>
      <c r="V13" s="22">
        <f>U13/AC13*100</f>
        <v>0.3115264797507788</v>
      </c>
      <c r="W13" s="21">
        <v>1</v>
      </c>
      <c r="X13" s="22">
        <f aca="true" t="shared" si="6" ref="X13:X63">W13/AC13*100</f>
        <v>0.3115264797507788</v>
      </c>
      <c r="Y13" s="75">
        <f>SUM(E13+G13+I13+K13+M13+O13+W13+Q13+S13+U13)</f>
        <v>310</v>
      </c>
      <c r="Z13" s="72">
        <f aca="true" t="shared" si="7" ref="Z13:Z61">Y13/AC13*100</f>
        <v>96.57320872274143</v>
      </c>
      <c r="AA13" s="21">
        <v>11</v>
      </c>
      <c r="AB13" s="64">
        <f aca="true" t="shared" si="8" ref="AB13:AB61">AA13/AC13*100</f>
        <v>3.4267912772585665</v>
      </c>
      <c r="AC13" s="75">
        <f aca="true" t="shared" si="9" ref="AC13:AC61">Y13+AA13</f>
        <v>321</v>
      </c>
      <c r="AD13" s="64">
        <f aca="true" t="shared" si="10" ref="AD13:AD61">AC13/D13*100</f>
        <v>65.2439024390244</v>
      </c>
      <c r="AE13" s="65">
        <f aca="true" t="shared" si="11" ref="AE13:AE61">AD13-100</f>
        <v>-34.756097560975604</v>
      </c>
    </row>
    <row r="14" spans="1:31" ht="12.75" customHeight="1">
      <c r="A14" s="296"/>
      <c r="B14" s="38">
        <v>110</v>
      </c>
      <c r="C14" s="39" t="s">
        <v>16</v>
      </c>
      <c r="D14" s="52">
        <v>492</v>
      </c>
      <c r="E14" s="26">
        <v>82</v>
      </c>
      <c r="F14" s="27">
        <f t="shared" si="0"/>
        <v>26.973684210526315</v>
      </c>
      <c r="G14" s="28">
        <v>160</v>
      </c>
      <c r="H14" s="27">
        <f t="shared" si="1"/>
        <v>52.63157894736842</v>
      </c>
      <c r="I14" s="26">
        <v>2</v>
      </c>
      <c r="J14" s="27">
        <f t="shared" si="2"/>
        <v>0.6578947368421052</v>
      </c>
      <c r="K14" s="26">
        <v>1</v>
      </c>
      <c r="L14" s="27">
        <f t="shared" si="3"/>
        <v>0.3289473684210526</v>
      </c>
      <c r="M14" s="26">
        <v>2</v>
      </c>
      <c r="N14" s="27">
        <f t="shared" si="4"/>
        <v>0.6578947368421052</v>
      </c>
      <c r="O14" s="26">
        <v>49</v>
      </c>
      <c r="P14" s="27">
        <f t="shared" si="5"/>
        <v>16.11842105263158</v>
      </c>
      <c r="Q14" s="87">
        <v>0</v>
      </c>
      <c r="R14" s="27">
        <f aca="true" t="shared" si="12" ref="R14:R61">Q14/AC14*100</f>
        <v>0</v>
      </c>
      <c r="S14" s="87">
        <v>0</v>
      </c>
      <c r="T14" s="27">
        <f aca="true" t="shared" si="13" ref="T14:T63">S14/AC14*100</f>
        <v>0</v>
      </c>
      <c r="U14" s="87">
        <v>0</v>
      </c>
      <c r="V14" s="27">
        <f aca="true" t="shared" si="14" ref="V14:V63">U14/AC14*100</f>
        <v>0</v>
      </c>
      <c r="W14" s="26">
        <v>2</v>
      </c>
      <c r="X14" s="27">
        <f t="shared" si="6"/>
        <v>0.6578947368421052</v>
      </c>
      <c r="Y14" s="76">
        <f aca="true" t="shared" si="15" ref="Y14:Y61">SUM(E14+G14+I14+K14+M14+O14+W14+Q14+S14+U14)</f>
        <v>298</v>
      </c>
      <c r="Z14" s="73">
        <f t="shared" si="7"/>
        <v>98.02631578947368</v>
      </c>
      <c r="AA14" s="26">
        <v>6</v>
      </c>
      <c r="AB14" s="66">
        <f t="shared" si="8"/>
        <v>1.9736842105263157</v>
      </c>
      <c r="AC14" s="76">
        <f t="shared" si="9"/>
        <v>304</v>
      </c>
      <c r="AD14" s="66">
        <f t="shared" si="10"/>
        <v>61.78861788617886</v>
      </c>
      <c r="AE14" s="62">
        <f t="shared" si="11"/>
        <v>-38.21138211382114</v>
      </c>
    </row>
    <row r="15" spans="1:31" ht="12.75" customHeight="1">
      <c r="A15" s="296"/>
      <c r="B15" s="38">
        <v>113</v>
      </c>
      <c r="C15" s="39" t="s">
        <v>15</v>
      </c>
      <c r="D15" s="52">
        <v>476</v>
      </c>
      <c r="E15" s="26">
        <v>153</v>
      </c>
      <c r="F15" s="27">
        <f t="shared" si="0"/>
        <v>43.465909090909086</v>
      </c>
      <c r="G15" s="28">
        <v>132</v>
      </c>
      <c r="H15" s="27">
        <f t="shared" si="1"/>
        <v>37.5</v>
      </c>
      <c r="I15" s="26">
        <v>4</v>
      </c>
      <c r="J15" s="27">
        <f t="shared" si="2"/>
        <v>1.1363636363636365</v>
      </c>
      <c r="K15" s="26">
        <v>1</v>
      </c>
      <c r="L15" s="27">
        <f t="shared" si="3"/>
        <v>0.2840909090909091</v>
      </c>
      <c r="M15" s="26">
        <v>0</v>
      </c>
      <c r="N15" s="27">
        <f t="shared" si="4"/>
        <v>0</v>
      </c>
      <c r="O15" s="26">
        <v>53</v>
      </c>
      <c r="P15" s="27">
        <f t="shared" si="5"/>
        <v>15.056818181818182</v>
      </c>
      <c r="Q15" s="87">
        <v>0</v>
      </c>
      <c r="R15" s="27">
        <f t="shared" si="12"/>
        <v>0</v>
      </c>
      <c r="S15" s="87">
        <v>0</v>
      </c>
      <c r="T15" s="27">
        <f t="shared" si="13"/>
        <v>0</v>
      </c>
      <c r="U15" s="87">
        <v>0</v>
      </c>
      <c r="V15" s="27">
        <f t="shared" si="14"/>
        <v>0</v>
      </c>
      <c r="W15" s="26">
        <v>0</v>
      </c>
      <c r="X15" s="27">
        <f t="shared" si="6"/>
        <v>0</v>
      </c>
      <c r="Y15" s="76">
        <f t="shared" si="15"/>
        <v>343</v>
      </c>
      <c r="Z15" s="73">
        <f t="shared" si="7"/>
        <v>97.44318181818183</v>
      </c>
      <c r="AA15" s="26">
        <v>9</v>
      </c>
      <c r="AB15" s="66">
        <f t="shared" si="8"/>
        <v>2.556818181818182</v>
      </c>
      <c r="AC15" s="76">
        <f t="shared" si="9"/>
        <v>352</v>
      </c>
      <c r="AD15" s="66">
        <f t="shared" si="10"/>
        <v>73.94957983193278</v>
      </c>
      <c r="AE15" s="62">
        <f t="shared" si="11"/>
        <v>-26.05042016806722</v>
      </c>
    </row>
    <row r="16" spans="1:31" ht="12.75" customHeight="1">
      <c r="A16" s="296"/>
      <c r="B16" s="38">
        <v>113</v>
      </c>
      <c r="C16" s="39" t="s">
        <v>16</v>
      </c>
      <c r="D16" s="52">
        <v>477</v>
      </c>
      <c r="E16" s="26">
        <v>134</v>
      </c>
      <c r="F16" s="27">
        <f t="shared" si="0"/>
        <v>40.36144578313253</v>
      </c>
      <c r="G16" s="28">
        <v>142</v>
      </c>
      <c r="H16" s="27">
        <f t="shared" si="1"/>
        <v>42.77108433734939</v>
      </c>
      <c r="I16" s="26">
        <v>2</v>
      </c>
      <c r="J16" s="27">
        <f t="shared" si="2"/>
        <v>0.6024096385542169</v>
      </c>
      <c r="K16" s="26">
        <v>2</v>
      </c>
      <c r="L16" s="27">
        <f t="shared" si="3"/>
        <v>0.6024096385542169</v>
      </c>
      <c r="M16" s="26">
        <v>0</v>
      </c>
      <c r="N16" s="27">
        <f t="shared" si="4"/>
        <v>0</v>
      </c>
      <c r="O16" s="26">
        <v>42</v>
      </c>
      <c r="P16" s="27">
        <f t="shared" si="5"/>
        <v>12.650602409638553</v>
      </c>
      <c r="Q16" s="87">
        <v>0</v>
      </c>
      <c r="R16" s="27">
        <f t="shared" si="12"/>
        <v>0</v>
      </c>
      <c r="S16" s="87">
        <v>0</v>
      </c>
      <c r="T16" s="27">
        <f t="shared" si="13"/>
        <v>0</v>
      </c>
      <c r="U16" s="87">
        <v>0</v>
      </c>
      <c r="V16" s="27">
        <f t="shared" si="14"/>
        <v>0</v>
      </c>
      <c r="W16" s="26">
        <v>0</v>
      </c>
      <c r="X16" s="27">
        <f t="shared" si="6"/>
        <v>0</v>
      </c>
      <c r="Y16" s="76">
        <f t="shared" si="15"/>
        <v>322</v>
      </c>
      <c r="Z16" s="73">
        <f t="shared" si="7"/>
        <v>96.98795180722891</v>
      </c>
      <c r="AA16" s="26">
        <v>10</v>
      </c>
      <c r="AB16" s="66">
        <f t="shared" si="8"/>
        <v>3.0120481927710845</v>
      </c>
      <c r="AC16" s="76">
        <f t="shared" si="9"/>
        <v>332</v>
      </c>
      <c r="AD16" s="66">
        <f t="shared" si="10"/>
        <v>69.60167714884696</v>
      </c>
      <c r="AE16" s="62">
        <f t="shared" si="11"/>
        <v>-30.39832285115304</v>
      </c>
    </row>
    <row r="17" spans="1:31" ht="12.75" customHeight="1">
      <c r="A17" s="296"/>
      <c r="B17" s="38">
        <v>114</v>
      </c>
      <c r="C17" s="39" t="s">
        <v>15</v>
      </c>
      <c r="D17" s="52">
        <v>494</v>
      </c>
      <c r="E17" s="26">
        <v>139</v>
      </c>
      <c r="F17" s="27">
        <f t="shared" si="0"/>
        <v>38.93557422969188</v>
      </c>
      <c r="G17" s="28">
        <v>141</v>
      </c>
      <c r="H17" s="27">
        <f t="shared" si="1"/>
        <v>39.49579831932773</v>
      </c>
      <c r="I17" s="26">
        <v>5</v>
      </c>
      <c r="J17" s="27">
        <f t="shared" si="2"/>
        <v>1.400560224089636</v>
      </c>
      <c r="K17" s="26">
        <v>1</v>
      </c>
      <c r="L17" s="27">
        <f t="shared" si="3"/>
        <v>0.2801120448179272</v>
      </c>
      <c r="M17" s="26">
        <v>0</v>
      </c>
      <c r="N17" s="27">
        <f t="shared" si="4"/>
        <v>0</v>
      </c>
      <c r="O17" s="26">
        <v>60</v>
      </c>
      <c r="P17" s="27">
        <f t="shared" si="5"/>
        <v>16.80672268907563</v>
      </c>
      <c r="Q17" s="87">
        <v>0</v>
      </c>
      <c r="R17" s="27">
        <f t="shared" si="12"/>
        <v>0</v>
      </c>
      <c r="S17" s="87">
        <v>0</v>
      </c>
      <c r="T17" s="27">
        <f t="shared" si="13"/>
        <v>0</v>
      </c>
      <c r="U17" s="87">
        <v>1</v>
      </c>
      <c r="V17" s="27">
        <f t="shared" si="14"/>
        <v>0.2801120448179272</v>
      </c>
      <c r="W17" s="26">
        <v>2</v>
      </c>
      <c r="X17" s="27">
        <f t="shared" si="6"/>
        <v>0.5602240896358543</v>
      </c>
      <c r="Y17" s="76">
        <f t="shared" si="15"/>
        <v>349</v>
      </c>
      <c r="Z17" s="73">
        <f t="shared" si="7"/>
        <v>97.75910364145658</v>
      </c>
      <c r="AA17" s="26">
        <v>8</v>
      </c>
      <c r="AB17" s="66">
        <f t="shared" si="8"/>
        <v>2.2408963585434174</v>
      </c>
      <c r="AC17" s="76">
        <f t="shared" si="9"/>
        <v>357</v>
      </c>
      <c r="AD17" s="66">
        <f t="shared" si="10"/>
        <v>72.2672064777328</v>
      </c>
      <c r="AE17" s="62">
        <f t="shared" si="11"/>
        <v>-27.7327935222672</v>
      </c>
    </row>
    <row r="18" spans="1:31" ht="12.75" customHeight="1">
      <c r="A18" s="296"/>
      <c r="B18" s="38">
        <v>114</v>
      </c>
      <c r="C18" s="39" t="s">
        <v>16</v>
      </c>
      <c r="D18" s="52">
        <v>495</v>
      </c>
      <c r="E18" s="26">
        <v>151</v>
      </c>
      <c r="F18" s="27">
        <f t="shared" si="0"/>
        <v>41.71270718232044</v>
      </c>
      <c r="G18" s="28">
        <v>144</v>
      </c>
      <c r="H18" s="27">
        <f t="shared" si="1"/>
        <v>39.77900552486188</v>
      </c>
      <c r="I18" s="26">
        <v>8</v>
      </c>
      <c r="J18" s="27">
        <f t="shared" si="2"/>
        <v>2.209944751381215</v>
      </c>
      <c r="K18" s="26">
        <v>1</v>
      </c>
      <c r="L18" s="27">
        <f t="shared" si="3"/>
        <v>0.2762430939226519</v>
      </c>
      <c r="M18" s="26">
        <v>0</v>
      </c>
      <c r="N18" s="27">
        <f t="shared" si="4"/>
        <v>0</v>
      </c>
      <c r="O18" s="26">
        <v>49</v>
      </c>
      <c r="P18" s="27">
        <f t="shared" si="5"/>
        <v>13.535911602209943</v>
      </c>
      <c r="Q18" s="87">
        <v>0</v>
      </c>
      <c r="R18" s="27">
        <f t="shared" si="12"/>
        <v>0</v>
      </c>
      <c r="S18" s="87">
        <v>2</v>
      </c>
      <c r="T18" s="27">
        <f t="shared" si="13"/>
        <v>0.5524861878453038</v>
      </c>
      <c r="U18" s="87">
        <v>0</v>
      </c>
      <c r="V18" s="27">
        <f t="shared" si="14"/>
        <v>0</v>
      </c>
      <c r="W18" s="26">
        <v>0</v>
      </c>
      <c r="X18" s="27">
        <f t="shared" si="6"/>
        <v>0</v>
      </c>
      <c r="Y18" s="76">
        <f t="shared" si="15"/>
        <v>355</v>
      </c>
      <c r="Z18" s="73">
        <f t="shared" si="7"/>
        <v>98.06629834254143</v>
      </c>
      <c r="AA18" s="26">
        <v>7</v>
      </c>
      <c r="AB18" s="66">
        <f t="shared" si="8"/>
        <v>1.9337016574585635</v>
      </c>
      <c r="AC18" s="76">
        <f t="shared" si="9"/>
        <v>362</v>
      </c>
      <c r="AD18" s="66">
        <f t="shared" si="10"/>
        <v>73.13131313131314</v>
      </c>
      <c r="AE18" s="62">
        <f t="shared" si="11"/>
        <v>-26.868686868686865</v>
      </c>
    </row>
    <row r="19" spans="1:31" ht="12.75" customHeight="1">
      <c r="A19" s="296"/>
      <c r="B19" s="38">
        <v>115</v>
      </c>
      <c r="C19" s="39" t="s">
        <v>15</v>
      </c>
      <c r="D19" s="52">
        <v>406</v>
      </c>
      <c r="E19" s="26">
        <v>102</v>
      </c>
      <c r="F19" s="27">
        <f t="shared" si="0"/>
        <v>35.66433566433567</v>
      </c>
      <c r="G19" s="28">
        <v>139</v>
      </c>
      <c r="H19" s="27">
        <f t="shared" si="1"/>
        <v>48.6013986013986</v>
      </c>
      <c r="I19" s="26">
        <v>2</v>
      </c>
      <c r="J19" s="27">
        <f t="shared" si="2"/>
        <v>0.6993006993006993</v>
      </c>
      <c r="K19" s="26">
        <v>3</v>
      </c>
      <c r="L19" s="27">
        <f t="shared" si="3"/>
        <v>1.048951048951049</v>
      </c>
      <c r="M19" s="26">
        <v>0</v>
      </c>
      <c r="N19" s="27">
        <f t="shared" si="4"/>
        <v>0</v>
      </c>
      <c r="O19" s="26">
        <v>32</v>
      </c>
      <c r="P19" s="27">
        <f t="shared" si="5"/>
        <v>11.188811188811188</v>
      </c>
      <c r="Q19" s="87">
        <v>0</v>
      </c>
      <c r="R19" s="27">
        <f t="shared" si="12"/>
        <v>0</v>
      </c>
      <c r="S19" s="87">
        <v>1</v>
      </c>
      <c r="T19" s="27">
        <f t="shared" si="13"/>
        <v>0.34965034965034963</v>
      </c>
      <c r="U19" s="87">
        <v>0</v>
      </c>
      <c r="V19" s="27">
        <f t="shared" si="14"/>
        <v>0</v>
      </c>
      <c r="W19" s="26">
        <v>0</v>
      </c>
      <c r="X19" s="27">
        <f t="shared" si="6"/>
        <v>0</v>
      </c>
      <c r="Y19" s="76">
        <f t="shared" si="15"/>
        <v>279</v>
      </c>
      <c r="Z19" s="73">
        <f t="shared" si="7"/>
        <v>97.55244755244755</v>
      </c>
      <c r="AA19" s="26">
        <v>7</v>
      </c>
      <c r="AB19" s="66">
        <f t="shared" si="8"/>
        <v>2.4475524475524475</v>
      </c>
      <c r="AC19" s="76">
        <f t="shared" si="9"/>
        <v>286</v>
      </c>
      <c r="AD19" s="66">
        <f t="shared" si="10"/>
        <v>70.44334975369459</v>
      </c>
      <c r="AE19" s="62">
        <f t="shared" si="11"/>
        <v>-29.55665024630541</v>
      </c>
    </row>
    <row r="20" spans="1:31" ht="12.75" customHeight="1">
      <c r="A20" s="296"/>
      <c r="B20" s="38">
        <v>115</v>
      </c>
      <c r="C20" s="39" t="s">
        <v>16</v>
      </c>
      <c r="D20" s="52">
        <v>406</v>
      </c>
      <c r="E20" s="26">
        <v>106</v>
      </c>
      <c r="F20" s="27">
        <f t="shared" si="0"/>
        <v>39.405204460966544</v>
      </c>
      <c r="G20" s="28">
        <v>108</v>
      </c>
      <c r="H20" s="27">
        <f t="shared" si="1"/>
        <v>40.14869888475837</v>
      </c>
      <c r="I20" s="26">
        <v>2</v>
      </c>
      <c r="J20" s="27">
        <f t="shared" si="2"/>
        <v>0.7434944237918215</v>
      </c>
      <c r="K20" s="26">
        <v>0</v>
      </c>
      <c r="L20" s="27">
        <f t="shared" si="3"/>
        <v>0</v>
      </c>
      <c r="M20" s="26">
        <v>2</v>
      </c>
      <c r="N20" s="27">
        <f t="shared" si="4"/>
        <v>0.7434944237918215</v>
      </c>
      <c r="O20" s="26">
        <v>45</v>
      </c>
      <c r="P20" s="27">
        <f t="shared" si="5"/>
        <v>16.728624535315987</v>
      </c>
      <c r="Q20" s="87">
        <v>0</v>
      </c>
      <c r="R20" s="27">
        <f t="shared" si="12"/>
        <v>0</v>
      </c>
      <c r="S20" s="87">
        <v>1</v>
      </c>
      <c r="T20" s="27">
        <f t="shared" si="13"/>
        <v>0.37174721189591076</v>
      </c>
      <c r="U20" s="87">
        <v>0</v>
      </c>
      <c r="V20" s="27">
        <f t="shared" si="14"/>
        <v>0</v>
      </c>
      <c r="W20" s="26">
        <v>0</v>
      </c>
      <c r="X20" s="27">
        <f t="shared" si="6"/>
        <v>0</v>
      </c>
      <c r="Y20" s="76">
        <f t="shared" si="15"/>
        <v>264</v>
      </c>
      <c r="Z20" s="73">
        <f t="shared" si="7"/>
        <v>98.14126394052045</v>
      </c>
      <c r="AA20" s="26">
        <v>5</v>
      </c>
      <c r="AB20" s="66">
        <f t="shared" si="8"/>
        <v>1.858736059479554</v>
      </c>
      <c r="AC20" s="76">
        <f t="shared" si="9"/>
        <v>269</v>
      </c>
      <c r="AD20" s="66">
        <f t="shared" si="10"/>
        <v>66.25615763546799</v>
      </c>
      <c r="AE20" s="62">
        <f t="shared" si="11"/>
        <v>-33.743842364532014</v>
      </c>
    </row>
    <row r="21" spans="1:31" ht="12.75" customHeight="1">
      <c r="A21" s="296"/>
      <c r="B21" s="38">
        <v>116</v>
      </c>
      <c r="C21" s="39" t="s">
        <v>15</v>
      </c>
      <c r="D21" s="52">
        <v>443</v>
      </c>
      <c r="E21" s="26">
        <v>106</v>
      </c>
      <c r="F21" s="27">
        <f t="shared" si="0"/>
        <v>31.268436578171094</v>
      </c>
      <c r="G21" s="28">
        <v>183</v>
      </c>
      <c r="H21" s="27">
        <f t="shared" si="1"/>
        <v>53.98230088495575</v>
      </c>
      <c r="I21" s="26">
        <v>2</v>
      </c>
      <c r="J21" s="27">
        <f t="shared" si="2"/>
        <v>0.5899705014749262</v>
      </c>
      <c r="K21" s="26">
        <v>3</v>
      </c>
      <c r="L21" s="27">
        <f t="shared" si="3"/>
        <v>0.8849557522123894</v>
      </c>
      <c r="M21" s="26">
        <v>2</v>
      </c>
      <c r="N21" s="27">
        <f t="shared" si="4"/>
        <v>0.5899705014749262</v>
      </c>
      <c r="O21" s="26">
        <v>32</v>
      </c>
      <c r="P21" s="27">
        <f t="shared" si="5"/>
        <v>9.43952802359882</v>
      </c>
      <c r="Q21" s="87">
        <v>0</v>
      </c>
      <c r="R21" s="27">
        <f t="shared" si="12"/>
        <v>0</v>
      </c>
      <c r="S21" s="87">
        <v>0</v>
      </c>
      <c r="T21" s="27">
        <f t="shared" si="13"/>
        <v>0</v>
      </c>
      <c r="U21" s="87">
        <v>0</v>
      </c>
      <c r="V21" s="27">
        <f t="shared" si="14"/>
        <v>0</v>
      </c>
      <c r="W21" s="26">
        <v>0</v>
      </c>
      <c r="X21" s="27">
        <f t="shared" si="6"/>
        <v>0</v>
      </c>
      <c r="Y21" s="76">
        <f t="shared" si="15"/>
        <v>328</v>
      </c>
      <c r="Z21" s="73">
        <f t="shared" si="7"/>
        <v>96.7551622418879</v>
      </c>
      <c r="AA21" s="26">
        <v>11</v>
      </c>
      <c r="AB21" s="66">
        <f t="shared" si="8"/>
        <v>3.2448377581120944</v>
      </c>
      <c r="AC21" s="76">
        <f t="shared" si="9"/>
        <v>339</v>
      </c>
      <c r="AD21" s="66">
        <f t="shared" si="10"/>
        <v>76.52370203160271</v>
      </c>
      <c r="AE21" s="62">
        <f t="shared" si="11"/>
        <v>-23.47629796839729</v>
      </c>
    </row>
    <row r="22" spans="1:31" ht="12.75" customHeight="1">
      <c r="A22" s="296"/>
      <c r="B22" s="38">
        <v>116</v>
      </c>
      <c r="C22" s="39" t="s">
        <v>16</v>
      </c>
      <c r="D22" s="52">
        <v>444</v>
      </c>
      <c r="E22" s="26">
        <v>78</v>
      </c>
      <c r="F22" s="27">
        <f t="shared" si="0"/>
        <v>23.92638036809816</v>
      </c>
      <c r="G22" s="28">
        <v>198</v>
      </c>
      <c r="H22" s="27">
        <f t="shared" si="1"/>
        <v>60.73619631901841</v>
      </c>
      <c r="I22" s="26">
        <v>4</v>
      </c>
      <c r="J22" s="27">
        <f t="shared" si="2"/>
        <v>1.2269938650306749</v>
      </c>
      <c r="K22" s="26">
        <v>0</v>
      </c>
      <c r="L22" s="27">
        <f t="shared" si="3"/>
        <v>0</v>
      </c>
      <c r="M22" s="26">
        <v>1</v>
      </c>
      <c r="N22" s="27">
        <f t="shared" si="4"/>
        <v>0.3067484662576687</v>
      </c>
      <c r="O22" s="26">
        <v>41</v>
      </c>
      <c r="P22" s="27">
        <f t="shared" si="5"/>
        <v>12.576687116564417</v>
      </c>
      <c r="Q22" s="87">
        <v>0</v>
      </c>
      <c r="R22" s="27">
        <f t="shared" si="12"/>
        <v>0</v>
      </c>
      <c r="S22" s="87">
        <v>0</v>
      </c>
      <c r="T22" s="27">
        <f t="shared" si="13"/>
        <v>0</v>
      </c>
      <c r="U22" s="87">
        <v>0</v>
      </c>
      <c r="V22" s="27">
        <f t="shared" si="14"/>
        <v>0</v>
      </c>
      <c r="W22" s="26">
        <v>0</v>
      </c>
      <c r="X22" s="27">
        <f t="shared" si="6"/>
        <v>0</v>
      </c>
      <c r="Y22" s="76">
        <f t="shared" si="15"/>
        <v>322</v>
      </c>
      <c r="Z22" s="73">
        <f t="shared" si="7"/>
        <v>98.77300613496932</v>
      </c>
      <c r="AA22" s="26">
        <v>4</v>
      </c>
      <c r="AB22" s="66">
        <f t="shared" si="8"/>
        <v>1.2269938650306749</v>
      </c>
      <c r="AC22" s="76">
        <f t="shared" si="9"/>
        <v>326</v>
      </c>
      <c r="AD22" s="66">
        <f t="shared" si="10"/>
        <v>73.42342342342343</v>
      </c>
      <c r="AE22" s="62">
        <f t="shared" si="11"/>
        <v>-26.57657657657657</v>
      </c>
    </row>
    <row r="23" spans="1:31" ht="12.75" customHeight="1">
      <c r="A23" s="296"/>
      <c r="B23" s="38">
        <v>117</v>
      </c>
      <c r="C23" s="39" t="s">
        <v>15</v>
      </c>
      <c r="D23" s="52">
        <v>437</v>
      </c>
      <c r="E23" s="26">
        <v>86</v>
      </c>
      <c r="F23" s="27">
        <f t="shared" si="0"/>
        <v>30.604982206405694</v>
      </c>
      <c r="G23" s="28">
        <v>151</v>
      </c>
      <c r="H23" s="27">
        <f t="shared" si="1"/>
        <v>53.736654804270465</v>
      </c>
      <c r="I23" s="26">
        <v>5</v>
      </c>
      <c r="J23" s="27">
        <f t="shared" si="2"/>
        <v>1.7793594306049825</v>
      </c>
      <c r="K23" s="26">
        <v>3</v>
      </c>
      <c r="L23" s="27">
        <f t="shared" si="3"/>
        <v>1.0676156583629894</v>
      </c>
      <c r="M23" s="26">
        <v>3</v>
      </c>
      <c r="N23" s="27">
        <f t="shared" si="4"/>
        <v>1.0676156583629894</v>
      </c>
      <c r="O23" s="26">
        <v>24</v>
      </c>
      <c r="P23" s="27">
        <f t="shared" si="5"/>
        <v>8.540925266903916</v>
      </c>
      <c r="Q23" s="87">
        <v>0</v>
      </c>
      <c r="R23" s="27">
        <f t="shared" si="12"/>
        <v>0</v>
      </c>
      <c r="S23" s="87">
        <v>0</v>
      </c>
      <c r="T23" s="27">
        <f t="shared" si="13"/>
        <v>0</v>
      </c>
      <c r="U23" s="87">
        <v>0</v>
      </c>
      <c r="V23" s="27">
        <f t="shared" si="14"/>
        <v>0</v>
      </c>
      <c r="W23" s="26">
        <v>1</v>
      </c>
      <c r="X23" s="27">
        <f t="shared" si="6"/>
        <v>0.3558718861209964</v>
      </c>
      <c r="Y23" s="76">
        <f t="shared" si="15"/>
        <v>273</v>
      </c>
      <c r="Z23" s="73">
        <f t="shared" si="7"/>
        <v>97.15302491103202</v>
      </c>
      <c r="AA23" s="26">
        <v>8</v>
      </c>
      <c r="AB23" s="66">
        <f t="shared" si="8"/>
        <v>2.8469750889679712</v>
      </c>
      <c r="AC23" s="76">
        <f t="shared" si="9"/>
        <v>281</v>
      </c>
      <c r="AD23" s="66">
        <f t="shared" si="10"/>
        <v>64.30205949656751</v>
      </c>
      <c r="AE23" s="62">
        <f t="shared" si="11"/>
        <v>-35.69794050343249</v>
      </c>
    </row>
    <row r="24" spans="1:31" ht="12.75" customHeight="1">
      <c r="A24" s="296"/>
      <c r="B24" s="38">
        <v>117</v>
      </c>
      <c r="C24" s="39" t="s">
        <v>16</v>
      </c>
      <c r="D24" s="52">
        <v>437</v>
      </c>
      <c r="E24" s="26">
        <v>107</v>
      </c>
      <c r="F24" s="27">
        <f t="shared" si="0"/>
        <v>33.860759493670884</v>
      </c>
      <c r="G24" s="28">
        <v>163</v>
      </c>
      <c r="H24" s="27">
        <f t="shared" si="1"/>
        <v>51.58227848101266</v>
      </c>
      <c r="I24" s="26">
        <v>0</v>
      </c>
      <c r="J24" s="27">
        <f t="shared" si="2"/>
        <v>0</v>
      </c>
      <c r="K24" s="26">
        <v>2</v>
      </c>
      <c r="L24" s="27">
        <f t="shared" si="3"/>
        <v>0.6329113924050633</v>
      </c>
      <c r="M24" s="26">
        <v>1</v>
      </c>
      <c r="N24" s="27">
        <f t="shared" si="4"/>
        <v>0.31645569620253167</v>
      </c>
      <c r="O24" s="26">
        <v>25</v>
      </c>
      <c r="P24" s="27">
        <f t="shared" si="5"/>
        <v>7.9113924050632916</v>
      </c>
      <c r="Q24" s="87">
        <v>0</v>
      </c>
      <c r="R24" s="27">
        <f t="shared" si="12"/>
        <v>0</v>
      </c>
      <c r="S24" s="87">
        <v>1</v>
      </c>
      <c r="T24" s="27">
        <f t="shared" si="13"/>
        <v>0.31645569620253167</v>
      </c>
      <c r="U24" s="87">
        <v>0</v>
      </c>
      <c r="V24" s="27">
        <f t="shared" si="14"/>
        <v>0</v>
      </c>
      <c r="W24" s="26">
        <v>0</v>
      </c>
      <c r="X24" s="27">
        <f t="shared" si="6"/>
        <v>0</v>
      </c>
      <c r="Y24" s="76">
        <f t="shared" si="15"/>
        <v>299</v>
      </c>
      <c r="Z24" s="73">
        <f t="shared" si="7"/>
        <v>94.62025316455697</v>
      </c>
      <c r="AA24" s="26">
        <v>17</v>
      </c>
      <c r="AB24" s="66">
        <f t="shared" si="8"/>
        <v>5.379746835443038</v>
      </c>
      <c r="AC24" s="76">
        <f t="shared" si="9"/>
        <v>316</v>
      </c>
      <c r="AD24" s="66">
        <f t="shared" si="10"/>
        <v>72.31121281464532</v>
      </c>
      <c r="AE24" s="62">
        <f t="shared" si="11"/>
        <v>-27.688787185354684</v>
      </c>
    </row>
    <row r="25" spans="1:31" ht="12.75" customHeight="1">
      <c r="A25" s="296"/>
      <c r="B25" s="38">
        <v>118</v>
      </c>
      <c r="C25" s="39" t="s">
        <v>15</v>
      </c>
      <c r="D25" s="52">
        <v>643</v>
      </c>
      <c r="E25" s="26">
        <v>139</v>
      </c>
      <c r="F25" s="27">
        <f t="shared" si="0"/>
        <v>28.367346938775512</v>
      </c>
      <c r="G25" s="28">
        <v>200</v>
      </c>
      <c r="H25" s="27">
        <f t="shared" si="1"/>
        <v>40.816326530612244</v>
      </c>
      <c r="I25" s="26">
        <v>1</v>
      </c>
      <c r="J25" s="27">
        <f t="shared" si="2"/>
        <v>0.20408163265306123</v>
      </c>
      <c r="K25" s="26">
        <v>1</v>
      </c>
      <c r="L25" s="27">
        <f t="shared" si="3"/>
        <v>0.20408163265306123</v>
      </c>
      <c r="M25" s="26">
        <v>41</v>
      </c>
      <c r="N25" s="27">
        <f t="shared" si="4"/>
        <v>8.36734693877551</v>
      </c>
      <c r="O25" s="26">
        <v>64</v>
      </c>
      <c r="P25" s="27">
        <f t="shared" si="5"/>
        <v>13.061224489795919</v>
      </c>
      <c r="Q25" s="87">
        <v>0</v>
      </c>
      <c r="R25" s="27">
        <f t="shared" si="12"/>
        <v>0</v>
      </c>
      <c r="S25" s="87">
        <v>0</v>
      </c>
      <c r="T25" s="27">
        <f t="shared" si="13"/>
        <v>0</v>
      </c>
      <c r="U25" s="87">
        <v>0</v>
      </c>
      <c r="V25" s="27">
        <f t="shared" si="14"/>
        <v>0</v>
      </c>
      <c r="W25" s="26">
        <v>0</v>
      </c>
      <c r="X25" s="27">
        <f t="shared" si="6"/>
        <v>0</v>
      </c>
      <c r="Y25" s="76">
        <f t="shared" si="15"/>
        <v>446</v>
      </c>
      <c r="Z25" s="73">
        <f t="shared" si="7"/>
        <v>91.02040816326532</v>
      </c>
      <c r="AA25" s="26">
        <v>44</v>
      </c>
      <c r="AB25" s="66">
        <f t="shared" si="8"/>
        <v>8.979591836734693</v>
      </c>
      <c r="AC25" s="76">
        <f t="shared" si="9"/>
        <v>490</v>
      </c>
      <c r="AD25" s="66">
        <f t="shared" si="10"/>
        <v>76.20528771384136</v>
      </c>
      <c r="AE25" s="62">
        <f t="shared" si="11"/>
        <v>-23.794712286158642</v>
      </c>
    </row>
    <row r="26" spans="1:31" ht="12.75" customHeight="1">
      <c r="A26" s="296"/>
      <c r="B26" s="38">
        <v>119</v>
      </c>
      <c r="C26" s="39" t="s">
        <v>15</v>
      </c>
      <c r="D26" s="52">
        <v>230</v>
      </c>
      <c r="E26" s="26">
        <v>41</v>
      </c>
      <c r="F26" s="27">
        <f t="shared" si="0"/>
        <v>22.65193370165746</v>
      </c>
      <c r="G26" s="28">
        <v>92</v>
      </c>
      <c r="H26" s="27">
        <f t="shared" si="1"/>
        <v>50.82872928176796</v>
      </c>
      <c r="I26" s="26">
        <v>0</v>
      </c>
      <c r="J26" s="27">
        <f t="shared" si="2"/>
        <v>0</v>
      </c>
      <c r="K26" s="26">
        <v>1</v>
      </c>
      <c r="L26" s="27">
        <f t="shared" si="3"/>
        <v>0.5524861878453038</v>
      </c>
      <c r="M26" s="26">
        <v>25</v>
      </c>
      <c r="N26" s="27">
        <f t="shared" si="4"/>
        <v>13.812154696132598</v>
      </c>
      <c r="O26" s="26">
        <v>13</v>
      </c>
      <c r="P26" s="27">
        <f t="shared" si="5"/>
        <v>7.18232044198895</v>
      </c>
      <c r="Q26" s="87">
        <v>0</v>
      </c>
      <c r="R26" s="27">
        <f t="shared" si="12"/>
        <v>0</v>
      </c>
      <c r="S26" s="87">
        <v>0</v>
      </c>
      <c r="T26" s="27">
        <f t="shared" si="13"/>
        <v>0</v>
      </c>
      <c r="U26" s="87">
        <v>0</v>
      </c>
      <c r="V26" s="27">
        <f t="shared" si="14"/>
        <v>0</v>
      </c>
      <c r="W26" s="26">
        <v>0</v>
      </c>
      <c r="X26" s="27">
        <f t="shared" si="6"/>
        <v>0</v>
      </c>
      <c r="Y26" s="76">
        <f t="shared" si="15"/>
        <v>172</v>
      </c>
      <c r="Z26" s="73">
        <f t="shared" si="7"/>
        <v>95.02762430939227</v>
      </c>
      <c r="AA26" s="26">
        <v>9</v>
      </c>
      <c r="AB26" s="66">
        <f t="shared" si="8"/>
        <v>4.972375690607735</v>
      </c>
      <c r="AC26" s="76">
        <f t="shared" si="9"/>
        <v>181</v>
      </c>
      <c r="AD26" s="66">
        <f t="shared" si="10"/>
        <v>78.69565217391305</v>
      </c>
      <c r="AE26" s="62">
        <f t="shared" si="11"/>
        <v>-21.304347826086953</v>
      </c>
    </row>
    <row r="27" spans="1:31" ht="12.75" customHeight="1">
      <c r="A27" s="296"/>
      <c r="B27" s="38">
        <v>120</v>
      </c>
      <c r="C27" s="39" t="s">
        <v>15</v>
      </c>
      <c r="D27" s="52">
        <v>432</v>
      </c>
      <c r="E27" s="26">
        <v>66</v>
      </c>
      <c r="F27" s="27">
        <f t="shared" si="0"/>
        <v>17.46031746031746</v>
      </c>
      <c r="G27" s="28">
        <v>223</v>
      </c>
      <c r="H27" s="27">
        <f t="shared" si="1"/>
        <v>58.994708994709</v>
      </c>
      <c r="I27" s="26">
        <v>2</v>
      </c>
      <c r="J27" s="27">
        <f t="shared" si="2"/>
        <v>0.5291005291005291</v>
      </c>
      <c r="K27" s="26">
        <v>0</v>
      </c>
      <c r="L27" s="27">
        <f t="shared" si="3"/>
        <v>0</v>
      </c>
      <c r="M27" s="26">
        <v>2</v>
      </c>
      <c r="N27" s="27">
        <f t="shared" si="4"/>
        <v>0.5291005291005291</v>
      </c>
      <c r="O27" s="26">
        <v>71</v>
      </c>
      <c r="P27" s="27">
        <f t="shared" si="5"/>
        <v>18.78306878306878</v>
      </c>
      <c r="Q27" s="87">
        <v>0</v>
      </c>
      <c r="R27" s="27">
        <f t="shared" si="12"/>
        <v>0</v>
      </c>
      <c r="S27" s="87">
        <v>0</v>
      </c>
      <c r="T27" s="27">
        <f t="shared" si="13"/>
        <v>0</v>
      </c>
      <c r="U27" s="87">
        <v>0</v>
      </c>
      <c r="V27" s="27">
        <f t="shared" si="14"/>
        <v>0</v>
      </c>
      <c r="W27" s="26">
        <v>0</v>
      </c>
      <c r="X27" s="27">
        <f t="shared" si="6"/>
        <v>0</v>
      </c>
      <c r="Y27" s="76">
        <f t="shared" si="15"/>
        <v>364</v>
      </c>
      <c r="Z27" s="73">
        <f t="shared" si="7"/>
        <v>96.29629629629629</v>
      </c>
      <c r="AA27" s="26">
        <v>14</v>
      </c>
      <c r="AB27" s="66">
        <f t="shared" si="8"/>
        <v>3.7037037037037033</v>
      </c>
      <c r="AC27" s="76">
        <f t="shared" si="9"/>
        <v>378</v>
      </c>
      <c r="AD27" s="66">
        <f t="shared" si="10"/>
        <v>87.5</v>
      </c>
      <c r="AE27" s="62">
        <f t="shared" si="11"/>
        <v>-12.5</v>
      </c>
    </row>
    <row r="28" spans="1:31" ht="12.75" customHeight="1">
      <c r="A28" s="296"/>
      <c r="B28" s="38">
        <v>121</v>
      </c>
      <c r="C28" s="39" t="s">
        <v>15</v>
      </c>
      <c r="D28" s="52">
        <v>514</v>
      </c>
      <c r="E28" s="26">
        <v>124</v>
      </c>
      <c r="F28" s="27">
        <f t="shared" si="0"/>
        <v>33.06666666666666</v>
      </c>
      <c r="G28" s="28">
        <v>110</v>
      </c>
      <c r="H28" s="27">
        <f t="shared" si="1"/>
        <v>29.333333333333332</v>
      </c>
      <c r="I28" s="26">
        <v>5</v>
      </c>
      <c r="J28" s="27">
        <f t="shared" si="2"/>
        <v>1.3333333333333335</v>
      </c>
      <c r="K28" s="26">
        <v>1</v>
      </c>
      <c r="L28" s="27">
        <f t="shared" si="3"/>
        <v>0.26666666666666666</v>
      </c>
      <c r="M28" s="26">
        <v>6</v>
      </c>
      <c r="N28" s="27">
        <f t="shared" si="4"/>
        <v>1.6</v>
      </c>
      <c r="O28" s="26">
        <v>110</v>
      </c>
      <c r="P28" s="27">
        <f t="shared" si="5"/>
        <v>29.333333333333332</v>
      </c>
      <c r="Q28" s="87">
        <v>0</v>
      </c>
      <c r="R28" s="27">
        <f t="shared" si="12"/>
        <v>0</v>
      </c>
      <c r="S28" s="87">
        <v>0</v>
      </c>
      <c r="T28" s="27">
        <f t="shared" si="13"/>
        <v>0</v>
      </c>
      <c r="U28" s="87">
        <v>0</v>
      </c>
      <c r="V28" s="27">
        <f t="shared" si="14"/>
        <v>0</v>
      </c>
      <c r="W28" s="26">
        <v>3</v>
      </c>
      <c r="X28" s="27">
        <f t="shared" si="6"/>
        <v>0.8</v>
      </c>
      <c r="Y28" s="76">
        <f t="shared" si="15"/>
        <v>359</v>
      </c>
      <c r="Z28" s="73">
        <f t="shared" si="7"/>
        <v>95.73333333333333</v>
      </c>
      <c r="AA28" s="26">
        <v>16</v>
      </c>
      <c r="AB28" s="66">
        <f t="shared" si="8"/>
        <v>4.266666666666667</v>
      </c>
      <c r="AC28" s="76">
        <f t="shared" si="9"/>
        <v>375</v>
      </c>
      <c r="AD28" s="66">
        <f t="shared" si="10"/>
        <v>72.95719844357976</v>
      </c>
      <c r="AE28" s="62">
        <f t="shared" si="11"/>
        <v>-27.042801556420244</v>
      </c>
    </row>
    <row r="29" spans="1:31" ht="12.75" customHeight="1">
      <c r="A29" s="296"/>
      <c r="B29" s="38">
        <v>122</v>
      </c>
      <c r="C29" s="39" t="s">
        <v>15</v>
      </c>
      <c r="D29" s="52">
        <v>631</v>
      </c>
      <c r="E29" s="26">
        <v>112</v>
      </c>
      <c r="F29" s="27">
        <f t="shared" si="0"/>
        <v>26.85851318944844</v>
      </c>
      <c r="G29" s="28">
        <v>221</v>
      </c>
      <c r="H29" s="27">
        <f t="shared" si="1"/>
        <v>52.99760191846523</v>
      </c>
      <c r="I29" s="26">
        <v>5</v>
      </c>
      <c r="J29" s="27">
        <f t="shared" si="2"/>
        <v>1.1990407673860912</v>
      </c>
      <c r="K29" s="26">
        <v>1</v>
      </c>
      <c r="L29" s="27">
        <f t="shared" si="3"/>
        <v>0.2398081534772182</v>
      </c>
      <c r="M29" s="26">
        <v>6</v>
      </c>
      <c r="N29" s="27">
        <f t="shared" si="4"/>
        <v>1.4388489208633095</v>
      </c>
      <c r="O29" s="26">
        <v>60</v>
      </c>
      <c r="P29" s="27">
        <f t="shared" si="5"/>
        <v>14.388489208633093</v>
      </c>
      <c r="Q29" s="87">
        <v>0</v>
      </c>
      <c r="R29" s="27">
        <f t="shared" si="12"/>
        <v>0</v>
      </c>
      <c r="S29" s="87">
        <v>0</v>
      </c>
      <c r="T29" s="27">
        <f t="shared" si="13"/>
        <v>0</v>
      </c>
      <c r="U29" s="87">
        <v>0</v>
      </c>
      <c r="V29" s="27">
        <f t="shared" si="14"/>
        <v>0</v>
      </c>
      <c r="W29" s="26">
        <v>0</v>
      </c>
      <c r="X29" s="27">
        <f t="shared" si="6"/>
        <v>0</v>
      </c>
      <c r="Y29" s="76">
        <f t="shared" si="15"/>
        <v>405</v>
      </c>
      <c r="Z29" s="73">
        <f t="shared" si="7"/>
        <v>97.12230215827337</v>
      </c>
      <c r="AA29" s="26">
        <v>12</v>
      </c>
      <c r="AB29" s="66">
        <f t="shared" si="8"/>
        <v>2.877697841726619</v>
      </c>
      <c r="AC29" s="76">
        <f t="shared" si="9"/>
        <v>417</v>
      </c>
      <c r="AD29" s="66">
        <f t="shared" si="10"/>
        <v>66.08557844690966</v>
      </c>
      <c r="AE29" s="62">
        <f t="shared" si="11"/>
        <v>-33.914421553090335</v>
      </c>
    </row>
    <row r="30" spans="1:31" ht="12.75" customHeight="1">
      <c r="A30" s="296"/>
      <c r="B30" s="38">
        <v>123</v>
      </c>
      <c r="C30" s="39" t="s">
        <v>15</v>
      </c>
      <c r="D30" s="52">
        <v>448</v>
      </c>
      <c r="E30" s="26">
        <v>187</v>
      </c>
      <c r="F30" s="27">
        <f t="shared" si="0"/>
        <v>54.360465116279066</v>
      </c>
      <c r="G30" s="28">
        <v>113</v>
      </c>
      <c r="H30" s="27">
        <f t="shared" si="1"/>
        <v>32.848837209302324</v>
      </c>
      <c r="I30" s="26">
        <v>3</v>
      </c>
      <c r="J30" s="27">
        <f t="shared" si="2"/>
        <v>0.872093023255814</v>
      </c>
      <c r="K30" s="26">
        <v>0</v>
      </c>
      <c r="L30" s="27">
        <f t="shared" si="3"/>
        <v>0</v>
      </c>
      <c r="M30" s="26">
        <v>2</v>
      </c>
      <c r="N30" s="27">
        <f t="shared" si="4"/>
        <v>0.5813953488372093</v>
      </c>
      <c r="O30" s="26">
        <v>28</v>
      </c>
      <c r="P30" s="27">
        <f t="shared" si="5"/>
        <v>8.13953488372093</v>
      </c>
      <c r="Q30" s="87">
        <v>0</v>
      </c>
      <c r="R30" s="27">
        <f t="shared" si="12"/>
        <v>0</v>
      </c>
      <c r="S30" s="87">
        <v>0</v>
      </c>
      <c r="T30" s="27">
        <f t="shared" si="13"/>
        <v>0</v>
      </c>
      <c r="U30" s="87">
        <v>0</v>
      </c>
      <c r="V30" s="27">
        <f t="shared" si="14"/>
        <v>0</v>
      </c>
      <c r="W30" s="26">
        <v>0</v>
      </c>
      <c r="X30" s="27">
        <f t="shared" si="6"/>
        <v>0</v>
      </c>
      <c r="Y30" s="76">
        <f t="shared" si="15"/>
        <v>333</v>
      </c>
      <c r="Z30" s="73">
        <f t="shared" si="7"/>
        <v>96.80232558139535</v>
      </c>
      <c r="AA30" s="26">
        <v>11</v>
      </c>
      <c r="AB30" s="66">
        <f t="shared" si="8"/>
        <v>3.1976744186046515</v>
      </c>
      <c r="AC30" s="76">
        <f t="shared" si="9"/>
        <v>344</v>
      </c>
      <c r="AD30" s="66">
        <f t="shared" si="10"/>
        <v>76.78571428571429</v>
      </c>
      <c r="AE30" s="62">
        <f t="shared" si="11"/>
        <v>-23.214285714285708</v>
      </c>
    </row>
    <row r="31" spans="1:31" ht="12.75" customHeight="1">
      <c r="A31" s="296"/>
      <c r="B31" s="38">
        <v>124</v>
      </c>
      <c r="C31" s="39" t="s">
        <v>15</v>
      </c>
      <c r="D31" s="52">
        <v>692</v>
      </c>
      <c r="E31" s="26">
        <v>268</v>
      </c>
      <c r="F31" s="27">
        <f t="shared" si="0"/>
        <v>49.174311926605505</v>
      </c>
      <c r="G31" s="28">
        <v>241</v>
      </c>
      <c r="H31" s="27">
        <f t="shared" si="1"/>
        <v>44.22018348623853</v>
      </c>
      <c r="I31" s="26">
        <v>1</v>
      </c>
      <c r="J31" s="27">
        <f t="shared" si="2"/>
        <v>0.1834862385321101</v>
      </c>
      <c r="K31" s="26">
        <v>0</v>
      </c>
      <c r="L31" s="27">
        <f t="shared" si="3"/>
        <v>0</v>
      </c>
      <c r="M31" s="26">
        <v>0</v>
      </c>
      <c r="N31" s="27">
        <f t="shared" si="4"/>
        <v>0</v>
      </c>
      <c r="O31" s="26">
        <v>27</v>
      </c>
      <c r="P31" s="27">
        <f t="shared" si="5"/>
        <v>4.954128440366973</v>
      </c>
      <c r="Q31" s="87">
        <v>0</v>
      </c>
      <c r="R31" s="27">
        <f t="shared" si="12"/>
        <v>0</v>
      </c>
      <c r="S31" s="87">
        <v>0</v>
      </c>
      <c r="T31" s="27">
        <f t="shared" si="13"/>
        <v>0</v>
      </c>
      <c r="U31" s="87">
        <v>0</v>
      </c>
      <c r="V31" s="27">
        <f t="shared" si="14"/>
        <v>0</v>
      </c>
      <c r="W31" s="26">
        <v>1</v>
      </c>
      <c r="X31" s="27">
        <f t="shared" si="6"/>
        <v>0.1834862385321101</v>
      </c>
      <c r="Y31" s="76">
        <f t="shared" si="15"/>
        <v>538</v>
      </c>
      <c r="Z31" s="73">
        <f t="shared" si="7"/>
        <v>98.71559633027523</v>
      </c>
      <c r="AA31" s="26">
        <v>7</v>
      </c>
      <c r="AB31" s="66">
        <f t="shared" si="8"/>
        <v>1.2844036697247707</v>
      </c>
      <c r="AC31" s="76">
        <f t="shared" si="9"/>
        <v>545</v>
      </c>
      <c r="AD31" s="66">
        <f t="shared" si="10"/>
        <v>78.75722543352602</v>
      </c>
      <c r="AE31" s="62">
        <f t="shared" si="11"/>
        <v>-21.242774566473983</v>
      </c>
    </row>
    <row r="32" spans="1:31" ht="12.75" customHeight="1">
      <c r="A32" s="296"/>
      <c r="B32" s="38">
        <v>125</v>
      </c>
      <c r="C32" s="39" t="s">
        <v>15</v>
      </c>
      <c r="D32" s="52">
        <v>494</v>
      </c>
      <c r="E32" s="26">
        <v>107</v>
      </c>
      <c r="F32" s="27">
        <f t="shared" si="0"/>
        <v>33.860759493670884</v>
      </c>
      <c r="G32" s="28">
        <v>169</v>
      </c>
      <c r="H32" s="27">
        <f t="shared" si="1"/>
        <v>53.48101265822785</v>
      </c>
      <c r="I32" s="26">
        <v>5</v>
      </c>
      <c r="J32" s="27">
        <f t="shared" si="2"/>
        <v>1.5822784810126582</v>
      </c>
      <c r="K32" s="26">
        <v>1</v>
      </c>
      <c r="L32" s="27">
        <f t="shared" si="3"/>
        <v>0.31645569620253167</v>
      </c>
      <c r="M32" s="26">
        <v>0</v>
      </c>
      <c r="N32" s="27">
        <f t="shared" si="4"/>
        <v>0</v>
      </c>
      <c r="O32" s="26">
        <v>22</v>
      </c>
      <c r="P32" s="27">
        <f t="shared" si="5"/>
        <v>6.962025316455696</v>
      </c>
      <c r="Q32" s="87">
        <v>0</v>
      </c>
      <c r="R32" s="27">
        <f t="shared" si="12"/>
        <v>0</v>
      </c>
      <c r="S32" s="87">
        <v>1</v>
      </c>
      <c r="T32" s="27">
        <f t="shared" si="13"/>
        <v>0.31645569620253167</v>
      </c>
      <c r="U32" s="87">
        <v>0</v>
      </c>
      <c r="V32" s="27">
        <f t="shared" si="14"/>
        <v>0</v>
      </c>
      <c r="W32" s="26">
        <v>0</v>
      </c>
      <c r="X32" s="27">
        <f t="shared" si="6"/>
        <v>0</v>
      </c>
      <c r="Y32" s="76">
        <f t="shared" si="15"/>
        <v>305</v>
      </c>
      <c r="Z32" s="73">
        <f t="shared" si="7"/>
        <v>96.51898734177216</v>
      </c>
      <c r="AA32" s="26">
        <v>11</v>
      </c>
      <c r="AB32" s="66">
        <f t="shared" si="8"/>
        <v>3.481012658227848</v>
      </c>
      <c r="AC32" s="76">
        <f t="shared" si="9"/>
        <v>316</v>
      </c>
      <c r="AD32" s="66">
        <f t="shared" si="10"/>
        <v>63.96761133603239</v>
      </c>
      <c r="AE32" s="62">
        <f t="shared" si="11"/>
        <v>-36.03238866396761</v>
      </c>
    </row>
    <row r="33" spans="1:31" ht="12.75" customHeight="1">
      <c r="A33" s="296"/>
      <c r="B33" s="38">
        <v>125</v>
      </c>
      <c r="C33" s="39" t="s">
        <v>16</v>
      </c>
      <c r="D33" s="52">
        <v>494</v>
      </c>
      <c r="E33" s="26">
        <v>121</v>
      </c>
      <c r="F33" s="27">
        <f t="shared" si="0"/>
        <v>39.285714285714285</v>
      </c>
      <c r="G33" s="28">
        <v>139</v>
      </c>
      <c r="H33" s="27">
        <f t="shared" si="1"/>
        <v>45.12987012987013</v>
      </c>
      <c r="I33" s="26">
        <v>2</v>
      </c>
      <c r="J33" s="27">
        <f t="shared" si="2"/>
        <v>0.6493506493506493</v>
      </c>
      <c r="K33" s="26">
        <v>2</v>
      </c>
      <c r="L33" s="27">
        <f t="shared" si="3"/>
        <v>0.6493506493506493</v>
      </c>
      <c r="M33" s="26">
        <v>0</v>
      </c>
      <c r="N33" s="27">
        <f t="shared" si="4"/>
        <v>0</v>
      </c>
      <c r="O33" s="26">
        <v>31</v>
      </c>
      <c r="P33" s="27">
        <f t="shared" si="5"/>
        <v>10.064935064935066</v>
      </c>
      <c r="Q33" s="87">
        <v>0</v>
      </c>
      <c r="R33" s="27">
        <f t="shared" si="12"/>
        <v>0</v>
      </c>
      <c r="S33" s="87">
        <v>0</v>
      </c>
      <c r="T33" s="27">
        <f t="shared" si="13"/>
        <v>0</v>
      </c>
      <c r="U33" s="87">
        <v>0</v>
      </c>
      <c r="V33" s="27">
        <f t="shared" si="14"/>
        <v>0</v>
      </c>
      <c r="W33" s="26">
        <v>1</v>
      </c>
      <c r="X33" s="27">
        <f t="shared" si="6"/>
        <v>0.3246753246753247</v>
      </c>
      <c r="Y33" s="76">
        <f t="shared" si="15"/>
        <v>296</v>
      </c>
      <c r="Z33" s="73">
        <f t="shared" si="7"/>
        <v>96.1038961038961</v>
      </c>
      <c r="AA33" s="26">
        <v>12</v>
      </c>
      <c r="AB33" s="66">
        <f t="shared" si="8"/>
        <v>3.896103896103896</v>
      </c>
      <c r="AC33" s="76">
        <f t="shared" si="9"/>
        <v>308</v>
      </c>
      <c r="AD33" s="66">
        <f t="shared" si="10"/>
        <v>62.34817813765182</v>
      </c>
      <c r="AE33" s="62">
        <f t="shared" si="11"/>
        <v>-37.65182186234818</v>
      </c>
    </row>
    <row r="34" spans="1:31" ht="12.75" customHeight="1">
      <c r="A34" s="296"/>
      <c r="B34" s="38">
        <v>126</v>
      </c>
      <c r="C34" s="39" t="s">
        <v>15</v>
      </c>
      <c r="D34" s="52">
        <v>642</v>
      </c>
      <c r="E34" s="26">
        <v>196</v>
      </c>
      <c r="F34" s="27">
        <f t="shared" si="0"/>
        <v>48.03921568627451</v>
      </c>
      <c r="G34" s="28">
        <v>165</v>
      </c>
      <c r="H34" s="27">
        <f t="shared" si="1"/>
        <v>40.44117647058824</v>
      </c>
      <c r="I34" s="26">
        <v>2</v>
      </c>
      <c r="J34" s="27">
        <f t="shared" si="2"/>
        <v>0.49019607843137253</v>
      </c>
      <c r="K34" s="26">
        <v>0</v>
      </c>
      <c r="L34" s="27">
        <f t="shared" si="3"/>
        <v>0</v>
      </c>
      <c r="M34" s="26">
        <v>1</v>
      </c>
      <c r="N34" s="27">
        <f t="shared" si="4"/>
        <v>0.24509803921568626</v>
      </c>
      <c r="O34" s="26">
        <v>25</v>
      </c>
      <c r="P34" s="27">
        <f t="shared" si="5"/>
        <v>6.127450980392156</v>
      </c>
      <c r="Q34" s="87">
        <v>0</v>
      </c>
      <c r="R34" s="27">
        <f t="shared" si="12"/>
        <v>0</v>
      </c>
      <c r="S34" s="87">
        <v>2</v>
      </c>
      <c r="T34" s="27">
        <f t="shared" si="13"/>
        <v>0.49019607843137253</v>
      </c>
      <c r="U34" s="87">
        <v>0</v>
      </c>
      <c r="V34" s="27">
        <f t="shared" si="14"/>
        <v>0</v>
      </c>
      <c r="W34" s="26">
        <v>0</v>
      </c>
      <c r="X34" s="27">
        <f t="shared" si="6"/>
        <v>0</v>
      </c>
      <c r="Y34" s="76">
        <f t="shared" si="15"/>
        <v>391</v>
      </c>
      <c r="Z34" s="73">
        <f t="shared" si="7"/>
        <v>95.83333333333334</v>
      </c>
      <c r="AA34" s="26">
        <v>17</v>
      </c>
      <c r="AB34" s="66">
        <f t="shared" si="8"/>
        <v>4.166666666666666</v>
      </c>
      <c r="AC34" s="76">
        <f t="shared" si="9"/>
        <v>408</v>
      </c>
      <c r="AD34" s="66">
        <f t="shared" si="10"/>
        <v>63.55140186915887</v>
      </c>
      <c r="AE34" s="62">
        <f t="shared" si="11"/>
        <v>-36.44859813084113</v>
      </c>
    </row>
    <row r="35" spans="1:31" ht="12.75" customHeight="1">
      <c r="A35" s="296"/>
      <c r="B35" s="38">
        <v>126</v>
      </c>
      <c r="C35" s="39" t="s">
        <v>16</v>
      </c>
      <c r="D35" s="52">
        <v>643</v>
      </c>
      <c r="E35" s="26">
        <v>203</v>
      </c>
      <c r="F35" s="27">
        <f t="shared" si="0"/>
        <v>46.88221709006928</v>
      </c>
      <c r="G35" s="28">
        <v>159</v>
      </c>
      <c r="H35" s="27">
        <f t="shared" si="1"/>
        <v>36.72055427251732</v>
      </c>
      <c r="I35" s="26">
        <v>5</v>
      </c>
      <c r="J35" s="27">
        <f t="shared" si="2"/>
        <v>1.1547344110854503</v>
      </c>
      <c r="K35" s="26">
        <v>1</v>
      </c>
      <c r="L35" s="27">
        <f t="shared" si="3"/>
        <v>0.23094688221709006</v>
      </c>
      <c r="M35" s="26">
        <v>2</v>
      </c>
      <c r="N35" s="27">
        <f t="shared" si="4"/>
        <v>0.4618937644341801</v>
      </c>
      <c r="O35" s="26">
        <v>28</v>
      </c>
      <c r="P35" s="27">
        <f t="shared" si="5"/>
        <v>6.466512702078522</v>
      </c>
      <c r="Q35" s="87">
        <v>0</v>
      </c>
      <c r="R35" s="27">
        <f t="shared" si="12"/>
        <v>0</v>
      </c>
      <c r="S35" s="87">
        <v>0</v>
      </c>
      <c r="T35" s="27">
        <f t="shared" si="13"/>
        <v>0</v>
      </c>
      <c r="U35" s="87">
        <v>1</v>
      </c>
      <c r="V35" s="27">
        <f t="shared" si="14"/>
        <v>0.23094688221709006</v>
      </c>
      <c r="W35" s="26">
        <v>0</v>
      </c>
      <c r="X35" s="27">
        <f t="shared" si="6"/>
        <v>0</v>
      </c>
      <c r="Y35" s="76">
        <f t="shared" si="15"/>
        <v>399</v>
      </c>
      <c r="Z35" s="73">
        <f t="shared" si="7"/>
        <v>92.14780600461894</v>
      </c>
      <c r="AA35" s="26">
        <v>34</v>
      </c>
      <c r="AB35" s="66">
        <f t="shared" si="8"/>
        <v>7.852193995381063</v>
      </c>
      <c r="AC35" s="76">
        <f t="shared" si="9"/>
        <v>433</v>
      </c>
      <c r="AD35" s="66">
        <f t="shared" si="10"/>
        <v>67.34059097978226</v>
      </c>
      <c r="AE35" s="62">
        <f t="shared" si="11"/>
        <v>-32.65940902021774</v>
      </c>
    </row>
    <row r="36" spans="1:31" ht="12.75" customHeight="1">
      <c r="A36" s="296"/>
      <c r="B36" s="38">
        <v>127</v>
      </c>
      <c r="C36" s="39" t="s">
        <v>15</v>
      </c>
      <c r="D36" s="52">
        <v>649</v>
      </c>
      <c r="E36" s="26">
        <v>185</v>
      </c>
      <c r="F36" s="27">
        <f t="shared" si="0"/>
        <v>41.950113378684804</v>
      </c>
      <c r="G36" s="28">
        <v>200</v>
      </c>
      <c r="H36" s="27">
        <f t="shared" si="1"/>
        <v>45.3514739229025</v>
      </c>
      <c r="I36" s="26">
        <v>9</v>
      </c>
      <c r="J36" s="27">
        <f t="shared" si="2"/>
        <v>2.0408163265306123</v>
      </c>
      <c r="K36" s="26">
        <v>3</v>
      </c>
      <c r="L36" s="27">
        <f t="shared" si="3"/>
        <v>0.6802721088435374</v>
      </c>
      <c r="M36" s="26">
        <v>2</v>
      </c>
      <c r="N36" s="27">
        <f t="shared" si="4"/>
        <v>0.45351473922902497</v>
      </c>
      <c r="O36" s="26">
        <v>18</v>
      </c>
      <c r="P36" s="27">
        <f t="shared" si="5"/>
        <v>4.081632653061225</v>
      </c>
      <c r="Q36" s="87">
        <v>0</v>
      </c>
      <c r="R36" s="27">
        <f t="shared" si="12"/>
        <v>0</v>
      </c>
      <c r="S36" s="87">
        <v>2</v>
      </c>
      <c r="T36" s="27">
        <f t="shared" si="13"/>
        <v>0.45351473922902497</v>
      </c>
      <c r="U36" s="87">
        <v>0</v>
      </c>
      <c r="V36" s="27">
        <f t="shared" si="14"/>
        <v>0</v>
      </c>
      <c r="W36" s="26">
        <v>1</v>
      </c>
      <c r="X36" s="27">
        <f t="shared" si="6"/>
        <v>0.22675736961451248</v>
      </c>
      <c r="Y36" s="76">
        <f t="shared" si="15"/>
        <v>420</v>
      </c>
      <c r="Z36" s="73">
        <f t="shared" si="7"/>
        <v>95.23809523809523</v>
      </c>
      <c r="AA36" s="26">
        <v>21</v>
      </c>
      <c r="AB36" s="66">
        <f t="shared" si="8"/>
        <v>4.761904761904762</v>
      </c>
      <c r="AC36" s="76">
        <f t="shared" si="9"/>
        <v>441</v>
      </c>
      <c r="AD36" s="66">
        <f t="shared" si="10"/>
        <v>67.95069337442219</v>
      </c>
      <c r="AE36" s="62">
        <f t="shared" si="11"/>
        <v>-32.04930662557781</v>
      </c>
    </row>
    <row r="37" spans="1:31" ht="12.75" customHeight="1">
      <c r="A37" s="296"/>
      <c r="B37" s="38">
        <v>128</v>
      </c>
      <c r="C37" s="39" t="s">
        <v>15</v>
      </c>
      <c r="D37" s="52">
        <v>133</v>
      </c>
      <c r="E37" s="26">
        <v>35</v>
      </c>
      <c r="F37" s="27">
        <f t="shared" si="0"/>
        <v>33.0188679245283</v>
      </c>
      <c r="G37" s="28">
        <v>63</v>
      </c>
      <c r="H37" s="27">
        <f t="shared" si="1"/>
        <v>59.43396226415094</v>
      </c>
      <c r="I37" s="26">
        <v>1</v>
      </c>
      <c r="J37" s="27">
        <f t="shared" si="2"/>
        <v>0.9433962264150944</v>
      </c>
      <c r="K37" s="26">
        <v>0</v>
      </c>
      <c r="L37" s="27">
        <f t="shared" si="3"/>
        <v>0</v>
      </c>
      <c r="M37" s="26">
        <v>1</v>
      </c>
      <c r="N37" s="27">
        <f t="shared" si="4"/>
        <v>0.9433962264150944</v>
      </c>
      <c r="O37" s="26">
        <v>5</v>
      </c>
      <c r="P37" s="27">
        <f t="shared" si="5"/>
        <v>4.716981132075472</v>
      </c>
      <c r="Q37" s="87">
        <v>0</v>
      </c>
      <c r="R37" s="27">
        <f t="shared" si="12"/>
        <v>0</v>
      </c>
      <c r="S37" s="87">
        <v>0</v>
      </c>
      <c r="T37" s="27">
        <f t="shared" si="13"/>
        <v>0</v>
      </c>
      <c r="U37" s="87">
        <v>0</v>
      </c>
      <c r="V37" s="27">
        <f t="shared" si="14"/>
        <v>0</v>
      </c>
      <c r="W37" s="26">
        <v>0</v>
      </c>
      <c r="X37" s="27">
        <f t="shared" si="6"/>
        <v>0</v>
      </c>
      <c r="Y37" s="76">
        <f t="shared" si="15"/>
        <v>105</v>
      </c>
      <c r="Z37" s="73">
        <f t="shared" si="7"/>
        <v>99.05660377358491</v>
      </c>
      <c r="AA37" s="26">
        <v>1</v>
      </c>
      <c r="AB37" s="66">
        <f t="shared" si="8"/>
        <v>0.9433962264150944</v>
      </c>
      <c r="AC37" s="76">
        <f t="shared" si="9"/>
        <v>106</v>
      </c>
      <c r="AD37" s="66">
        <f t="shared" si="10"/>
        <v>79.69924812030075</v>
      </c>
      <c r="AE37" s="62">
        <f t="shared" si="11"/>
        <v>-20.30075187969925</v>
      </c>
    </row>
    <row r="38" spans="1:31" ht="12.75" customHeight="1">
      <c r="A38" s="296"/>
      <c r="B38" s="38">
        <v>129</v>
      </c>
      <c r="C38" s="39" t="s">
        <v>15</v>
      </c>
      <c r="D38" s="52">
        <v>479</v>
      </c>
      <c r="E38" s="26">
        <v>191</v>
      </c>
      <c r="F38" s="27">
        <f t="shared" si="0"/>
        <v>50.13123359580053</v>
      </c>
      <c r="G38" s="28">
        <v>146</v>
      </c>
      <c r="H38" s="27">
        <f t="shared" si="1"/>
        <v>38.320209973753286</v>
      </c>
      <c r="I38" s="26">
        <v>1</v>
      </c>
      <c r="J38" s="27">
        <f t="shared" si="2"/>
        <v>0.26246719160104987</v>
      </c>
      <c r="K38" s="26">
        <v>2</v>
      </c>
      <c r="L38" s="27">
        <f t="shared" si="3"/>
        <v>0.5249343832020997</v>
      </c>
      <c r="M38" s="26">
        <v>0</v>
      </c>
      <c r="N38" s="27">
        <f t="shared" si="4"/>
        <v>0</v>
      </c>
      <c r="O38" s="26">
        <v>26</v>
      </c>
      <c r="P38" s="27">
        <f t="shared" si="5"/>
        <v>6.824146981627297</v>
      </c>
      <c r="Q38" s="87">
        <v>0</v>
      </c>
      <c r="R38" s="27">
        <f t="shared" si="12"/>
        <v>0</v>
      </c>
      <c r="S38" s="87">
        <v>0</v>
      </c>
      <c r="T38" s="27">
        <f t="shared" si="13"/>
        <v>0</v>
      </c>
      <c r="U38" s="87">
        <v>0</v>
      </c>
      <c r="V38" s="27">
        <f t="shared" si="14"/>
        <v>0</v>
      </c>
      <c r="W38" s="26">
        <v>0</v>
      </c>
      <c r="X38" s="27">
        <f t="shared" si="6"/>
        <v>0</v>
      </c>
      <c r="Y38" s="76">
        <f t="shared" si="15"/>
        <v>366</v>
      </c>
      <c r="Z38" s="73">
        <f t="shared" si="7"/>
        <v>96.06299212598425</v>
      </c>
      <c r="AA38" s="26">
        <v>15</v>
      </c>
      <c r="AB38" s="66">
        <f t="shared" si="8"/>
        <v>3.937007874015748</v>
      </c>
      <c r="AC38" s="76">
        <f t="shared" si="9"/>
        <v>381</v>
      </c>
      <c r="AD38" s="66">
        <f t="shared" si="10"/>
        <v>79.54070981210856</v>
      </c>
      <c r="AE38" s="62">
        <f t="shared" si="11"/>
        <v>-20.45929018789144</v>
      </c>
    </row>
    <row r="39" spans="1:31" ht="12.75" customHeight="1">
      <c r="A39" s="296"/>
      <c r="B39" s="38">
        <v>129</v>
      </c>
      <c r="C39" s="39" t="s">
        <v>16</v>
      </c>
      <c r="D39" s="52">
        <v>480</v>
      </c>
      <c r="E39" s="26">
        <v>196</v>
      </c>
      <c r="F39" s="27">
        <f t="shared" si="0"/>
        <v>52.83018867924528</v>
      </c>
      <c r="G39" s="28">
        <v>143</v>
      </c>
      <c r="H39" s="27">
        <f t="shared" si="1"/>
        <v>38.544474393531</v>
      </c>
      <c r="I39" s="26">
        <v>1</v>
      </c>
      <c r="J39" s="27">
        <f t="shared" si="2"/>
        <v>0.2695417789757413</v>
      </c>
      <c r="K39" s="26">
        <v>2</v>
      </c>
      <c r="L39" s="27">
        <f t="shared" si="3"/>
        <v>0.5390835579514826</v>
      </c>
      <c r="M39" s="26">
        <v>1</v>
      </c>
      <c r="N39" s="27">
        <f t="shared" si="4"/>
        <v>0.2695417789757413</v>
      </c>
      <c r="O39" s="26">
        <v>22</v>
      </c>
      <c r="P39" s="27">
        <f t="shared" si="5"/>
        <v>5.929919137466308</v>
      </c>
      <c r="Q39" s="87">
        <v>0</v>
      </c>
      <c r="R39" s="27">
        <f t="shared" si="12"/>
        <v>0</v>
      </c>
      <c r="S39" s="87">
        <v>0</v>
      </c>
      <c r="T39" s="27">
        <f t="shared" si="13"/>
        <v>0</v>
      </c>
      <c r="U39" s="87">
        <v>0</v>
      </c>
      <c r="V39" s="27">
        <f t="shared" si="14"/>
        <v>0</v>
      </c>
      <c r="W39" s="26">
        <v>0</v>
      </c>
      <c r="X39" s="27">
        <f t="shared" si="6"/>
        <v>0</v>
      </c>
      <c r="Y39" s="76">
        <f t="shared" si="15"/>
        <v>365</v>
      </c>
      <c r="Z39" s="73">
        <f t="shared" si="7"/>
        <v>98.38274932614556</v>
      </c>
      <c r="AA39" s="26">
        <v>6</v>
      </c>
      <c r="AB39" s="66">
        <f t="shared" si="8"/>
        <v>1.6172506738544474</v>
      </c>
      <c r="AC39" s="76">
        <f t="shared" si="9"/>
        <v>371</v>
      </c>
      <c r="AD39" s="66">
        <f t="shared" si="10"/>
        <v>77.29166666666667</v>
      </c>
      <c r="AE39" s="62">
        <f t="shared" si="11"/>
        <v>-22.70833333333333</v>
      </c>
    </row>
    <row r="40" spans="1:31" ht="12.75" customHeight="1">
      <c r="A40" s="296"/>
      <c r="B40" s="38">
        <v>130</v>
      </c>
      <c r="C40" s="39" t="s">
        <v>15</v>
      </c>
      <c r="D40" s="52">
        <v>283</v>
      </c>
      <c r="E40" s="26">
        <v>111</v>
      </c>
      <c r="F40" s="27">
        <f t="shared" si="0"/>
        <v>50.68493150684932</v>
      </c>
      <c r="G40" s="28">
        <v>57</v>
      </c>
      <c r="H40" s="27">
        <f t="shared" si="1"/>
        <v>26.027397260273972</v>
      </c>
      <c r="I40" s="26">
        <v>3</v>
      </c>
      <c r="J40" s="27">
        <f t="shared" si="2"/>
        <v>1.36986301369863</v>
      </c>
      <c r="K40" s="26">
        <v>1</v>
      </c>
      <c r="L40" s="27">
        <f t="shared" si="3"/>
        <v>0.45662100456621</v>
      </c>
      <c r="M40" s="26">
        <v>3</v>
      </c>
      <c r="N40" s="27">
        <f t="shared" si="4"/>
        <v>1.36986301369863</v>
      </c>
      <c r="O40" s="26">
        <v>43</v>
      </c>
      <c r="P40" s="27">
        <f t="shared" si="5"/>
        <v>19.63470319634703</v>
      </c>
      <c r="Q40" s="87">
        <v>0</v>
      </c>
      <c r="R40" s="27">
        <f t="shared" si="12"/>
        <v>0</v>
      </c>
      <c r="S40" s="87">
        <v>0</v>
      </c>
      <c r="T40" s="27">
        <f t="shared" si="13"/>
        <v>0</v>
      </c>
      <c r="U40" s="87">
        <v>1</v>
      </c>
      <c r="V40" s="27">
        <f t="shared" si="14"/>
        <v>0.45662100456621</v>
      </c>
      <c r="W40" s="26">
        <v>0</v>
      </c>
      <c r="X40" s="27">
        <f t="shared" si="6"/>
        <v>0</v>
      </c>
      <c r="Y40" s="76">
        <f t="shared" si="15"/>
        <v>219</v>
      </c>
      <c r="Z40" s="73">
        <f t="shared" si="7"/>
        <v>100</v>
      </c>
      <c r="AA40" s="26">
        <v>0</v>
      </c>
      <c r="AB40" s="66">
        <f t="shared" si="8"/>
        <v>0</v>
      </c>
      <c r="AC40" s="76">
        <f t="shared" si="9"/>
        <v>219</v>
      </c>
      <c r="AD40" s="66">
        <f t="shared" si="10"/>
        <v>77.3851590106007</v>
      </c>
      <c r="AE40" s="62">
        <f t="shared" si="11"/>
        <v>-22.614840989399298</v>
      </c>
    </row>
    <row r="41" spans="1:31" ht="12.75" customHeight="1">
      <c r="A41" s="296"/>
      <c r="B41" s="38">
        <v>131</v>
      </c>
      <c r="C41" s="39" t="s">
        <v>15</v>
      </c>
      <c r="D41" s="52">
        <v>150</v>
      </c>
      <c r="E41" s="26">
        <v>76</v>
      </c>
      <c r="F41" s="27">
        <f t="shared" si="0"/>
        <v>59.84251968503938</v>
      </c>
      <c r="G41" s="28">
        <v>43</v>
      </c>
      <c r="H41" s="27">
        <f t="shared" si="1"/>
        <v>33.85826771653544</v>
      </c>
      <c r="I41" s="26">
        <v>1</v>
      </c>
      <c r="J41" s="27">
        <f t="shared" si="2"/>
        <v>0.7874015748031495</v>
      </c>
      <c r="K41" s="26">
        <v>1</v>
      </c>
      <c r="L41" s="27">
        <f t="shared" si="3"/>
        <v>0.7874015748031495</v>
      </c>
      <c r="M41" s="26">
        <v>1</v>
      </c>
      <c r="N41" s="27">
        <f t="shared" si="4"/>
        <v>0.7874015748031495</v>
      </c>
      <c r="O41" s="26">
        <v>5</v>
      </c>
      <c r="P41" s="27">
        <f t="shared" si="5"/>
        <v>3.937007874015748</v>
      </c>
      <c r="Q41" s="87">
        <v>0</v>
      </c>
      <c r="R41" s="27">
        <f t="shared" si="12"/>
        <v>0</v>
      </c>
      <c r="S41" s="87">
        <v>0</v>
      </c>
      <c r="T41" s="27">
        <f t="shared" si="13"/>
        <v>0</v>
      </c>
      <c r="U41" s="87">
        <v>0</v>
      </c>
      <c r="V41" s="27">
        <f t="shared" si="14"/>
        <v>0</v>
      </c>
      <c r="W41" s="26">
        <v>0</v>
      </c>
      <c r="X41" s="27">
        <f t="shared" si="6"/>
        <v>0</v>
      </c>
      <c r="Y41" s="76">
        <f t="shared" si="15"/>
        <v>127</v>
      </c>
      <c r="Z41" s="73">
        <f t="shared" si="7"/>
        <v>100</v>
      </c>
      <c r="AA41" s="26">
        <v>0</v>
      </c>
      <c r="AB41" s="66">
        <f t="shared" si="8"/>
        <v>0</v>
      </c>
      <c r="AC41" s="76">
        <f t="shared" si="9"/>
        <v>127</v>
      </c>
      <c r="AD41" s="66">
        <f t="shared" si="10"/>
        <v>84.66666666666667</v>
      </c>
      <c r="AE41" s="62">
        <f t="shared" si="11"/>
        <v>-15.333333333333329</v>
      </c>
    </row>
    <row r="42" spans="1:31" ht="12.75" customHeight="1">
      <c r="A42" s="299"/>
      <c r="B42" s="38">
        <v>132</v>
      </c>
      <c r="C42" s="39" t="s">
        <v>15</v>
      </c>
      <c r="D42" s="52">
        <v>132</v>
      </c>
      <c r="E42" s="26">
        <v>62</v>
      </c>
      <c r="F42" s="27">
        <f t="shared" si="0"/>
        <v>60.78431372549019</v>
      </c>
      <c r="G42" s="28">
        <v>31</v>
      </c>
      <c r="H42" s="27">
        <f t="shared" si="1"/>
        <v>30.392156862745097</v>
      </c>
      <c r="I42" s="26">
        <v>1</v>
      </c>
      <c r="J42" s="27">
        <f t="shared" si="2"/>
        <v>0.9803921568627451</v>
      </c>
      <c r="K42" s="26">
        <v>0</v>
      </c>
      <c r="L42" s="27">
        <f t="shared" si="3"/>
        <v>0</v>
      </c>
      <c r="M42" s="26">
        <v>0</v>
      </c>
      <c r="N42" s="27">
        <f t="shared" si="4"/>
        <v>0</v>
      </c>
      <c r="O42" s="26">
        <v>4</v>
      </c>
      <c r="P42" s="27">
        <f t="shared" si="5"/>
        <v>3.9215686274509802</v>
      </c>
      <c r="Q42" s="87">
        <v>0</v>
      </c>
      <c r="R42" s="27">
        <f t="shared" si="12"/>
        <v>0</v>
      </c>
      <c r="S42" s="87">
        <v>0</v>
      </c>
      <c r="T42" s="27">
        <f t="shared" si="13"/>
        <v>0</v>
      </c>
      <c r="U42" s="87">
        <v>0</v>
      </c>
      <c r="V42" s="27">
        <f t="shared" si="14"/>
        <v>0</v>
      </c>
      <c r="W42" s="26">
        <v>0</v>
      </c>
      <c r="X42" s="27">
        <f t="shared" si="6"/>
        <v>0</v>
      </c>
      <c r="Y42" s="76">
        <f t="shared" si="15"/>
        <v>98</v>
      </c>
      <c r="Z42" s="73">
        <f t="shared" si="7"/>
        <v>96.07843137254902</v>
      </c>
      <c r="AA42" s="26">
        <v>4</v>
      </c>
      <c r="AB42" s="66">
        <f t="shared" si="8"/>
        <v>3.9215686274509802</v>
      </c>
      <c r="AC42" s="76">
        <f t="shared" si="9"/>
        <v>102</v>
      </c>
      <c r="AD42" s="66">
        <f t="shared" si="10"/>
        <v>77.27272727272727</v>
      </c>
      <c r="AE42" s="62">
        <f t="shared" si="11"/>
        <v>-22.727272727272734</v>
      </c>
    </row>
    <row r="43" spans="1:31" ht="12.75" customHeight="1">
      <c r="A43" s="295" t="s">
        <v>28</v>
      </c>
      <c r="B43" s="38">
        <v>133</v>
      </c>
      <c r="C43" s="39" t="s">
        <v>15</v>
      </c>
      <c r="D43" s="52">
        <v>326</v>
      </c>
      <c r="E43" s="26">
        <v>117</v>
      </c>
      <c r="F43" s="27">
        <f t="shared" si="0"/>
        <v>34.21052631578947</v>
      </c>
      <c r="G43" s="28">
        <v>153</v>
      </c>
      <c r="H43" s="27">
        <f t="shared" si="1"/>
        <v>44.73684210526316</v>
      </c>
      <c r="I43" s="26">
        <v>2</v>
      </c>
      <c r="J43" s="27">
        <f t="shared" si="2"/>
        <v>0.5847953216374269</v>
      </c>
      <c r="K43" s="26">
        <v>0</v>
      </c>
      <c r="L43" s="27">
        <f t="shared" si="3"/>
        <v>0</v>
      </c>
      <c r="M43" s="26">
        <v>0</v>
      </c>
      <c r="N43" s="27">
        <f t="shared" si="4"/>
        <v>0</v>
      </c>
      <c r="O43" s="26">
        <v>22</v>
      </c>
      <c r="P43" s="27">
        <f t="shared" si="5"/>
        <v>6.432748538011696</v>
      </c>
      <c r="Q43" s="87">
        <v>0</v>
      </c>
      <c r="R43" s="27">
        <f t="shared" si="12"/>
        <v>0</v>
      </c>
      <c r="S43" s="87">
        <v>0</v>
      </c>
      <c r="T43" s="27">
        <f t="shared" si="13"/>
        <v>0</v>
      </c>
      <c r="U43" s="87">
        <v>0</v>
      </c>
      <c r="V43" s="27">
        <f t="shared" si="14"/>
        <v>0</v>
      </c>
      <c r="W43" s="26">
        <v>0</v>
      </c>
      <c r="X43" s="27">
        <f t="shared" si="6"/>
        <v>0</v>
      </c>
      <c r="Y43" s="76">
        <f t="shared" si="15"/>
        <v>294</v>
      </c>
      <c r="Z43" s="73">
        <f t="shared" si="7"/>
        <v>85.96491228070175</v>
      </c>
      <c r="AA43" s="26">
        <v>48</v>
      </c>
      <c r="AB43" s="66">
        <f t="shared" si="8"/>
        <v>14.035087719298245</v>
      </c>
      <c r="AC43" s="76">
        <f t="shared" si="9"/>
        <v>342</v>
      </c>
      <c r="AD43" s="66">
        <f t="shared" si="10"/>
        <v>104.9079754601227</v>
      </c>
      <c r="AE43" s="62">
        <f t="shared" si="11"/>
        <v>4.9079754601226995</v>
      </c>
    </row>
    <row r="44" spans="1:31" ht="12.75" customHeight="1">
      <c r="A44" s="296"/>
      <c r="B44" s="38">
        <v>134</v>
      </c>
      <c r="C44" s="39" t="s">
        <v>15</v>
      </c>
      <c r="D44" s="52">
        <v>240</v>
      </c>
      <c r="E44" s="26">
        <v>94</v>
      </c>
      <c r="F44" s="27">
        <f t="shared" si="0"/>
        <v>50.810810810810814</v>
      </c>
      <c r="G44" s="28">
        <v>83</v>
      </c>
      <c r="H44" s="27">
        <f t="shared" si="1"/>
        <v>44.86486486486487</v>
      </c>
      <c r="I44" s="26">
        <v>0</v>
      </c>
      <c r="J44" s="27">
        <f t="shared" si="2"/>
        <v>0</v>
      </c>
      <c r="K44" s="26">
        <v>0</v>
      </c>
      <c r="L44" s="27">
        <f t="shared" si="3"/>
        <v>0</v>
      </c>
      <c r="M44" s="26">
        <v>1</v>
      </c>
      <c r="N44" s="27">
        <f t="shared" si="4"/>
        <v>0.5405405405405406</v>
      </c>
      <c r="O44" s="26">
        <v>5</v>
      </c>
      <c r="P44" s="27">
        <f t="shared" si="5"/>
        <v>2.7027027027027026</v>
      </c>
      <c r="Q44" s="87">
        <v>0</v>
      </c>
      <c r="R44" s="27">
        <f t="shared" si="12"/>
        <v>0</v>
      </c>
      <c r="S44" s="87">
        <v>0</v>
      </c>
      <c r="T44" s="27">
        <f t="shared" si="13"/>
        <v>0</v>
      </c>
      <c r="U44" s="87">
        <v>0</v>
      </c>
      <c r="V44" s="27">
        <f t="shared" si="14"/>
        <v>0</v>
      </c>
      <c r="W44" s="26">
        <v>0</v>
      </c>
      <c r="X44" s="27">
        <f t="shared" si="6"/>
        <v>0</v>
      </c>
      <c r="Y44" s="76">
        <f t="shared" si="15"/>
        <v>183</v>
      </c>
      <c r="Z44" s="73">
        <f t="shared" si="7"/>
        <v>98.91891891891892</v>
      </c>
      <c r="AA44" s="26">
        <v>2</v>
      </c>
      <c r="AB44" s="66">
        <f t="shared" si="8"/>
        <v>1.0810810810810811</v>
      </c>
      <c r="AC44" s="76">
        <f t="shared" si="9"/>
        <v>185</v>
      </c>
      <c r="AD44" s="66">
        <f t="shared" si="10"/>
        <v>77.08333333333334</v>
      </c>
      <c r="AE44" s="62">
        <f t="shared" si="11"/>
        <v>-22.916666666666657</v>
      </c>
    </row>
    <row r="45" spans="1:31" ht="12.75" customHeight="1">
      <c r="A45" s="296"/>
      <c r="B45" s="38">
        <v>135</v>
      </c>
      <c r="C45" s="39" t="s">
        <v>15</v>
      </c>
      <c r="D45" s="52">
        <v>494</v>
      </c>
      <c r="E45" s="26">
        <v>231</v>
      </c>
      <c r="F45" s="27">
        <f t="shared" si="0"/>
        <v>55.131264916467785</v>
      </c>
      <c r="G45" s="28">
        <v>105</v>
      </c>
      <c r="H45" s="27">
        <f t="shared" si="1"/>
        <v>25.059665871121716</v>
      </c>
      <c r="I45" s="26">
        <v>2</v>
      </c>
      <c r="J45" s="27">
        <f t="shared" si="2"/>
        <v>0.47732696897374705</v>
      </c>
      <c r="K45" s="26">
        <v>0</v>
      </c>
      <c r="L45" s="27">
        <f t="shared" si="3"/>
        <v>0</v>
      </c>
      <c r="M45" s="26">
        <v>1</v>
      </c>
      <c r="N45" s="27">
        <f t="shared" si="4"/>
        <v>0.23866348448687352</v>
      </c>
      <c r="O45" s="26">
        <v>71</v>
      </c>
      <c r="P45" s="27">
        <f aca="true" t="shared" si="16" ref="P45:P63">O45/AC45*100</f>
        <v>16.94510739856802</v>
      </c>
      <c r="Q45" s="87">
        <v>0</v>
      </c>
      <c r="R45" s="27">
        <f t="shared" si="12"/>
        <v>0</v>
      </c>
      <c r="S45" s="87">
        <v>2</v>
      </c>
      <c r="T45" s="27">
        <f t="shared" si="13"/>
        <v>0.47732696897374705</v>
      </c>
      <c r="U45" s="87">
        <v>0</v>
      </c>
      <c r="V45" s="27">
        <f t="shared" si="14"/>
        <v>0</v>
      </c>
      <c r="W45" s="26">
        <v>0</v>
      </c>
      <c r="X45" s="27">
        <f t="shared" si="6"/>
        <v>0</v>
      </c>
      <c r="Y45" s="76">
        <f t="shared" si="15"/>
        <v>412</v>
      </c>
      <c r="Z45" s="73">
        <f t="shared" si="7"/>
        <v>98.32935560859188</v>
      </c>
      <c r="AA45" s="26">
        <v>7</v>
      </c>
      <c r="AB45" s="66">
        <f t="shared" si="8"/>
        <v>1.6706443914081146</v>
      </c>
      <c r="AC45" s="76">
        <f t="shared" si="9"/>
        <v>419</v>
      </c>
      <c r="AD45" s="66">
        <f t="shared" si="10"/>
        <v>84.81781376518218</v>
      </c>
      <c r="AE45" s="62">
        <f t="shared" si="11"/>
        <v>-15.18218623481782</v>
      </c>
    </row>
    <row r="46" spans="1:31" ht="12.75" customHeight="1">
      <c r="A46" s="296"/>
      <c r="B46" s="38">
        <v>136</v>
      </c>
      <c r="C46" s="39" t="s">
        <v>15</v>
      </c>
      <c r="D46" s="52">
        <v>133</v>
      </c>
      <c r="E46" s="26">
        <v>60</v>
      </c>
      <c r="F46" s="27">
        <f t="shared" si="0"/>
        <v>53.09734513274337</v>
      </c>
      <c r="G46" s="28">
        <v>42</v>
      </c>
      <c r="H46" s="27">
        <f t="shared" si="1"/>
        <v>37.16814159292036</v>
      </c>
      <c r="I46" s="26">
        <v>0</v>
      </c>
      <c r="J46" s="27">
        <f t="shared" si="2"/>
        <v>0</v>
      </c>
      <c r="K46" s="26">
        <v>0</v>
      </c>
      <c r="L46" s="27">
        <f t="shared" si="3"/>
        <v>0</v>
      </c>
      <c r="M46" s="26">
        <v>0</v>
      </c>
      <c r="N46" s="27">
        <f t="shared" si="4"/>
        <v>0</v>
      </c>
      <c r="O46" s="26">
        <v>10</v>
      </c>
      <c r="P46" s="27">
        <f t="shared" si="16"/>
        <v>8.849557522123893</v>
      </c>
      <c r="Q46" s="87">
        <v>0</v>
      </c>
      <c r="R46" s="27">
        <f t="shared" si="12"/>
        <v>0</v>
      </c>
      <c r="S46" s="87">
        <v>0</v>
      </c>
      <c r="T46" s="27">
        <f t="shared" si="13"/>
        <v>0</v>
      </c>
      <c r="U46" s="87">
        <v>0</v>
      </c>
      <c r="V46" s="27">
        <f t="shared" si="14"/>
        <v>0</v>
      </c>
      <c r="W46" s="26">
        <v>0</v>
      </c>
      <c r="X46" s="27">
        <f t="shared" si="6"/>
        <v>0</v>
      </c>
      <c r="Y46" s="76">
        <f t="shared" si="15"/>
        <v>112</v>
      </c>
      <c r="Z46" s="73">
        <f t="shared" si="7"/>
        <v>99.11504424778761</v>
      </c>
      <c r="AA46" s="26">
        <v>1</v>
      </c>
      <c r="AB46" s="66">
        <f t="shared" si="8"/>
        <v>0.8849557522123894</v>
      </c>
      <c r="AC46" s="76">
        <f t="shared" si="9"/>
        <v>113</v>
      </c>
      <c r="AD46" s="66">
        <f t="shared" si="10"/>
        <v>84.9624060150376</v>
      </c>
      <c r="AE46" s="62">
        <f t="shared" si="11"/>
        <v>-15.037593984962399</v>
      </c>
    </row>
    <row r="47" spans="1:31" ht="12.75" customHeight="1">
      <c r="A47" s="296"/>
      <c r="B47" s="38">
        <v>137</v>
      </c>
      <c r="C47" s="39" t="s">
        <v>15</v>
      </c>
      <c r="D47" s="52">
        <v>106</v>
      </c>
      <c r="E47" s="26">
        <v>43</v>
      </c>
      <c r="F47" s="27">
        <f t="shared" si="0"/>
        <v>46.236559139784944</v>
      </c>
      <c r="G47" s="28">
        <v>38</v>
      </c>
      <c r="H47" s="27">
        <f t="shared" si="1"/>
        <v>40.86021505376344</v>
      </c>
      <c r="I47" s="26">
        <v>0</v>
      </c>
      <c r="J47" s="27">
        <f t="shared" si="2"/>
        <v>0</v>
      </c>
      <c r="K47" s="26">
        <v>1</v>
      </c>
      <c r="L47" s="27">
        <f t="shared" si="3"/>
        <v>1.0752688172043012</v>
      </c>
      <c r="M47" s="26">
        <v>0</v>
      </c>
      <c r="N47" s="27">
        <f t="shared" si="4"/>
        <v>0</v>
      </c>
      <c r="O47" s="26">
        <v>8</v>
      </c>
      <c r="P47" s="27">
        <f t="shared" si="16"/>
        <v>8.60215053763441</v>
      </c>
      <c r="Q47" s="87">
        <v>0</v>
      </c>
      <c r="R47" s="27">
        <f t="shared" si="12"/>
        <v>0</v>
      </c>
      <c r="S47" s="87">
        <v>1</v>
      </c>
      <c r="T47" s="27">
        <f t="shared" si="13"/>
        <v>1.0752688172043012</v>
      </c>
      <c r="U47" s="87">
        <v>0</v>
      </c>
      <c r="V47" s="27">
        <f t="shared" si="14"/>
        <v>0</v>
      </c>
      <c r="W47" s="26">
        <v>0</v>
      </c>
      <c r="X47" s="27">
        <f t="shared" si="6"/>
        <v>0</v>
      </c>
      <c r="Y47" s="76">
        <f t="shared" si="15"/>
        <v>91</v>
      </c>
      <c r="Z47" s="73">
        <f t="shared" si="7"/>
        <v>97.84946236559139</v>
      </c>
      <c r="AA47" s="26">
        <v>2</v>
      </c>
      <c r="AB47" s="66">
        <f t="shared" si="8"/>
        <v>2.1505376344086025</v>
      </c>
      <c r="AC47" s="76">
        <f t="shared" si="9"/>
        <v>93</v>
      </c>
      <c r="AD47" s="66">
        <f t="shared" si="10"/>
        <v>87.73584905660378</v>
      </c>
      <c r="AE47" s="62">
        <f t="shared" si="11"/>
        <v>-12.264150943396217</v>
      </c>
    </row>
    <row r="48" spans="1:31" ht="12.75" customHeight="1">
      <c r="A48" s="296"/>
      <c r="B48" s="38">
        <v>138</v>
      </c>
      <c r="C48" s="39" t="s">
        <v>15</v>
      </c>
      <c r="D48" s="52">
        <v>316</v>
      </c>
      <c r="E48" s="26">
        <v>51</v>
      </c>
      <c r="F48" s="27">
        <f t="shared" si="0"/>
        <v>20.73170731707317</v>
      </c>
      <c r="G48" s="28">
        <v>125</v>
      </c>
      <c r="H48" s="27">
        <f t="shared" si="1"/>
        <v>50.81300813008131</v>
      </c>
      <c r="I48" s="26">
        <v>5</v>
      </c>
      <c r="J48" s="27">
        <f t="shared" si="2"/>
        <v>2.0325203252032518</v>
      </c>
      <c r="K48" s="26">
        <v>1</v>
      </c>
      <c r="L48" s="27">
        <f t="shared" si="3"/>
        <v>0.40650406504065045</v>
      </c>
      <c r="M48" s="26">
        <v>1</v>
      </c>
      <c r="N48" s="27">
        <f t="shared" si="4"/>
        <v>0.40650406504065045</v>
      </c>
      <c r="O48" s="26">
        <v>49</v>
      </c>
      <c r="P48" s="27">
        <f t="shared" si="16"/>
        <v>19.91869918699187</v>
      </c>
      <c r="Q48" s="87">
        <v>0</v>
      </c>
      <c r="R48" s="27">
        <f t="shared" si="12"/>
        <v>0</v>
      </c>
      <c r="S48" s="87">
        <v>0</v>
      </c>
      <c r="T48" s="27">
        <f t="shared" si="13"/>
        <v>0</v>
      </c>
      <c r="U48" s="87">
        <v>0</v>
      </c>
      <c r="V48" s="27">
        <f t="shared" si="14"/>
        <v>0</v>
      </c>
      <c r="W48" s="26">
        <v>0</v>
      </c>
      <c r="X48" s="27">
        <f t="shared" si="6"/>
        <v>0</v>
      </c>
      <c r="Y48" s="76">
        <f t="shared" si="15"/>
        <v>232</v>
      </c>
      <c r="Z48" s="73">
        <f t="shared" si="7"/>
        <v>94.3089430894309</v>
      </c>
      <c r="AA48" s="26">
        <v>14</v>
      </c>
      <c r="AB48" s="66">
        <f t="shared" si="8"/>
        <v>5.691056910569105</v>
      </c>
      <c r="AC48" s="76">
        <f t="shared" si="9"/>
        <v>246</v>
      </c>
      <c r="AD48" s="66">
        <f t="shared" si="10"/>
        <v>77.84810126582279</v>
      </c>
      <c r="AE48" s="62">
        <f t="shared" si="11"/>
        <v>-22.15189873417721</v>
      </c>
    </row>
    <row r="49" spans="1:31" ht="12.75" customHeight="1">
      <c r="A49" s="296"/>
      <c r="B49" s="38">
        <v>139</v>
      </c>
      <c r="C49" s="39" t="s">
        <v>15</v>
      </c>
      <c r="D49" s="52">
        <v>737</v>
      </c>
      <c r="E49" s="26">
        <v>180</v>
      </c>
      <c r="F49" s="27">
        <f t="shared" si="0"/>
        <v>41.00227790432802</v>
      </c>
      <c r="G49" s="28">
        <v>141</v>
      </c>
      <c r="H49" s="27">
        <f t="shared" si="1"/>
        <v>32.11845102505695</v>
      </c>
      <c r="I49" s="26">
        <v>5</v>
      </c>
      <c r="J49" s="27">
        <f t="shared" si="2"/>
        <v>1.1389521640091116</v>
      </c>
      <c r="K49" s="26">
        <v>1</v>
      </c>
      <c r="L49" s="27">
        <f t="shared" si="3"/>
        <v>0.22779043280182232</v>
      </c>
      <c r="M49" s="26">
        <v>1</v>
      </c>
      <c r="N49" s="27">
        <f t="shared" si="4"/>
        <v>0.22779043280182232</v>
      </c>
      <c r="O49" s="26">
        <v>88</v>
      </c>
      <c r="P49" s="27">
        <f t="shared" si="16"/>
        <v>20.045558086560362</v>
      </c>
      <c r="Q49" s="87">
        <v>0</v>
      </c>
      <c r="R49" s="27">
        <f t="shared" si="12"/>
        <v>0</v>
      </c>
      <c r="S49" s="87">
        <v>0</v>
      </c>
      <c r="T49" s="27">
        <f t="shared" si="13"/>
        <v>0</v>
      </c>
      <c r="U49" s="87">
        <v>0</v>
      </c>
      <c r="V49" s="27">
        <f t="shared" si="14"/>
        <v>0</v>
      </c>
      <c r="W49" s="26">
        <v>0</v>
      </c>
      <c r="X49" s="27">
        <f t="shared" si="6"/>
        <v>0</v>
      </c>
      <c r="Y49" s="76">
        <f t="shared" si="15"/>
        <v>416</v>
      </c>
      <c r="Z49" s="73">
        <f t="shared" si="7"/>
        <v>94.76082004555809</v>
      </c>
      <c r="AA49" s="26">
        <v>23</v>
      </c>
      <c r="AB49" s="66">
        <f t="shared" si="8"/>
        <v>5.239179954441914</v>
      </c>
      <c r="AC49" s="76">
        <f t="shared" si="9"/>
        <v>439</v>
      </c>
      <c r="AD49" s="66">
        <f t="shared" si="10"/>
        <v>59.56580732700135</v>
      </c>
      <c r="AE49" s="62">
        <f t="shared" si="11"/>
        <v>-40.43419267299865</v>
      </c>
    </row>
    <row r="50" spans="1:31" ht="12.75" customHeight="1">
      <c r="A50" s="296"/>
      <c r="B50" s="38">
        <v>139</v>
      </c>
      <c r="C50" s="39" t="s">
        <v>16</v>
      </c>
      <c r="D50" s="52">
        <v>737</v>
      </c>
      <c r="E50" s="26">
        <v>166</v>
      </c>
      <c r="F50" s="27">
        <f t="shared" si="0"/>
        <v>41.81360201511335</v>
      </c>
      <c r="G50" s="28">
        <v>87</v>
      </c>
      <c r="H50" s="27">
        <f t="shared" si="1"/>
        <v>21.91435768261965</v>
      </c>
      <c r="I50" s="26">
        <v>5</v>
      </c>
      <c r="J50" s="27">
        <f t="shared" si="2"/>
        <v>1.2594458438287155</v>
      </c>
      <c r="K50" s="26">
        <v>0</v>
      </c>
      <c r="L50" s="27">
        <f t="shared" si="3"/>
        <v>0</v>
      </c>
      <c r="M50" s="26">
        <v>4</v>
      </c>
      <c r="N50" s="27">
        <f t="shared" si="4"/>
        <v>1.0075566750629723</v>
      </c>
      <c r="O50" s="26">
        <v>90</v>
      </c>
      <c r="P50" s="27">
        <f t="shared" si="16"/>
        <v>22.670025188916874</v>
      </c>
      <c r="Q50" s="87">
        <v>0</v>
      </c>
      <c r="R50" s="27">
        <f t="shared" si="12"/>
        <v>0</v>
      </c>
      <c r="S50" s="87">
        <v>0</v>
      </c>
      <c r="T50" s="27">
        <f t="shared" si="13"/>
        <v>0</v>
      </c>
      <c r="U50" s="87">
        <v>0</v>
      </c>
      <c r="V50" s="27">
        <f t="shared" si="14"/>
        <v>0</v>
      </c>
      <c r="W50" s="26">
        <v>1</v>
      </c>
      <c r="X50" s="27">
        <f t="shared" si="6"/>
        <v>0.2518891687657431</v>
      </c>
      <c r="Y50" s="76">
        <f t="shared" si="15"/>
        <v>353</v>
      </c>
      <c r="Z50" s="73">
        <f t="shared" si="7"/>
        <v>88.9168765743073</v>
      </c>
      <c r="AA50" s="26">
        <v>44</v>
      </c>
      <c r="AB50" s="66">
        <f t="shared" si="8"/>
        <v>11.083123425692696</v>
      </c>
      <c r="AC50" s="76">
        <f t="shared" si="9"/>
        <v>397</v>
      </c>
      <c r="AD50" s="66">
        <f t="shared" si="10"/>
        <v>53.86702849389417</v>
      </c>
      <c r="AE50" s="62">
        <f t="shared" si="11"/>
        <v>-46.13297150610583</v>
      </c>
    </row>
    <row r="51" spans="1:31" ht="12.75" customHeight="1">
      <c r="A51" s="296"/>
      <c r="B51" s="38">
        <v>140</v>
      </c>
      <c r="C51" s="39" t="s">
        <v>15</v>
      </c>
      <c r="D51" s="52">
        <v>435</v>
      </c>
      <c r="E51" s="26">
        <v>87</v>
      </c>
      <c r="F51" s="27">
        <f t="shared" si="0"/>
        <v>37.66233766233766</v>
      </c>
      <c r="G51" s="28">
        <v>95</v>
      </c>
      <c r="H51" s="27">
        <f t="shared" si="1"/>
        <v>41.125541125541126</v>
      </c>
      <c r="I51" s="26">
        <v>10</v>
      </c>
      <c r="J51" s="27">
        <f t="shared" si="2"/>
        <v>4.329004329004329</v>
      </c>
      <c r="K51" s="26">
        <v>0</v>
      </c>
      <c r="L51" s="27">
        <f t="shared" si="3"/>
        <v>0</v>
      </c>
      <c r="M51" s="26">
        <v>0</v>
      </c>
      <c r="N51" s="27">
        <f t="shared" si="4"/>
        <v>0</v>
      </c>
      <c r="O51" s="26">
        <v>37</v>
      </c>
      <c r="P51" s="27">
        <f t="shared" si="16"/>
        <v>16.017316017316016</v>
      </c>
      <c r="Q51" s="87">
        <v>0</v>
      </c>
      <c r="R51" s="27">
        <f t="shared" si="12"/>
        <v>0</v>
      </c>
      <c r="S51" s="87">
        <v>0</v>
      </c>
      <c r="T51" s="27">
        <f t="shared" si="13"/>
        <v>0</v>
      </c>
      <c r="U51" s="87">
        <v>0</v>
      </c>
      <c r="V51" s="27">
        <f t="shared" si="14"/>
        <v>0</v>
      </c>
      <c r="W51" s="26">
        <v>0</v>
      </c>
      <c r="X51" s="27">
        <f t="shared" si="6"/>
        <v>0</v>
      </c>
      <c r="Y51" s="76">
        <f t="shared" si="15"/>
        <v>229</v>
      </c>
      <c r="Z51" s="73">
        <f t="shared" si="7"/>
        <v>99.13419913419914</v>
      </c>
      <c r="AA51" s="26">
        <v>2</v>
      </c>
      <c r="AB51" s="66">
        <f t="shared" si="8"/>
        <v>0.8658008658008658</v>
      </c>
      <c r="AC51" s="76">
        <f t="shared" si="9"/>
        <v>231</v>
      </c>
      <c r="AD51" s="66">
        <f t="shared" si="10"/>
        <v>53.103448275862064</v>
      </c>
      <c r="AE51" s="62">
        <f t="shared" si="11"/>
        <v>-46.896551724137936</v>
      </c>
    </row>
    <row r="52" spans="1:31" ht="12.75" customHeight="1">
      <c r="A52" s="296"/>
      <c r="B52" s="38">
        <v>140</v>
      </c>
      <c r="C52" s="39" t="s">
        <v>16</v>
      </c>
      <c r="D52" s="52">
        <v>436</v>
      </c>
      <c r="E52" s="26">
        <v>77</v>
      </c>
      <c r="F52" s="27">
        <f t="shared" si="0"/>
        <v>34.68468468468468</v>
      </c>
      <c r="G52" s="28">
        <v>98</v>
      </c>
      <c r="H52" s="27">
        <f t="shared" si="1"/>
        <v>44.14414414414414</v>
      </c>
      <c r="I52" s="26">
        <v>5</v>
      </c>
      <c r="J52" s="27">
        <f t="shared" si="2"/>
        <v>2.2522522522522523</v>
      </c>
      <c r="K52" s="26">
        <v>0</v>
      </c>
      <c r="L52" s="27">
        <f t="shared" si="3"/>
        <v>0</v>
      </c>
      <c r="M52" s="26">
        <v>1</v>
      </c>
      <c r="N52" s="27">
        <f t="shared" si="4"/>
        <v>0.45045045045045046</v>
      </c>
      <c r="O52" s="26">
        <v>37</v>
      </c>
      <c r="P52" s="27">
        <f t="shared" si="16"/>
        <v>16.666666666666664</v>
      </c>
      <c r="Q52" s="87">
        <v>0</v>
      </c>
      <c r="R52" s="27">
        <f t="shared" si="12"/>
        <v>0</v>
      </c>
      <c r="S52" s="87">
        <v>0</v>
      </c>
      <c r="T52" s="27">
        <f t="shared" si="13"/>
        <v>0</v>
      </c>
      <c r="U52" s="87">
        <v>0</v>
      </c>
      <c r="V52" s="27">
        <f t="shared" si="14"/>
        <v>0</v>
      </c>
      <c r="W52" s="26">
        <v>0</v>
      </c>
      <c r="X52" s="27">
        <f t="shared" si="6"/>
        <v>0</v>
      </c>
      <c r="Y52" s="76">
        <f t="shared" si="15"/>
        <v>218</v>
      </c>
      <c r="Z52" s="73">
        <f t="shared" si="7"/>
        <v>98.1981981981982</v>
      </c>
      <c r="AA52" s="26">
        <v>4</v>
      </c>
      <c r="AB52" s="66">
        <f t="shared" si="8"/>
        <v>1.8018018018018018</v>
      </c>
      <c r="AC52" s="76">
        <f t="shared" si="9"/>
        <v>222</v>
      </c>
      <c r="AD52" s="66">
        <f t="shared" si="10"/>
        <v>50.917431192660544</v>
      </c>
      <c r="AE52" s="62">
        <f t="shared" si="11"/>
        <v>-49.082568807339456</v>
      </c>
    </row>
    <row r="53" spans="1:31" ht="12.75" customHeight="1">
      <c r="A53" s="296"/>
      <c r="B53" s="38">
        <v>141</v>
      </c>
      <c r="C53" s="39" t="s">
        <v>15</v>
      </c>
      <c r="D53" s="52">
        <v>387</v>
      </c>
      <c r="E53" s="26">
        <v>72</v>
      </c>
      <c r="F53" s="27">
        <f t="shared" si="0"/>
        <v>35.294117647058826</v>
      </c>
      <c r="G53" s="28">
        <v>87</v>
      </c>
      <c r="H53" s="27">
        <f t="shared" si="1"/>
        <v>42.64705882352941</v>
      </c>
      <c r="I53" s="26">
        <v>7</v>
      </c>
      <c r="J53" s="27">
        <f t="shared" si="2"/>
        <v>3.431372549019608</v>
      </c>
      <c r="K53" s="26">
        <v>0</v>
      </c>
      <c r="L53" s="27">
        <f t="shared" si="3"/>
        <v>0</v>
      </c>
      <c r="M53" s="26">
        <v>1</v>
      </c>
      <c r="N53" s="27">
        <f t="shared" si="4"/>
        <v>0.49019607843137253</v>
      </c>
      <c r="O53" s="26">
        <v>36</v>
      </c>
      <c r="P53" s="27">
        <f t="shared" si="16"/>
        <v>17.647058823529413</v>
      </c>
      <c r="Q53" s="87">
        <v>0</v>
      </c>
      <c r="R53" s="27">
        <f t="shared" si="12"/>
        <v>0</v>
      </c>
      <c r="S53" s="87">
        <v>0</v>
      </c>
      <c r="T53" s="27">
        <f t="shared" si="13"/>
        <v>0</v>
      </c>
      <c r="U53" s="87">
        <v>0</v>
      </c>
      <c r="V53" s="27">
        <f t="shared" si="14"/>
        <v>0</v>
      </c>
      <c r="W53" s="26">
        <v>1</v>
      </c>
      <c r="X53" s="27">
        <f t="shared" si="6"/>
        <v>0.49019607843137253</v>
      </c>
      <c r="Y53" s="76">
        <f t="shared" si="15"/>
        <v>204</v>
      </c>
      <c r="Z53" s="73">
        <f t="shared" si="7"/>
        <v>100</v>
      </c>
      <c r="AA53" s="26">
        <v>0</v>
      </c>
      <c r="AB53" s="66">
        <f t="shared" si="8"/>
        <v>0</v>
      </c>
      <c r="AC53" s="76">
        <f t="shared" si="9"/>
        <v>204</v>
      </c>
      <c r="AD53" s="66">
        <f t="shared" si="10"/>
        <v>52.71317829457365</v>
      </c>
      <c r="AE53" s="62">
        <f t="shared" si="11"/>
        <v>-47.28682170542635</v>
      </c>
    </row>
    <row r="54" spans="1:31" ht="12.75" customHeight="1">
      <c r="A54" s="296"/>
      <c r="B54" s="38">
        <v>141</v>
      </c>
      <c r="C54" s="39" t="s">
        <v>16</v>
      </c>
      <c r="D54" s="52">
        <v>387</v>
      </c>
      <c r="E54" s="26">
        <v>68</v>
      </c>
      <c r="F54" s="27">
        <f t="shared" si="0"/>
        <v>33.00970873786408</v>
      </c>
      <c r="G54" s="28">
        <v>75</v>
      </c>
      <c r="H54" s="27">
        <f t="shared" si="1"/>
        <v>36.407766990291265</v>
      </c>
      <c r="I54" s="26">
        <v>3</v>
      </c>
      <c r="J54" s="27">
        <f t="shared" si="2"/>
        <v>1.4563106796116505</v>
      </c>
      <c r="K54" s="26">
        <v>0</v>
      </c>
      <c r="L54" s="27">
        <f t="shared" si="3"/>
        <v>0</v>
      </c>
      <c r="M54" s="26">
        <v>0</v>
      </c>
      <c r="N54" s="27">
        <f t="shared" si="4"/>
        <v>0</v>
      </c>
      <c r="O54" s="26">
        <v>53</v>
      </c>
      <c r="P54" s="27">
        <f t="shared" si="16"/>
        <v>25.728155339805824</v>
      </c>
      <c r="Q54" s="87">
        <v>0</v>
      </c>
      <c r="R54" s="27">
        <f t="shared" si="12"/>
        <v>0</v>
      </c>
      <c r="S54" s="87">
        <v>0</v>
      </c>
      <c r="T54" s="27">
        <f t="shared" si="13"/>
        <v>0</v>
      </c>
      <c r="U54" s="87">
        <v>0</v>
      </c>
      <c r="V54" s="27">
        <f t="shared" si="14"/>
        <v>0</v>
      </c>
      <c r="W54" s="26">
        <v>1</v>
      </c>
      <c r="X54" s="27">
        <f t="shared" si="6"/>
        <v>0.48543689320388345</v>
      </c>
      <c r="Y54" s="76">
        <f t="shared" si="15"/>
        <v>200</v>
      </c>
      <c r="Z54" s="73">
        <f t="shared" si="7"/>
        <v>97.0873786407767</v>
      </c>
      <c r="AA54" s="26">
        <v>6</v>
      </c>
      <c r="AB54" s="66">
        <f t="shared" si="8"/>
        <v>2.912621359223301</v>
      </c>
      <c r="AC54" s="76">
        <f t="shared" si="9"/>
        <v>206</v>
      </c>
      <c r="AD54" s="66">
        <f t="shared" si="10"/>
        <v>53.229974160206716</v>
      </c>
      <c r="AE54" s="62">
        <f t="shared" si="11"/>
        <v>-46.770025839793284</v>
      </c>
    </row>
    <row r="55" spans="1:31" ht="12.75" customHeight="1">
      <c r="A55" s="296"/>
      <c r="B55" s="38">
        <v>142</v>
      </c>
      <c r="C55" s="39" t="s">
        <v>15</v>
      </c>
      <c r="D55" s="52">
        <v>525</v>
      </c>
      <c r="E55" s="26">
        <v>142</v>
      </c>
      <c r="F55" s="27">
        <f t="shared" si="0"/>
        <v>35.235732009925556</v>
      </c>
      <c r="G55" s="28">
        <v>165</v>
      </c>
      <c r="H55" s="27">
        <f t="shared" si="1"/>
        <v>40.94292803970223</v>
      </c>
      <c r="I55" s="26">
        <v>1</v>
      </c>
      <c r="J55" s="27">
        <f t="shared" si="2"/>
        <v>0.24813895781637718</v>
      </c>
      <c r="K55" s="26">
        <v>1</v>
      </c>
      <c r="L55" s="27">
        <f t="shared" si="3"/>
        <v>0.24813895781637718</v>
      </c>
      <c r="M55" s="26">
        <v>1</v>
      </c>
      <c r="N55" s="27">
        <f t="shared" si="4"/>
        <v>0.24813895781637718</v>
      </c>
      <c r="O55" s="26">
        <v>89</v>
      </c>
      <c r="P55" s="27">
        <f t="shared" si="16"/>
        <v>22.084367245657567</v>
      </c>
      <c r="Q55" s="87">
        <v>0</v>
      </c>
      <c r="R55" s="27">
        <f t="shared" si="12"/>
        <v>0</v>
      </c>
      <c r="S55" s="87">
        <v>1</v>
      </c>
      <c r="T55" s="27">
        <f t="shared" si="13"/>
        <v>0.24813895781637718</v>
      </c>
      <c r="U55" s="87">
        <v>0</v>
      </c>
      <c r="V55" s="27">
        <f t="shared" si="14"/>
        <v>0</v>
      </c>
      <c r="W55" s="26">
        <v>1</v>
      </c>
      <c r="X55" s="27">
        <f t="shared" si="6"/>
        <v>0.24813895781637718</v>
      </c>
      <c r="Y55" s="76">
        <f t="shared" si="15"/>
        <v>401</v>
      </c>
      <c r="Z55" s="73">
        <f t="shared" si="7"/>
        <v>99.50372208436724</v>
      </c>
      <c r="AA55" s="26">
        <v>2</v>
      </c>
      <c r="AB55" s="66">
        <f t="shared" si="8"/>
        <v>0.49627791563275436</v>
      </c>
      <c r="AC55" s="76">
        <f t="shared" si="9"/>
        <v>403</v>
      </c>
      <c r="AD55" s="66">
        <f t="shared" si="10"/>
        <v>76.76190476190476</v>
      </c>
      <c r="AE55" s="62">
        <f t="shared" si="11"/>
        <v>-23.23809523809524</v>
      </c>
    </row>
    <row r="56" spans="1:31" ht="12.75" customHeight="1">
      <c r="A56" s="296"/>
      <c r="B56" s="38">
        <v>142</v>
      </c>
      <c r="C56" s="39" t="s">
        <v>16</v>
      </c>
      <c r="D56" s="52">
        <v>525</v>
      </c>
      <c r="E56" s="26">
        <v>134</v>
      </c>
      <c r="F56" s="27">
        <f t="shared" si="0"/>
        <v>36.91460055096419</v>
      </c>
      <c r="G56" s="28">
        <v>136</v>
      </c>
      <c r="H56" s="27">
        <f t="shared" si="1"/>
        <v>37.46556473829201</v>
      </c>
      <c r="I56" s="26">
        <v>4</v>
      </c>
      <c r="J56" s="27">
        <f t="shared" si="2"/>
        <v>1.1019283746556474</v>
      </c>
      <c r="K56" s="26">
        <v>2</v>
      </c>
      <c r="L56" s="27">
        <f t="shared" si="3"/>
        <v>0.5509641873278237</v>
      </c>
      <c r="M56" s="26">
        <v>1</v>
      </c>
      <c r="N56" s="27">
        <f t="shared" si="4"/>
        <v>0.27548209366391185</v>
      </c>
      <c r="O56" s="26">
        <v>77</v>
      </c>
      <c r="P56" s="27">
        <f t="shared" si="16"/>
        <v>21.21212121212121</v>
      </c>
      <c r="Q56" s="87">
        <v>0</v>
      </c>
      <c r="R56" s="27">
        <f t="shared" si="12"/>
        <v>0</v>
      </c>
      <c r="S56" s="87">
        <v>0</v>
      </c>
      <c r="T56" s="27">
        <f t="shared" si="13"/>
        <v>0</v>
      </c>
      <c r="U56" s="87">
        <v>0</v>
      </c>
      <c r="V56" s="27">
        <f t="shared" si="14"/>
        <v>0</v>
      </c>
      <c r="W56" s="26">
        <v>0</v>
      </c>
      <c r="X56" s="27">
        <f t="shared" si="6"/>
        <v>0</v>
      </c>
      <c r="Y56" s="76">
        <f t="shared" si="15"/>
        <v>354</v>
      </c>
      <c r="Z56" s="73">
        <f t="shared" si="7"/>
        <v>97.52066115702479</v>
      </c>
      <c r="AA56" s="26">
        <v>9</v>
      </c>
      <c r="AB56" s="66">
        <f t="shared" si="8"/>
        <v>2.479338842975207</v>
      </c>
      <c r="AC56" s="76">
        <f t="shared" si="9"/>
        <v>363</v>
      </c>
      <c r="AD56" s="66">
        <f t="shared" si="10"/>
        <v>69.14285714285714</v>
      </c>
      <c r="AE56" s="62">
        <f t="shared" si="11"/>
        <v>-30.85714285714286</v>
      </c>
    </row>
    <row r="57" spans="1:31" ht="12.75" customHeight="1">
      <c r="A57" s="296"/>
      <c r="B57" s="38">
        <v>142</v>
      </c>
      <c r="C57" s="39" t="s">
        <v>19</v>
      </c>
      <c r="D57" s="52">
        <v>525</v>
      </c>
      <c r="E57" s="26">
        <v>126</v>
      </c>
      <c r="F57" s="27">
        <f t="shared" si="0"/>
        <v>32.64248704663213</v>
      </c>
      <c r="G57" s="28">
        <v>143</v>
      </c>
      <c r="H57" s="27">
        <f t="shared" si="1"/>
        <v>37.04663212435233</v>
      </c>
      <c r="I57" s="26">
        <v>4</v>
      </c>
      <c r="J57" s="27">
        <f t="shared" si="2"/>
        <v>1.0362694300518136</v>
      </c>
      <c r="K57" s="26">
        <v>3</v>
      </c>
      <c r="L57" s="27">
        <f t="shared" si="3"/>
        <v>0.7772020725388601</v>
      </c>
      <c r="M57" s="26">
        <v>2</v>
      </c>
      <c r="N57" s="27">
        <f t="shared" si="4"/>
        <v>0.5181347150259068</v>
      </c>
      <c r="O57" s="26">
        <v>83</v>
      </c>
      <c r="P57" s="27">
        <f t="shared" si="16"/>
        <v>21.502590673575128</v>
      </c>
      <c r="Q57" s="87">
        <v>0</v>
      </c>
      <c r="R57" s="27">
        <f t="shared" si="12"/>
        <v>0</v>
      </c>
      <c r="S57" s="87">
        <v>2</v>
      </c>
      <c r="T57" s="27">
        <f t="shared" si="13"/>
        <v>0.5181347150259068</v>
      </c>
      <c r="U57" s="87">
        <v>0</v>
      </c>
      <c r="V57" s="27">
        <f t="shared" si="14"/>
        <v>0</v>
      </c>
      <c r="W57" s="26">
        <v>0</v>
      </c>
      <c r="X57" s="27">
        <f t="shared" si="6"/>
        <v>0</v>
      </c>
      <c r="Y57" s="76">
        <f t="shared" si="15"/>
        <v>363</v>
      </c>
      <c r="Z57" s="73">
        <f t="shared" si="7"/>
        <v>94.04145077720207</v>
      </c>
      <c r="AA57" s="26">
        <v>23</v>
      </c>
      <c r="AB57" s="66">
        <f t="shared" si="8"/>
        <v>5.958549222797927</v>
      </c>
      <c r="AC57" s="76">
        <f t="shared" si="9"/>
        <v>386</v>
      </c>
      <c r="AD57" s="66">
        <f t="shared" si="10"/>
        <v>73.52380952380952</v>
      </c>
      <c r="AE57" s="62">
        <f t="shared" si="11"/>
        <v>-26.47619047619048</v>
      </c>
    </row>
    <row r="58" spans="1:31" ht="12.75" customHeight="1">
      <c r="A58" s="296"/>
      <c r="B58" s="38">
        <v>143</v>
      </c>
      <c r="C58" s="39" t="s">
        <v>15</v>
      </c>
      <c r="D58" s="52">
        <v>238</v>
      </c>
      <c r="E58" s="26">
        <v>89</v>
      </c>
      <c r="F58" s="27">
        <f t="shared" si="0"/>
        <v>57.41935483870968</v>
      </c>
      <c r="G58" s="28">
        <v>42</v>
      </c>
      <c r="H58" s="27">
        <f t="shared" si="1"/>
        <v>27.09677419354839</v>
      </c>
      <c r="I58" s="26">
        <v>1</v>
      </c>
      <c r="J58" s="27">
        <f t="shared" si="2"/>
        <v>0.6451612903225806</v>
      </c>
      <c r="K58" s="26">
        <v>0</v>
      </c>
      <c r="L58" s="27">
        <f t="shared" si="3"/>
        <v>0</v>
      </c>
      <c r="M58" s="26">
        <v>1</v>
      </c>
      <c r="N58" s="27">
        <f t="shared" si="4"/>
        <v>0.6451612903225806</v>
      </c>
      <c r="O58" s="26">
        <v>19</v>
      </c>
      <c r="P58" s="27">
        <f t="shared" si="16"/>
        <v>12.258064516129032</v>
      </c>
      <c r="Q58" s="87">
        <v>0</v>
      </c>
      <c r="R58" s="27">
        <f t="shared" si="12"/>
        <v>0</v>
      </c>
      <c r="S58" s="87">
        <v>0</v>
      </c>
      <c r="T58" s="27">
        <f t="shared" si="13"/>
        <v>0</v>
      </c>
      <c r="U58" s="87">
        <v>0</v>
      </c>
      <c r="V58" s="27">
        <f t="shared" si="14"/>
        <v>0</v>
      </c>
      <c r="W58" s="26">
        <v>0</v>
      </c>
      <c r="X58" s="27">
        <f t="shared" si="6"/>
        <v>0</v>
      </c>
      <c r="Y58" s="76">
        <f t="shared" si="15"/>
        <v>152</v>
      </c>
      <c r="Z58" s="73">
        <f t="shared" si="7"/>
        <v>98.06451612903226</v>
      </c>
      <c r="AA58" s="26">
        <v>3</v>
      </c>
      <c r="AB58" s="66">
        <f t="shared" si="8"/>
        <v>1.935483870967742</v>
      </c>
      <c r="AC58" s="76">
        <f t="shared" si="9"/>
        <v>155</v>
      </c>
      <c r="AD58" s="66">
        <f t="shared" si="10"/>
        <v>65.12605042016807</v>
      </c>
      <c r="AE58" s="62">
        <f t="shared" si="11"/>
        <v>-34.87394957983193</v>
      </c>
    </row>
    <row r="59" spans="1:31" ht="12.75" customHeight="1">
      <c r="A59" s="296"/>
      <c r="B59" s="38">
        <v>144</v>
      </c>
      <c r="C59" s="39" t="s">
        <v>15</v>
      </c>
      <c r="D59" s="52">
        <v>144</v>
      </c>
      <c r="E59" s="26">
        <v>38</v>
      </c>
      <c r="F59" s="27">
        <f t="shared" si="0"/>
        <v>36.19047619047619</v>
      </c>
      <c r="G59" s="28">
        <v>56</v>
      </c>
      <c r="H59" s="27">
        <f t="shared" si="1"/>
        <v>53.333333333333336</v>
      </c>
      <c r="I59" s="26">
        <v>0</v>
      </c>
      <c r="J59" s="27">
        <f t="shared" si="2"/>
        <v>0</v>
      </c>
      <c r="K59" s="26">
        <v>0</v>
      </c>
      <c r="L59" s="27">
        <f t="shared" si="3"/>
        <v>0</v>
      </c>
      <c r="M59" s="26">
        <v>1</v>
      </c>
      <c r="N59" s="27">
        <f t="shared" si="4"/>
        <v>0.9523809523809524</v>
      </c>
      <c r="O59" s="26">
        <v>8</v>
      </c>
      <c r="P59" s="27">
        <f t="shared" si="16"/>
        <v>7.6190476190476195</v>
      </c>
      <c r="Q59" s="87">
        <v>0</v>
      </c>
      <c r="R59" s="27">
        <f t="shared" si="12"/>
        <v>0</v>
      </c>
      <c r="S59" s="87">
        <v>0</v>
      </c>
      <c r="T59" s="27">
        <f t="shared" si="13"/>
        <v>0</v>
      </c>
      <c r="U59" s="87">
        <v>0</v>
      </c>
      <c r="V59" s="27">
        <f t="shared" si="14"/>
        <v>0</v>
      </c>
      <c r="W59" s="26">
        <v>0</v>
      </c>
      <c r="X59" s="27">
        <f t="shared" si="6"/>
        <v>0</v>
      </c>
      <c r="Y59" s="76">
        <f t="shared" si="15"/>
        <v>103</v>
      </c>
      <c r="Z59" s="73">
        <f t="shared" si="7"/>
        <v>98.09523809523809</v>
      </c>
      <c r="AA59" s="26">
        <v>2</v>
      </c>
      <c r="AB59" s="66">
        <f t="shared" si="8"/>
        <v>1.9047619047619049</v>
      </c>
      <c r="AC59" s="76">
        <f t="shared" si="9"/>
        <v>105</v>
      </c>
      <c r="AD59" s="66">
        <f t="shared" si="10"/>
        <v>72.91666666666666</v>
      </c>
      <c r="AE59" s="62">
        <f t="shared" si="11"/>
        <v>-27.083333333333343</v>
      </c>
    </row>
    <row r="60" spans="1:31" ht="12.75" customHeight="1">
      <c r="A60" s="296"/>
      <c r="B60" s="38">
        <v>145</v>
      </c>
      <c r="C60" s="39" t="s">
        <v>15</v>
      </c>
      <c r="D60" s="52">
        <v>673</v>
      </c>
      <c r="E60" s="26">
        <v>185</v>
      </c>
      <c r="F60" s="27">
        <f t="shared" si="0"/>
        <v>50.964187327823694</v>
      </c>
      <c r="G60" s="28">
        <v>162</v>
      </c>
      <c r="H60" s="27">
        <f t="shared" si="1"/>
        <v>44.62809917355372</v>
      </c>
      <c r="I60" s="26">
        <v>1</v>
      </c>
      <c r="J60" s="27">
        <f t="shared" si="2"/>
        <v>0.27548209366391185</v>
      </c>
      <c r="K60" s="26">
        <v>1</v>
      </c>
      <c r="L60" s="27">
        <f t="shared" si="3"/>
        <v>0.27548209366391185</v>
      </c>
      <c r="M60" s="26">
        <v>0</v>
      </c>
      <c r="N60" s="27">
        <f t="shared" si="4"/>
        <v>0</v>
      </c>
      <c r="O60" s="26">
        <v>8</v>
      </c>
      <c r="P60" s="27">
        <f t="shared" si="16"/>
        <v>2.203856749311295</v>
      </c>
      <c r="Q60" s="87">
        <v>1</v>
      </c>
      <c r="R60" s="27">
        <f t="shared" si="12"/>
        <v>0.27548209366391185</v>
      </c>
      <c r="S60" s="87">
        <v>2</v>
      </c>
      <c r="T60" s="27">
        <f t="shared" si="13"/>
        <v>0.5509641873278237</v>
      </c>
      <c r="U60" s="87">
        <v>0</v>
      </c>
      <c r="V60" s="27">
        <f t="shared" si="14"/>
        <v>0</v>
      </c>
      <c r="W60" s="26">
        <v>1</v>
      </c>
      <c r="X60" s="27">
        <f t="shared" si="6"/>
        <v>0.27548209366391185</v>
      </c>
      <c r="Y60" s="76">
        <f t="shared" si="15"/>
        <v>361</v>
      </c>
      <c r="Z60" s="73">
        <f t="shared" si="7"/>
        <v>99.44903581267218</v>
      </c>
      <c r="AA60" s="26">
        <v>2</v>
      </c>
      <c r="AB60" s="66">
        <f t="shared" si="8"/>
        <v>0.5509641873278237</v>
      </c>
      <c r="AC60" s="76">
        <f t="shared" si="9"/>
        <v>363</v>
      </c>
      <c r="AD60" s="66">
        <f t="shared" si="10"/>
        <v>53.937592867756315</v>
      </c>
      <c r="AE60" s="62">
        <f t="shared" si="11"/>
        <v>-46.062407132243685</v>
      </c>
    </row>
    <row r="61" spans="1:31" ht="13.5" customHeight="1" thickBot="1">
      <c r="A61" s="297"/>
      <c r="B61" s="40">
        <v>146</v>
      </c>
      <c r="C61" s="41" t="s">
        <v>15</v>
      </c>
      <c r="D61" s="53">
        <v>277</v>
      </c>
      <c r="E61" s="31">
        <v>115</v>
      </c>
      <c r="F61" s="32">
        <f t="shared" si="0"/>
        <v>50.66079295154186</v>
      </c>
      <c r="G61" s="33">
        <v>75</v>
      </c>
      <c r="H61" s="32">
        <f t="shared" si="1"/>
        <v>33.03964757709251</v>
      </c>
      <c r="I61" s="31">
        <v>0</v>
      </c>
      <c r="J61" s="32">
        <f t="shared" si="2"/>
        <v>0</v>
      </c>
      <c r="K61" s="31">
        <v>0</v>
      </c>
      <c r="L61" s="32">
        <f t="shared" si="3"/>
        <v>0</v>
      </c>
      <c r="M61" s="31">
        <v>2</v>
      </c>
      <c r="N61" s="32">
        <f t="shared" si="4"/>
        <v>0.881057268722467</v>
      </c>
      <c r="O61" s="31">
        <v>26</v>
      </c>
      <c r="P61" s="32">
        <f t="shared" si="16"/>
        <v>11.45374449339207</v>
      </c>
      <c r="Q61" s="88">
        <v>0</v>
      </c>
      <c r="R61" s="32">
        <f t="shared" si="12"/>
        <v>0</v>
      </c>
      <c r="S61" s="88">
        <v>2</v>
      </c>
      <c r="T61" s="32">
        <f t="shared" si="13"/>
        <v>0.881057268722467</v>
      </c>
      <c r="U61" s="88">
        <v>0</v>
      </c>
      <c r="V61" s="32">
        <f t="shared" si="14"/>
        <v>0</v>
      </c>
      <c r="W61" s="31">
        <v>1</v>
      </c>
      <c r="X61" s="32">
        <f t="shared" si="6"/>
        <v>0.4405286343612335</v>
      </c>
      <c r="Y61" s="77">
        <f t="shared" si="15"/>
        <v>221</v>
      </c>
      <c r="Z61" s="74">
        <f t="shared" si="7"/>
        <v>97.3568281938326</v>
      </c>
      <c r="AA61" s="31">
        <v>6</v>
      </c>
      <c r="AB61" s="67">
        <f t="shared" si="8"/>
        <v>2.643171806167401</v>
      </c>
      <c r="AC61" s="77">
        <f t="shared" si="9"/>
        <v>227</v>
      </c>
      <c r="AD61" s="67">
        <f t="shared" si="10"/>
        <v>81.94945848375451</v>
      </c>
      <c r="AE61" s="68">
        <f t="shared" si="11"/>
        <v>-18.050541516245488</v>
      </c>
    </row>
    <row r="62" ht="7.5" customHeight="1" thickBot="1" thickTop="1"/>
    <row r="63" spans="1:39" s="4" customFormat="1" ht="18" customHeight="1" thickBot="1" thickTop="1">
      <c r="A63" s="301" t="s">
        <v>38</v>
      </c>
      <c r="B63" s="302"/>
      <c r="C63" s="54">
        <f>COUNTA(C13:C61)</f>
        <v>49</v>
      </c>
      <c r="D63" s="55">
        <f>SUM(D13:D62)</f>
        <v>21309</v>
      </c>
      <c r="E63" s="55">
        <f>SUM(E13:E61)</f>
        <v>5843</v>
      </c>
      <c r="F63" s="100">
        <f t="shared" si="0"/>
        <v>39.251645841730486</v>
      </c>
      <c r="G63" s="55">
        <f>SUM(G13:G61)</f>
        <v>6218</v>
      </c>
      <c r="H63" s="100">
        <f t="shared" si="1"/>
        <v>41.77079134757491</v>
      </c>
      <c r="I63" s="55">
        <f>SUM(I13:I61)</f>
        <v>142</v>
      </c>
      <c r="J63" s="100">
        <f t="shared" si="2"/>
        <v>0.9539164315464194</v>
      </c>
      <c r="K63" s="55">
        <f>SUM(K13:K61)</f>
        <v>44</v>
      </c>
      <c r="L63" s="100">
        <f t="shared" si="3"/>
        <v>0.29557973935241166</v>
      </c>
      <c r="M63" s="55">
        <f>SUM(M13:M61)</f>
        <v>122</v>
      </c>
      <c r="N63" s="100">
        <f t="shared" si="4"/>
        <v>0.8195620045680505</v>
      </c>
      <c r="O63" s="55">
        <f>SUM(O13:O61)</f>
        <v>1937</v>
      </c>
      <c r="P63" s="100">
        <f t="shared" si="16"/>
        <v>13.01222625285503</v>
      </c>
      <c r="Q63" s="55">
        <f>SUM(Q13:Q61)</f>
        <v>1</v>
      </c>
      <c r="R63" s="100">
        <f>Q63/AC63*100</f>
        <v>0.006717721348918447</v>
      </c>
      <c r="S63" s="55">
        <f>SUM(S13:S61)</f>
        <v>20</v>
      </c>
      <c r="T63" s="100">
        <f t="shared" si="13"/>
        <v>0.13435442697836894</v>
      </c>
      <c r="U63" s="55">
        <f>SUM(U13:U61)</f>
        <v>4</v>
      </c>
      <c r="V63" s="100">
        <f t="shared" si="14"/>
        <v>0.02687088539567379</v>
      </c>
      <c r="W63" s="55">
        <f>SUM(W13:W61)</f>
        <v>18</v>
      </c>
      <c r="X63" s="100">
        <f t="shared" si="6"/>
        <v>0.12091898428053204</v>
      </c>
      <c r="Y63" s="55">
        <f>SUM(Y13:Y62)</f>
        <v>14349</v>
      </c>
      <c r="Z63" s="103">
        <f>Y63/AC63*100</f>
        <v>96.39258363563079</v>
      </c>
      <c r="AA63" s="55">
        <f>SUM(AA13:AA61)</f>
        <v>537</v>
      </c>
      <c r="AB63" s="101">
        <f>AA63/AC63*100</f>
        <v>3.6074163643692057</v>
      </c>
      <c r="AC63" s="55">
        <f>SUM(AC13:AC62)</f>
        <v>14886</v>
      </c>
      <c r="AD63" s="101">
        <f>AC63/D63*100</f>
        <v>69.8578065606082</v>
      </c>
      <c r="AE63" s="115">
        <f>AD63-100</f>
        <v>-30.142193439391804</v>
      </c>
      <c r="AG63" s="13"/>
      <c r="AH63" s="13"/>
      <c r="AI63" s="13"/>
      <c r="AJ63" s="13"/>
      <c r="AK63" s="13"/>
      <c r="AL63" s="13"/>
      <c r="AM63" s="13"/>
    </row>
    <row r="64" ht="18.75" thickTop="1"/>
  </sheetData>
  <mergeCells count="31">
    <mergeCell ref="K10:L10"/>
    <mergeCell ref="G10:H10"/>
    <mergeCell ref="I10:J10"/>
    <mergeCell ref="M10:N10"/>
    <mergeCell ref="A43:A61"/>
    <mergeCell ref="B9:B11"/>
    <mergeCell ref="A9:A11"/>
    <mergeCell ref="C9:C11"/>
    <mergeCell ref="A1:AE1"/>
    <mergeCell ref="A2:AE2"/>
    <mergeCell ref="A3:AE3"/>
    <mergeCell ref="A4:AE4"/>
    <mergeCell ref="A5:AE5"/>
    <mergeCell ref="A6:AE6"/>
    <mergeCell ref="A7:AE7"/>
    <mergeCell ref="A8:AE8"/>
    <mergeCell ref="AE9:AE11"/>
    <mergeCell ref="S10:T10"/>
    <mergeCell ref="AD9:AD11"/>
    <mergeCell ref="Y9:Z10"/>
    <mergeCell ref="U10:V10"/>
    <mergeCell ref="A63:B63"/>
    <mergeCell ref="AC9:AC11"/>
    <mergeCell ref="W10:X10"/>
    <mergeCell ref="D9:D11"/>
    <mergeCell ref="E10:F10"/>
    <mergeCell ref="AA9:AB10"/>
    <mergeCell ref="O10:P10"/>
    <mergeCell ref="E9:X9"/>
    <mergeCell ref="Q10:R10"/>
    <mergeCell ref="A13:A42"/>
  </mergeCells>
  <printOptions horizontalCentered="1"/>
  <pageMargins left="0.1968503937007874" right="0.1968503937007874" top="0.3937007874015748" bottom="0.5118110236220472" header="0" footer="0"/>
  <pageSetup horizontalDpi="300" verticalDpi="300" orientation="landscape" paperSize="5" scale="95" r:id="rId2"/>
  <headerFooter alignWithMargins="0">
    <oddFooter>&amp;C&amp;P de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35"/>
  <sheetViews>
    <sheetView zoomScale="75" zoomScaleNormal="75" workbookViewId="0" topLeftCell="A10">
      <selection activeCell="C35" sqref="C35"/>
    </sheetView>
  </sheetViews>
  <sheetFormatPr defaultColWidth="11.421875" defaultRowHeight="12.75"/>
  <cols>
    <col min="1" max="1" width="7.57421875" style="59" customWidth="1"/>
    <col min="2" max="2" width="7.57421875" style="44" customWidth="1"/>
    <col min="3" max="3" width="5.8515625" style="45" customWidth="1"/>
    <col min="4" max="4" width="6.8515625" style="46" customWidth="1"/>
    <col min="5" max="5" width="5.7109375" style="3" customWidth="1"/>
    <col min="6" max="6" width="4.57421875" style="15" customWidth="1"/>
    <col min="7" max="7" width="5.7109375" style="3" customWidth="1"/>
    <col min="8" max="8" width="4.421875" style="15" customWidth="1"/>
    <col min="9" max="9" width="5.7109375" style="3" customWidth="1"/>
    <col min="10" max="10" width="4.57421875" style="15" customWidth="1"/>
    <col min="11" max="11" width="5.7109375" style="3" customWidth="1"/>
    <col min="12" max="12" width="4.57421875" style="15" customWidth="1"/>
    <col min="13" max="13" width="5.7109375" style="3" customWidth="1"/>
    <col min="14" max="14" width="4.57421875" style="15" customWidth="1"/>
    <col min="15" max="15" width="5.7109375" style="3" customWidth="1"/>
    <col min="16" max="16" width="4.57421875" style="15" customWidth="1"/>
    <col min="17" max="17" width="5.7109375" style="105" customWidth="1"/>
    <col min="18" max="18" width="4.57421875" style="15" customWidth="1"/>
    <col min="19" max="19" width="5.7109375" style="85" customWidth="1"/>
    <col min="20" max="20" width="4.57421875" style="15" customWidth="1"/>
    <col min="21" max="21" width="5.7109375" style="85" customWidth="1"/>
    <col min="22" max="22" width="4.57421875" style="15" customWidth="1"/>
    <col min="23" max="23" width="5.7109375" style="91" customWidth="1"/>
    <col min="24" max="24" width="4.57421875" style="15" customWidth="1"/>
    <col min="25" max="25" width="7.00390625" style="91" customWidth="1"/>
    <col min="26" max="26" width="4.7109375" style="91" customWidth="1"/>
    <col min="27" max="27" width="4.57421875" style="91" customWidth="1"/>
    <col min="28" max="28" width="4.57421875" style="85" customWidth="1"/>
    <col min="29" max="29" width="7.00390625" style="91" customWidth="1"/>
    <col min="30" max="30" width="7.7109375" style="85" customWidth="1"/>
    <col min="31" max="31" width="7.28125" style="85" customWidth="1"/>
    <col min="32" max="36" width="11.421875" style="11" customWidth="1"/>
  </cols>
  <sheetData>
    <row r="1" spans="1:31" ht="39.75" customHeight="1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</row>
    <row r="2" spans="1:31" ht="18">
      <c r="A2" s="250" t="s">
        <v>34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</row>
    <row r="3" spans="1:31" ht="12.75">
      <c r="A3" s="251" t="s">
        <v>35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</row>
    <row r="4" spans="1:31" ht="12.75">
      <c r="A4" s="252" t="s">
        <v>36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</row>
    <row r="5" spans="1:31" ht="12.75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</row>
    <row r="6" spans="1:31" ht="25.5" customHeight="1">
      <c r="A6" s="300" t="s">
        <v>57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</row>
    <row r="7" spans="1:31" ht="11.25" customHeight="1">
      <c r="A7" s="241" t="s">
        <v>46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</row>
    <row r="8" spans="1:31" ht="13.5" thickBot="1">
      <c r="A8" s="242" t="s">
        <v>72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</row>
    <row r="9" spans="1:36" s="98" customFormat="1" ht="12" customHeight="1" thickBot="1" thickTop="1">
      <c r="A9" s="277" t="s">
        <v>37</v>
      </c>
      <c r="B9" s="268" t="s">
        <v>11</v>
      </c>
      <c r="C9" s="255" t="s">
        <v>12</v>
      </c>
      <c r="D9" s="260" t="s">
        <v>40</v>
      </c>
      <c r="E9" s="265" t="s">
        <v>47</v>
      </c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7"/>
      <c r="Y9" s="280" t="s">
        <v>43</v>
      </c>
      <c r="Z9" s="281"/>
      <c r="AA9" s="280" t="s">
        <v>41</v>
      </c>
      <c r="AB9" s="281"/>
      <c r="AC9" s="273" t="s">
        <v>42</v>
      </c>
      <c r="AD9" s="274" t="s">
        <v>70</v>
      </c>
      <c r="AE9" s="270" t="s">
        <v>71</v>
      </c>
      <c r="AF9" s="18"/>
      <c r="AG9" s="18"/>
      <c r="AH9" s="18"/>
      <c r="AI9" s="18"/>
      <c r="AJ9" s="18"/>
    </row>
    <row r="10" spans="1:31" s="18" customFormat="1" ht="18.75" customHeight="1" thickBot="1" thickTop="1">
      <c r="A10" s="278"/>
      <c r="B10" s="268"/>
      <c r="C10" s="255"/>
      <c r="D10" s="260"/>
      <c r="E10" s="253"/>
      <c r="F10" s="254"/>
      <c r="G10" s="253"/>
      <c r="H10" s="254"/>
      <c r="I10" s="253"/>
      <c r="J10" s="254"/>
      <c r="K10" s="253"/>
      <c r="L10" s="254"/>
      <c r="M10" s="253"/>
      <c r="N10" s="254"/>
      <c r="O10" s="253"/>
      <c r="P10" s="254"/>
      <c r="Q10" s="253"/>
      <c r="R10" s="254"/>
      <c r="S10" s="253"/>
      <c r="T10" s="254"/>
      <c r="U10" s="269"/>
      <c r="V10" s="254"/>
      <c r="W10" s="253"/>
      <c r="X10" s="254"/>
      <c r="Y10" s="282"/>
      <c r="Z10" s="283"/>
      <c r="AA10" s="282"/>
      <c r="AB10" s="283"/>
      <c r="AC10" s="273"/>
      <c r="AD10" s="275"/>
      <c r="AE10" s="271"/>
    </row>
    <row r="11" spans="1:31" s="18" customFormat="1" ht="12.75" customHeight="1" thickBot="1" thickTop="1">
      <c r="A11" s="279"/>
      <c r="B11" s="268"/>
      <c r="C11" s="255"/>
      <c r="D11" s="260"/>
      <c r="E11" s="48" t="s">
        <v>44</v>
      </c>
      <c r="F11" s="99" t="s">
        <v>39</v>
      </c>
      <c r="G11" s="48" t="s">
        <v>44</v>
      </c>
      <c r="H11" s="99" t="s">
        <v>39</v>
      </c>
      <c r="I11" s="48" t="s">
        <v>44</v>
      </c>
      <c r="J11" s="99" t="s">
        <v>39</v>
      </c>
      <c r="K11" s="48" t="s">
        <v>44</v>
      </c>
      <c r="L11" s="99" t="s">
        <v>39</v>
      </c>
      <c r="M11" s="48" t="s">
        <v>44</v>
      </c>
      <c r="N11" s="99" t="s">
        <v>39</v>
      </c>
      <c r="O11" s="48" t="s">
        <v>44</v>
      </c>
      <c r="P11" s="99" t="s">
        <v>39</v>
      </c>
      <c r="Q11" s="104" t="s">
        <v>44</v>
      </c>
      <c r="R11" s="99" t="s">
        <v>39</v>
      </c>
      <c r="S11" s="90" t="s">
        <v>44</v>
      </c>
      <c r="T11" s="99" t="s">
        <v>39</v>
      </c>
      <c r="U11" s="90" t="s">
        <v>44</v>
      </c>
      <c r="V11" s="99" t="s">
        <v>39</v>
      </c>
      <c r="W11" s="90" t="s">
        <v>44</v>
      </c>
      <c r="X11" s="99" t="s">
        <v>39</v>
      </c>
      <c r="Y11" s="90" t="s">
        <v>44</v>
      </c>
      <c r="Z11" s="95" t="s">
        <v>39</v>
      </c>
      <c r="AA11" s="90" t="s">
        <v>44</v>
      </c>
      <c r="AB11" s="95" t="s">
        <v>39</v>
      </c>
      <c r="AC11" s="273"/>
      <c r="AD11" s="276"/>
      <c r="AE11" s="272"/>
    </row>
    <row r="12" spans="1:36" s="1" customFormat="1" ht="7.5" customHeight="1" thickBot="1" thickTop="1">
      <c r="A12" s="59"/>
      <c r="B12" s="44"/>
      <c r="C12" s="45"/>
      <c r="D12" s="46"/>
      <c r="E12" s="3"/>
      <c r="F12" s="15"/>
      <c r="G12" s="3"/>
      <c r="H12" s="15"/>
      <c r="I12" s="3"/>
      <c r="J12" s="15"/>
      <c r="K12" s="3"/>
      <c r="L12" s="15"/>
      <c r="M12" s="3"/>
      <c r="N12" s="15"/>
      <c r="O12" s="3"/>
      <c r="P12" s="15"/>
      <c r="Q12" s="105"/>
      <c r="R12" s="15"/>
      <c r="S12" s="85"/>
      <c r="T12" s="15"/>
      <c r="U12" s="85"/>
      <c r="V12" s="15"/>
      <c r="W12" s="91"/>
      <c r="X12" s="15"/>
      <c r="Y12" s="91"/>
      <c r="Z12" s="91"/>
      <c r="AA12" s="91"/>
      <c r="AB12" s="85"/>
      <c r="AC12" s="91"/>
      <c r="AD12" s="85"/>
      <c r="AE12" s="85"/>
      <c r="AF12" s="8"/>
      <c r="AG12" s="8"/>
      <c r="AH12" s="8"/>
      <c r="AI12" s="8"/>
      <c r="AJ12" s="8"/>
    </row>
    <row r="13" spans="1:31" ht="12.75" customHeight="1" thickTop="1">
      <c r="A13" s="286" t="s">
        <v>29</v>
      </c>
      <c r="B13" s="36">
        <v>214</v>
      </c>
      <c r="C13" s="37" t="s">
        <v>15</v>
      </c>
      <c r="D13" s="51">
        <v>597</v>
      </c>
      <c r="E13" s="21">
        <v>241</v>
      </c>
      <c r="F13" s="22">
        <f aca="true" t="shared" si="0" ref="F13:F35">E13/AC13*100</f>
        <v>60.70528967254408</v>
      </c>
      <c r="G13" s="23">
        <v>77</v>
      </c>
      <c r="H13" s="22">
        <f aca="true" t="shared" si="1" ref="H13:H35">G13/AC13*100</f>
        <v>19.395465994962215</v>
      </c>
      <c r="I13" s="21">
        <v>17</v>
      </c>
      <c r="J13" s="22">
        <f aca="true" t="shared" si="2" ref="J13:J35">I13/AC13*100</f>
        <v>4.282115869017632</v>
      </c>
      <c r="K13" s="21">
        <v>3</v>
      </c>
      <c r="L13" s="22">
        <f aca="true" t="shared" si="3" ref="L13:L35">K13/AC13*100</f>
        <v>0.7556675062972292</v>
      </c>
      <c r="M13" s="21">
        <v>1</v>
      </c>
      <c r="N13" s="22">
        <f aca="true" t="shared" si="4" ref="N13:N35">M13/AC13*100</f>
        <v>0.2518891687657431</v>
      </c>
      <c r="O13" s="21">
        <v>47</v>
      </c>
      <c r="P13" s="22">
        <f aca="true" t="shared" si="5" ref="P13:P33">O13/AC13*100</f>
        <v>11.838790931989925</v>
      </c>
      <c r="Q13" s="86">
        <v>0</v>
      </c>
      <c r="R13" s="22">
        <f>Q13/AC13*100</f>
        <v>0</v>
      </c>
      <c r="S13" s="21">
        <v>0</v>
      </c>
      <c r="T13" s="22">
        <f>S13/AC13*100</f>
        <v>0</v>
      </c>
      <c r="U13" s="21">
        <v>0</v>
      </c>
      <c r="V13" s="22">
        <f>U13/AC13*100</f>
        <v>0</v>
      </c>
      <c r="W13" s="21">
        <v>2</v>
      </c>
      <c r="X13" s="22">
        <f aca="true" t="shared" si="6" ref="X13:X35">W13/AC13*100</f>
        <v>0.5037783375314862</v>
      </c>
      <c r="Y13" s="75">
        <f>SUM(E13+G13+I13+K13+M13+O13+Q13+S13+U13+W13)</f>
        <v>388</v>
      </c>
      <c r="Z13" s="72">
        <f aca="true" t="shared" si="7" ref="Z13:Z33">Y13/AC13*100</f>
        <v>97.73299748110831</v>
      </c>
      <c r="AA13" s="21">
        <v>9</v>
      </c>
      <c r="AB13" s="64">
        <f aca="true" t="shared" si="8" ref="AB13:AB33">AA13/AC13*100</f>
        <v>2.2670025188916876</v>
      </c>
      <c r="AC13" s="75">
        <f aca="true" t="shared" si="9" ref="AC13:AC33">Y13+AA13</f>
        <v>397</v>
      </c>
      <c r="AD13" s="64">
        <f aca="true" t="shared" si="10" ref="AD13:AD33">AC13/D13*100</f>
        <v>66.49916247906198</v>
      </c>
      <c r="AE13" s="65">
        <f aca="true" t="shared" si="11" ref="AE13:AE33">AD13-100</f>
        <v>-33.50083752093802</v>
      </c>
    </row>
    <row r="14" spans="1:31" ht="12.75">
      <c r="A14" s="287"/>
      <c r="B14" s="38">
        <v>214</v>
      </c>
      <c r="C14" s="39" t="s">
        <v>16</v>
      </c>
      <c r="D14" s="52">
        <v>597</v>
      </c>
      <c r="E14" s="26">
        <v>255</v>
      </c>
      <c r="F14" s="27">
        <f t="shared" si="0"/>
        <v>69.29347826086956</v>
      </c>
      <c r="G14" s="28">
        <v>97</v>
      </c>
      <c r="H14" s="27">
        <f t="shared" si="1"/>
        <v>26.358695652173914</v>
      </c>
      <c r="I14" s="26">
        <v>0</v>
      </c>
      <c r="J14" s="27">
        <f t="shared" si="2"/>
        <v>0</v>
      </c>
      <c r="K14" s="26">
        <v>0</v>
      </c>
      <c r="L14" s="27">
        <f t="shared" si="3"/>
        <v>0</v>
      </c>
      <c r="M14" s="26">
        <v>0</v>
      </c>
      <c r="N14" s="27">
        <f t="shared" si="4"/>
        <v>0</v>
      </c>
      <c r="O14" s="26">
        <v>14</v>
      </c>
      <c r="P14" s="27">
        <f t="shared" si="5"/>
        <v>3.804347826086957</v>
      </c>
      <c r="Q14" s="87">
        <v>0</v>
      </c>
      <c r="R14" s="27">
        <f aca="true" t="shared" si="12" ref="R14:R35">Q14/AC14*100</f>
        <v>0</v>
      </c>
      <c r="S14" s="26">
        <v>0</v>
      </c>
      <c r="T14" s="27">
        <f aca="true" t="shared" si="13" ref="T14:T32">S14/AC14*100</f>
        <v>0</v>
      </c>
      <c r="U14" s="26">
        <v>0</v>
      </c>
      <c r="V14" s="27">
        <f aca="true" t="shared" si="14" ref="V14:V35">U14/AC14*100</f>
        <v>0</v>
      </c>
      <c r="W14" s="26">
        <v>0</v>
      </c>
      <c r="X14" s="27">
        <f t="shared" si="6"/>
        <v>0</v>
      </c>
      <c r="Y14" s="76">
        <f aca="true" t="shared" si="15" ref="Y14:Y33">SUM(E14+G14+I14+K14+M14+O14+Q14+S14+U14+W14)</f>
        <v>366</v>
      </c>
      <c r="Z14" s="73">
        <f t="shared" si="7"/>
        <v>99.45652173913044</v>
      </c>
      <c r="AA14" s="26">
        <v>2</v>
      </c>
      <c r="AB14" s="66">
        <f t="shared" si="8"/>
        <v>0.5434782608695652</v>
      </c>
      <c r="AC14" s="76">
        <f t="shared" si="9"/>
        <v>368</v>
      </c>
      <c r="AD14" s="66">
        <f t="shared" si="10"/>
        <v>61.64154103852596</v>
      </c>
      <c r="AE14" s="62">
        <f t="shared" si="11"/>
        <v>-38.35845896147404</v>
      </c>
    </row>
    <row r="15" spans="1:31" ht="12.75">
      <c r="A15" s="287"/>
      <c r="B15" s="38">
        <v>215</v>
      </c>
      <c r="C15" s="39" t="s">
        <v>15</v>
      </c>
      <c r="D15" s="52">
        <v>405</v>
      </c>
      <c r="E15" s="26">
        <v>150</v>
      </c>
      <c r="F15" s="27">
        <f t="shared" si="0"/>
        <v>60.97560975609756</v>
      </c>
      <c r="G15" s="28">
        <v>53</v>
      </c>
      <c r="H15" s="27">
        <f t="shared" si="1"/>
        <v>21.544715447154474</v>
      </c>
      <c r="I15" s="26">
        <v>4</v>
      </c>
      <c r="J15" s="27">
        <f t="shared" si="2"/>
        <v>1.6260162601626018</v>
      </c>
      <c r="K15" s="26">
        <v>0</v>
      </c>
      <c r="L15" s="27">
        <f t="shared" si="3"/>
        <v>0</v>
      </c>
      <c r="M15" s="26">
        <v>1</v>
      </c>
      <c r="N15" s="27">
        <f t="shared" si="4"/>
        <v>0.40650406504065045</v>
      </c>
      <c r="O15" s="26">
        <v>25</v>
      </c>
      <c r="P15" s="27">
        <f t="shared" si="5"/>
        <v>10.16260162601626</v>
      </c>
      <c r="Q15" s="87">
        <v>0</v>
      </c>
      <c r="R15" s="27">
        <f t="shared" si="12"/>
        <v>0</v>
      </c>
      <c r="S15" s="26">
        <v>0</v>
      </c>
      <c r="T15" s="27">
        <f t="shared" si="13"/>
        <v>0</v>
      </c>
      <c r="U15" s="26">
        <v>0</v>
      </c>
      <c r="V15" s="27">
        <f t="shared" si="14"/>
        <v>0</v>
      </c>
      <c r="W15" s="26">
        <v>0</v>
      </c>
      <c r="X15" s="27">
        <f t="shared" si="6"/>
        <v>0</v>
      </c>
      <c r="Y15" s="76">
        <f t="shared" si="15"/>
        <v>233</v>
      </c>
      <c r="Z15" s="73">
        <f t="shared" si="7"/>
        <v>94.71544715447155</v>
      </c>
      <c r="AA15" s="26">
        <v>13</v>
      </c>
      <c r="AB15" s="66">
        <f t="shared" si="8"/>
        <v>5.284552845528456</v>
      </c>
      <c r="AC15" s="76">
        <f t="shared" si="9"/>
        <v>246</v>
      </c>
      <c r="AD15" s="66">
        <f t="shared" si="10"/>
        <v>60.74074074074074</v>
      </c>
      <c r="AE15" s="62">
        <f t="shared" si="11"/>
        <v>-39.25925925925926</v>
      </c>
    </row>
    <row r="16" spans="1:31" ht="12.75">
      <c r="A16" s="287"/>
      <c r="B16" s="38">
        <v>216</v>
      </c>
      <c r="C16" s="39" t="s">
        <v>15</v>
      </c>
      <c r="D16" s="52">
        <v>476</v>
      </c>
      <c r="E16" s="26">
        <v>177</v>
      </c>
      <c r="F16" s="27">
        <f t="shared" si="0"/>
        <v>60.204081632653065</v>
      </c>
      <c r="G16" s="28">
        <v>76</v>
      </c>
      <c r="H16" s="27">
        <f t="shared" si="1"/>
        <v>25.850340136054424</v>
      </c>
      <c r="I16" s="26">
        <v>1</v>
      </c>
      <c r="J16" s="27">
        <f t="shared" si="2"/>
        <v>0.3401360544217687</v>
      </c>
      <c r="K16" s="26">
        <v>1</v>
      </c>
      <c r="L16" s="27">
        <f t="shared" si="3"/>
        <v>0.3401360544217687</v>
      </c>
      <c r="M16" s="26">
        <v>0</v>
      </c>
      <c r="N16" s="27">
        <f t="shared" si="4"/>
        <v>0</v>
      </c>
      <c r="O16" s="26">
        <v>29</v>
      </c>
      <c r="P16" s="27">
        <f t="shared" si="5"/>
        <v>9.863945578231291</v>
      </c>
      <c r="Q16" s="87">
        <v>0</v>
      </c>
      <c r="R16" s="27">
        <f t="shared" si="12"/>
        <v>0</v>
      </c>
      <c r="S16" s="26">
        <v>0</v>
      </c>
      <c r="T16" s="27">
        <f t="shared" si="13"/>
        <v>0</v>
      </c>
      <c r="U16" s="26">
        <v>0</v>
      </c>
      <c r="V16" s="27">
        <f t="shared" si="14"/>
        <v>0</v>
      </c>
      <c r="W16" s="26">
        <v>1</v>
      </c>
      <c r="X16" s="27">
        <f t="shared" si="6"/>
        <v>0.3401360544217687</v>
      </c>
      <c r="Y16" s="76">
        <f t="shared" si="15"/>
        <v>285</v>
      </c>
      <c r="Z16" s="73">
        <f t="shared" si="7"/>
        <v>96.93877551020408</v>
      </c>
      <c r="AA16" s="26">
        <v>9</v>
      </c>
      <c r="AB16" s="66">
        <f t="shared" si="8"/>
        <v>3.061224489795918</v>
      </c>
      <c r="AC16" s="76">
        <f t="shared" si="9"/>
        <v>294</v>
      </c>
      <c r="AD16" s="66">
        <f t="shared" si="10"/>
        <v>61.76470588235294</v>
      </c>
      <c r="AE16" s="62">
        <f t="shared" si="11"/>
        <v>-38.23529411764706</v>
      </c>
    </row>
    <row r="17" spans="1:31" ht="12.75">
      <c r="A17" s="287"/>
      <c r="B17" s="38">
        <v>216</v>
      </c>
      <c r="C17" s="39" t="s">
        <v>16</v>
      </c>
      <c r="D17" s="52">
        <v>476</v>
      </c>
      <c r="E17" s="26">
        <v>166</v>
      </c>
      <c r="F17" s="27">
        <f t="shared" si="0"/>
        <v>56.4625850340136</v>
      </c>
      <c r="G17" s="28">
        <v>86</v>
      </c>
      <c r="H17" s="27">
        <f t="shared" si="1"/>
        <v>29.25170068027211</v>
      </c>
      <c r="I17" s="26">
        <v>3</v>
      </c>
      <c r="J17" s="27">
        <f t="shared" si="2"/>
        <v>1.0204081632653061</v>
      </c>
      <c r="K17" s="26">
        <v>0</v>
      </c>
      <c r="L17" s="27">
        <f t="shared" si="3"/>
        <v>0</v>
      </c>
      <c r="M17" s="26">
        <v>1</v>
      </c>
      <c r="N17" s="27">
        <f t="shared" si="4"/>
        <v>0.3401360544217687</v>
      </c>
      <c r="O17" s="26">
        <v>37</v>
      </c>
      <c r="P17" s="27">
        <f t="shared" si="5"/>
        <v>12.585034013605442</v>
      </c>
      <c r="Q17" s="87">
        <v>0</v>
      </c>
      <c r="R17" s="27">
        <f t="shared" si="12"/>
        <v>0</v>
      </c>
      <c r="S17" s="26">
        <v>0</v>
      </c>
      <c r="T17" s="27">
        <f t="shared" si="13"/>
        <v>0</v>
      </c>
      <c r="U17" s="26">
        <v>0</v>
      </c>
      <c r="V17" s="27">
        <f t="shared" si="14"/>
        <v>0</v>
      </c>
      <c r="W17" s="26">
        <v>0</v>
      </c>
      <c r="X17" s="27">
        <f t="shared" si="6"/>
        <v>0</v>
      </c>
      <c r="Y17" s="76">
        <f t="shared" si="15"/>
        <v>293</v>
      </c>
      <c r="Z17" s="73">
        <f t="shared" si="7"/>
        <v>99.65986394557824</v>
      </c>
      <c r="AA17" s="26">
        <v>1</v>
      </c>
      <c r="AB17" s="66">
        <f t="shared" si="8"/>
        <v>0.3401360544217687</v>
      </c>
      <c r="AC17" s="76">
        <f t="shared" si="9"/>
        <v>294</v>
      </c>
      <c r="AD17" s="66">
        <f t="shared" si="10"/>
        <v>61.76470588235294</v>
      </c>
      <c r="AE17" s="62">
        <f t="shared" si="11"/>
        <v>-38.23529411764706</v>
      </c>
    </row>
    <row r="18" spans="1:31" ht="12.75">
      <c r="A18" s="287"/>
      <c r="B18" s="38">
        <v>221</v>
      </c>
      <c r="C18" s="39" t="s">
        <v>15</v>
      </c>
      <c r="D18" s="52">
        <v>395</v>
      </c>
      <c r="E18" s="26">
        <v>136</v>
      </c>
      <c r="F18" s="27">
        <f t="shared" si="0"/>
        <v>58.36909871244635</v>
      </c>
      <c r="G18" s="28">
        <v>59</v>
      </c>
      <c r="H18" s="27">
        <f t="shared" si="1"/>
        <v>25.321888412017167</v>
      </c>
      <c r="I18" s="26">
        <v>0</v>
      </c>
      <c r="J18" s="27">
        <f t="shared" si="2"/>
        <v>0</v>
      </c>
      <c r="K18" s="26">
        <v>3</v>
      </c>
      <c r="L18" s="27">
        <f t="shared" si="3"/>
        <v>1.2875536480686696</v>
      </c>
      <c r="M18" s="26">
        <v>2</v>
      </c>
      <c r="N18" s="27">
        <f t="shared" si="4"/>
        <v>0.8583690987124464</v>
      </c>
      <c r="O18" s="26">
        <v>26</v>
      </c>
      <c r="P18" s="27">
        <f t="shared" si="5"/>
        <v>11.158798283261802</v>
      </c>
      <c r="Q18" s="87">
        <v>0</v>
      </c>
      <c r="R18" s="27">
        <f t="shared" si="12"/>
        <v>0</v>
      </c>
      <c r="S18" s="26">
        <v>0</v>
      </c>
      <c r="T18" s="27">
        <f t="shared" si="13"/>
        <v>0</v>
      </c>
      <c r="U18" s="26">
        <v>0</v>
      </c>
      <c r="V18" s="27">
        <f t="shared" si="14"/>
        <v>0</v>
      </c>
      <c r="W18" s="26">
        <v>0</v>
      </c>
      <c r="X18" s="27">
        <f t="shared" si="6"/>
        <v>0</v>
      </c>
      <c r="Y18" s="76">
        <f t="shared" si="15"/>
        <v>226</v>
      </c>
      <c r="Z18" s="73">
        <f t="shared" si="7"/>
        <v>96.99570815450643</v>
      </c>
      <c r="AA18" s="26">
        <v>7</v>
      </c>
      <c r="AB18" s="66">
        <f t="shared" si="8"/>
        <v>3.004291845493562</v>
      </c>
      <c r="AC18" s="76">
        <f t="shared" si="9"/>
        <v>233</v>
      </c>
      <c r="AD18" s="66">
        <f t="shared" si="10"/>
        <v>58.9873417721519</v>
      </c>
      <c r="AE18" s="62">
        <f t="shared" si="11"/>
        <v>-41.0126582278481</v>
      </c>
    </row>
    <row r="19" spans="1:31" ht="12.75">
      <c r="A19" s="287"/>
      <c r="B19" s="38">
        <v>221</v>
      </c>
      <c r="C19" s="39" t="s">
        <v>16</v>
      </c>
      <c r="D19" s="52">
        <v>395</v>
      </c>
      <c r="E19" s="26">
        <v>130</v>
      </c>
      <c r="F19" s="27">
        <f t="shared" si="0"/>
        <v>59.09090909090909</v>
      </c>
      <c r="G19" s="28">
        <v>45</v>
      </c>
      <c r="H19" s="27">
        <f t="shared" si="1"/>
        <v>20.454545454545457</v>
      </c>
      <c r="I19" s="26">
        <v>1</v>
      </c>
      <c r="J19" s="27">
        <f t="shared" si="2"/>
        <v>0.45454545454545453</v>
      </c>
      <c r="K19" s="26">
        <v>0</v>
      </c>
      <c r="L19" s="27">
        <f t="shared" si="3"/>
        <v>0</v>
      </c>
      <c r="M19" s="26">
        <v>1</v>
      </c>
      <c r="N19" s="27">
        <f t="shared" si="4"/>
        <v>0.45454545454545453</v>
      </c>
      <c r="O19" s="26">
        <v>33</v>
      </c>
      <c r="P19" s="27">
        <f t="shared" si="5"/>
        <v>15</v>
      </c>
      <c r="Q19" s="87">
        <v>0</v>
      </c>
      <c r="R19" s="27">
        <f t="shared" si="12"/>
        <v>0</v>
      </c>
      <c r="S19" s="26">
        <v>0</v>
      </c>
      <c r="T19" s="27">
        <f t="shared" si="13"/>
        <v>0</v>
      </c>
      <c r="U19" s="26">
        <v>0</v>
      </c>
      <c r="V19" s="27">
        <f t="shared" si="14"/>
        <v>0</v>
      </c>
      <c r="W19" s="26">
        <v>0</v>
      </c>
      <c r="X19" s="27">
        <f t="shared" si="6"/>
        <v>0</v>
      </c>
      <c r="Y19" s="76">
        <f t="shared" si="15"/>
        <v>210</v>
      </c>
      <c r="Z19" s="73">
        <f t="shared" si="7"/>
        <v>95.45454545454545</v>
      </c>
      <c r="AA19" s="26">
        <v>10</v>
      </c>
      <c r="AB19" s="66">
        <f t="shared" si="8"/>
        <v>4.545454545454546</v>
      </c>
      <c r="AC19" s="76">
        <f t="shared" si="9"/>
        <v>220</v>
      </c>
      <c r="AD19" s="66">
        <f t="shared" si="10"/>
        <v>55.69620253164557</v>
      </c>
      <c r="AE19" s="62">
        <f t="shared" si="11"/>
        <v>-44.30379746835443</v>
      </c>
    </row>
    <row r="20" spans="1:31" ht="12.75">
      <c r="A20" s="287"/>
      <c r="B20" s="38">
        <v>222</v>
      </c>
      <c r="C20" s="39" t="s">
        <v>15</v>
      </c>
      <c r="D20" s="52">
        <v>597</v>
      </c>
      <c r="E20" s="26">
        <v>221</v>
      </c>
      <c r="F20" s="27">
        <f t="shared" si="0"/>
        <v>64.05797101449275</v>
      </c>
      <c r="G20" s="28">
        <v>77</v>
      </c>
      <c r="H20" s="27">
        <f t="shared" si="1"/>
        <v>22.318840579710145</v>
      </c>
      <c r="I20" s="26">
        <v>5</v>
      </c>
      <c r="J20" s="27">
        <f t="shared" si="2"/>
        <v>1.4492753623188406</v>
      </c>
      <c r="K20" s="26">
        <v>0</v>
      </c>
      <c r="L20" s="27">
        <f t="shared" si="3"/>
        <v>0</v>
      </c>
      <c r="M20" s="26">
        <v>1</v>
      </c>
      <c r="N20" s="27">
        <f t="shared" si="4"/>
        <v>0.2898550724637681</v>
      </c>
      <c r="O20" s="26">
        <v>38</v>
      </c>
      <c r="P20" s="27">
        <f t="shared" si="5"/>
        <v>11.014492753623188</v>
      </c>
      <c r="Q20" s="87">
        <v>0</v>
      </c>
      <c r="R20" s="27">
        <f t="shared" si="12"/>
        <v>0</v>
      </c>
      <c r="S20" s="26">
        <v>0</v>
      </c>
      <c r="T20" s="27">
        <f t="shared" si="13"/>
        <v>0</v>
      </c>
      <c r="U20" s="26">
        <v>0</v>
      </c>
      <c r="V20" s="27">
        <f t="shared" si="14"/>
        <v>0</v>
      </c>
      <c r="W20" s="26">
        <v>0</v>
      </c>
      <c r="X20" s="27">
        <f t="shared" si="6"/>
        <v>0</v>
      </c>
      <c r="Y20" s="76">
        <f t="shared" si="15"/>
        <v>342</v>
      </c>
      <c r="Z20" s="73">
        <f t="shared" si="7"/>
        <v>99.1304347826087</v>
      </c>
      <c r="AA20" s="26">
        <v>3</v>
      </c>
      <c r="AB20" s="66">
        <f t="shared" si="8"/>
        <v>0.8695652173913043</v>
      </c>
      <c r="AC20" s="76">
        <f t="shared" si="9"/>
        <v>345</v>
      </c>
      <c r="AD20" s="66">
        <f t="shared" si="10"/>
        <v>57.78894472361809</v>
      </c>
      <c r="AE20" s="62">
        <f t="shared" si="11"/>
        <v>-42.21105527638191</v>
      </c>
    </row>
    <row r="21" spans="1:31" ht="12.75">
      <c r="A21" s="287"/>
      <c r="B21" s="38">
        <v>223</v>
      </c>
      <c r="C21" s="39" t="s">
        <v>15</v>
      </c>
      <c r="D21" s="52">
        <v>380</v>
      </c>
      <c r="E21" s="26">
        <v>161</v>
      </c>
      <c r="F21" s="27">
        <f t="shared" si="0"/>
        <v>70.6140350877193</v>
      </c>
      <c r="G21" s="28">
        <v>51</v>
      </c>
      <c r="H21" s="27">
        <f t="shared" si="1"/>
        <v>22.36842105263158</v>
      </c>
      <c r="I21" s="26">
        <v>1</v>
      </c>
      <c r="J21" s="27">
        <f t="shared" si="2"/>
        <v>0.43859649122807015</v>
      </c>
      <c r="K21" s="26">
        <v>0</v>
      </c>
      <c r="L21" s="27">
        <f t="shared" si="3"/>
        <v>0</v>
      </c>
      <c r="M21" s="26">
        <v>0</v>
      </c>
      <c r="N21" s="27">
        <f t="shared" si="4"/>
        <v>0</v>
      </c>
      <c r="O21" s="26">
        <v>14</v>
      </c>
      <c r="P21" s="27">
        <f t="shared" si="5"/>
        <v>6.140350877192982</v>
      </c>
      <c r="Q21" s="87">
        <v>0</v>
      </c>
      <c r="R21" s="27">
        <f t="shared" si="12"/>
        <v>0</v>
      </c>
      <c r="S21" s="26">
        <v>0</v>
      </c>
      <c r="T21" s="27">
        <f t="shared" si="13"/>
        <v>0</v>
      </c>
      <c r="U21" s="26">
        <v>0</v>
      </c>
      <c r="V21" s="27">
        <f t="shared" si="14"/>
        <v>0</v>
      </c>
      <c r="W21" s="26">
        <v>1</v>
      </c>
      <c r="X21" s="27">
        <f t="shared" si="6"/>
        <v>0.43859649122807015</v>
      </c>
      <c r="Y21" s="76">
        <f t="shared" si="15"/>
        <v>228</v>
      </c>
      <c r="Z21" s="73">
        <f t="shared" si="7"/>
        <v>100</v>
      </c>
      <c r="AA21" s="26">
        <v>0</v>
      </c>
      <c r="AB21" s="66">
        <f t="shared" si="8"/>
        <v>0</v>
      </c>
      <c r="AC21" s="76">
        <f t="shared" si="9"/>
        <v>228</v>
      </c>
      <c r="AD21" s="66">
        <f t="shared" si="10"/>
        <v>60</v>
      </c>
      <c r="AE21" s="62">
        <f t="shared" si="11"/>
        <v>-40</v>
      </c>
    </row>
    <row r="22" spans="1:31" ht="12.75">
      <c r="A22" s="287"/>
      <c r="B22" s="38">
        <v>223</v>
      </c>
      <c r="C22" s="39" t="s">
        <v>16</v>
      </c>
      <c r="D22" s="52">
        <v>380</v>
      </c>
      <c r="E22" s="26">
        <v>149</v>
      </c>
      <c r="F22" s="27">
        <f t="shared" si="0"/>
        <v>66.22222222222223</v>
      </c>
      <c r="G22" s="28">
        <v>48</v>
      </c>
      <c r="H22" s="27">
        <f t="shared" si="1"/>
        <v>21.333333333333336</v>
      </c>
      <c r="I22" s="26">
        <v>2</v>
      </c>
      <c r="J22" s="27">
        <f t="shared" si="2"/>
        <v>0.8888888888888888</v>
      </c>
      <c r="K22" s="26">
        <v>2</v>
      </c>
      <c r="L22" s="27">
        <f t="shared" si="3"/>
        <v>0.8888888888888888</v>
      </c>
      <c r="M22" s="26">
        <v>0</v>
      </c>
      <c r="N22" s="27">
        <f t="shared" si="4"/>
        <v>0</v>
      </c>
      <c r="O22" s="26">
        <v>23</v>
      </c>
      <c r="P22" s="27">
        <f t="shared" si="5"/>
        <v>10.222222222222223</v>
      </c>
      <c r="Q22" s="87">
        <v>0</v>
      </c>
      <c r="R22" s="27">
        <f t="shared" si="12"/>
        <v>0</v>
      </c>
      <c r="S22" s="26">
        <v>0</v>
      </c>
      <c r="T22" s="27">
        <f t="shared" si="13"/>
        <v>0</v>
      </c>
      <c r="U22" s="26">
        <v>0</v>
      </c>
      <c r="V22" s="27">
        <f t="shared" si="14"/>
        <v>0</v>
      </c>
      <c r="W22" s="26">
        <v>0</v>
      </c>
      <c r="X22" s="27">
        <f t="shared" si="6"/>
        <v>0</v>
      </c>
      <c r="Y22" s="76">
        <f t="shared" si="15"/>
        <v>224</v>
      </c>
      <c r="Z22" s="73">
        <f t="shared" si="7"/>
        <v>99.55555555555556</v>
      </c>
      <c r="AA22" s="26">
        <v>1</v>
      </c>
      <c r="AB22" s="66">
        <f t="shared" si="8"/>
        <v>0.4444444444444444</v>
      </c>
      <c r="AC22" s="76">
        <f t="shared" si="9"/>
        <v>225</v>
      </c>
      <c r="AD22" s="66">
        <f t="shared" si="10"/>
        <v>59.210526315789465</v>
      </c>
      <c r="AE22" s="62">
        <f t="shared" si="11"/>
        <v>-40.789473684210535</v>
      </c>
    </row>
    <row r="23" spans="1:31" ht="12.75">
      <c r="A23" s="287"/>
      <c r="B23" s="38">
        <v>224</v>
      </c>
      <c r="C23" s="39" t="s">
        <v>15</v>
      </c>
      <c r="D23" s="52">
        <v>580</v>
      </c>
      <c r="E23" s="26">
        <v>187</v>
      </c>
      <c r="F23" s="27">
        <f t="shared" si="0"/>
        <v>55.98802395209581</v>
      </c>
      <c r="G23" s="28">
        <v>90</v>
      </c>
      <c r="H23" s="27">
        <f t="shared" si="1"/>
        <v>26.94610778443114</v>
      </c>
      <c r="I23" s="26">
        <v>7</v>
      </c>
      <c r="J23" s="27">
        <f t="shared" si="2"/>
        <v>2.095808383233533</v>
      </c>
      <c r="K23" s="26">
        <v>0</v>
      </c>
      <c r="L23" s="27">
        <f t="shared" si="3"/>
        <v>0</v>
      </c>
      <c r="M23" s="26">
        <v>0</v>
      </c>
      <c r="N23" s="27">
        <f t="shared" si="4"/>
        <v>0</v>
      </c>
      <c r="O23" s="26">
        <v>40</v>
      </c>
      <c r="P23" s="27">
        <f t="shared" si="5"/>
        <v>11.976047904191617</v>
      </c>
      <c r="Q23" s="87">
        <v>0</v>
      </c>
      <c r="R23" s="27">
        <f t="shared" si="12"/>
        <v>0</v>
      </c>
      <c r="S23" s="26">
        <v>0</v>
      </c>
      <c r="T23" s="27">
        <f t="shared" si="13"/>
        <v>0</v>
      </c>
      <c r="U23" s="26">
        <v>0</v>
      </c>
      <c r="V23" s="27">
        <f t="shared" si="14"/>
        <v>0</v>
      </c>
      <c r="W23" s="26">
        <v>1</v>
      </c>
      <c r="X23" s="27">
        <f t="shared" si="6"/>
        <v>0.29940119760479045</v>
      </c>
      <c r="Y23" s="76">
        <f t="shared" si="15"/>
        <v>325</v>
      </c>
      <c r="Z23" s="73">
        <f t="shared" si="7"/>
        <v>97.30538922155688</v>
      </c>
      <c r="AA23" s="26">
        <v>9</v>
      </c>
      <c r="AB23" s="66">
        <f t="shared" si="8"/>
        <v>2.694610778443114</v>
      </c>
      <c r="AC23" s="76">
        <f t="shared" si="9"/>
        <v>334</v>
      </c>
      <c r="AD23" s="66">
        <f t="shared" si="10"/>
        <v>57.58620689655173</v>
      </c>
      <c r="AE23" s="62">
        <f t="shared" si="11"/>
        <v>-42.41379310344827</v>
      </c>
    </row>
    <row r="24" spans="1:31" ht="12.75">
      <c r="A24" s="287"/>
      <c r="B24" s="38">
        <v>224</v>
      </c>
      <c r="C24" s="39" t="s">
        <v>16</v>
      </c>
      <c r="D24" s="52">
        <v>581</v>
      </c>
      <c r="E24" s="26">
        <v>161</v>
      </c>
      <c r="F24" s="27">
        <f t="shared" si="0"/>
        <v>53.666666666666664</v>
      </c>
      <c r="G24" s="28">
        <v>92</v>
      </c>
      <c r="H24" s="27">
        <f t="shared" si="1"/>
        <v>30.666666666666664</v>
      </c>
      <c r="I24" s="26">
        <v>6</v>
      </c>
      <c r="J24" s="27">
        <f t="shared" si="2"/>
        <v>2</v>
      </c>
      <c r="K24" s="26">
        <v>1</v>
      </c>
      <c r="L24" s="27">
        <f t="shared" si="3"/>
        <v>0.33333333333333337</v>
      </c>
      <c r="M24" s="26">
        <v>2</v>
      </c>
      <c r="N24" s="27">
        <f t="shared" si="4"/>
        <v>0.6666666666666667</v>
      </c>
      <c r="O24" s="26">
        <v>36</v>
      </c>
      <c r="P24" s="27">
        <f t="shared" si="5"/>
        <v>12</v>
      </c>
      <c r="Q24" s="87">
        <v>0</v>
      </c>
      <c r="R24" s="27">
        <f t="shared" si="12"/>
        <v>0</v>
      </c>
      <c r="S24" s="26">
        <v>0</v>
      </c>
      <c r="T24" s="27">
        <f t="shared" si="13"/>
        <v>0</v>
      </c>
      <c r="U24" s="26">
        <v>0</v>
      </c>
      <c r="V24" s="27">
        <f t="shared" si="14"/>
        <v>0</v>
      </c>
      <c r="W24" s="26">
        <v>0</v>
      </c>
      <c r="X24" s="27">
        <f t="shared" si="6"/>
        <v>0</v>
      </c>
      <c r="Y24" s="76">
        <f t="shared" si="15"/>
        <v>298</v>
      </c>
      <c r="Z24" s="73">
        <f t="shared" si="7"/>
        <v>99.33333333333333</v>
      </c>
      <c r="AA24" s="26">
        <v>2</v>
      </c>
      <c r="AB24" s="66">
        <f t="shared" si="8"/>
        <v>0.6666666666666667</v>
      </c>
      <c r="AC24" s="76">
        <f t="shared" si="9"/>
        <v>300</v>
      </c>
      <c r="AD24" s="66">
        <f t="shared" si="10"/>
        <v>51.63511187607573</v>
      </c>
      <c r="AE24" s="62">
        <f t="shared" si="11"/>
        <v>-48.36488812392427</v>
      </c>
    </row>
    <row r="25" spans="1:31" ht="12.75">
      <c r="A25" s="287"/>
      <c r="B25" s="38">
        <v>225</v>
      </c>
      <c r="C25" s="39" t="s">
        <v>15</v>
      </c>
      <c r="D25" s="52">
        <v>580</v>
      </c>
      <c r="E25" s="26">
        <v>164</v>
      </c>
      <c r="F25" s="27">
        <f t="shared" si="0"/>
        <v>53.59477124183007</v>
      </c>
      <c r="G25" s="28">
        <v>84</v>
      </c>
      <c r="H25" s="27">
        <f t="shared" si="1"/>
        <v>27.450980392156865</v>
      </c>
      <c r="I25" s="26">
        <v>0</v>
      </c>
      <c r="J25" s="27">
        <f t="shared" si="2"/>
        <v>0</v>
      </c>
      <c r="K25" s="26">
        <v>0</v>
      </c>
      <c r="L25" s="27">
        <f t="shared" si="3"/>
        <v>0</v>
      </c>
      <c r="M25" s="26">
        <v>2</v>
      </c>
      <c r="N25" s="27">
        <f t="shared" si="4"/>
        <v>0.6535947712418301</v>
      </c>
      <c r="O25" s="26">
        <v>44</v>
      </c>
      <c r="P25" s="27">
        <f t="shared" si="5"/>
        <v>14.37908496732026</v>
      </c>
      <c r="Q25" s="87">
        <v>0</v>
      </c>
      <c r="R25" s="27">
        <f t="shared" si="12"/>
        <v>0</v>
      </c>
      <c r="S25" s="26">
        <v>0</v>
      </c>
      <c r="T25" s="27">
        <f t="shared" si="13"/>
        <v>0</v>
      </c>
      <c r="U25" s="26">
        <v>0</v>
      </c>
      <c r="V25" s="27">
        <f t="shared" si="14"/>
        <v>0</v>
      </c>
      <c r="W25" s="26">
        <v>0</v>
      </c>
      <c r="X25" s="27">
        <f t="shared" si="6"/>
        <v>0</v>
      </c>
      <c r="Y25" s="76">
        <f t="shared" si="15"/>
        <v>294</v>
      </c>
      <c r="Z25" s="73">
        <f t="shared" si="7"/>
        <v>96.07843137254902</v>
      </c>
      <c r="AA25" s="26">
        <v>12</v>
      </c>
      <c r="AB25" s="66">
        <f t="shared" si="8"/>
        <v>3.9215686274509802</v>
      </c>
      <c r="AC25" s="76">
        <f t="shared" si="9"/>
        <v>306</v>
      </c>
      <c r="AD25" s="66">
        <f t="shared" si="10"/>
        <v>52.758620689655174</v>
      </c>
      <c r="AE25" s="62">
        <f t="shared" si="11"/>
        <v>-47.241379310344826</v>
      </c>
    </row>
    <row r="26" spans="1:31" ht="12.75">
      <c r="A26" s="287"/>
      <c r="B26" s="38">
        <v>225</v>
      </c>
      <c r="C26" s="39" t="s">
        <v>16</v>
      </c>
      <c r="D26" s="52">
        <v>581</v>
      </c>
      <c r="E26" s="26">
        <v>146</v>
      </c>
      <c r="F26" s="27">
        <f t="shared" si="0"/>
        <v>47.096774193548384</v>
      </c>
      <c r="G26" s="28">
        <v>98</v>
      </c>
      <c r="H26" s="27">
        <f t="shared" si="1"/>
        <v>31.61290322580645</v>
      </c>
      <c r="I26" s="26">
        <v>11</v>
      </c>
      <c r="J26" s="27">
        <f t="shared" si="2"/>
        <v>3.5483870967741935</v>
      </c>
      <c r="K26" s="26">
        <v>2</v>
      </c>
      <c r="L26" s="27">
        <f t="shared" si="3"/>
        <v>0.6451612903225806</v>
      </c>
      <c r="M26" s="26">
        <v>3</v>
      </c>
      <c r="N26" s="27">
        <f t="shared" si="4"/>
        <v>0.967741935483871</v>
      </c>
      <c r="O26" s="26">
        <v>50</v>
      </c>
      <c r="P26" s="27">
        <f t="shared" si="5"/>
        <v>16.129032258064516</v>
      </c>
      <c r="Q26" s="87">
        <v>0</v>
      </c>
      <c r="R26" s="27">
        <f t="shared" si="12"/>
        <v>0</v>
      </c>
      <c r="S26" s="26">
        <v>0</v>
      </c>
      <c r="T26" s="27">
        <f t="shared" si="13"/>
        <v>0</v>
      </c>
      <c r="U26" s="26">
        <v>0</v>
      </c>
      <c r="V26" s="27">
        <f t="shared" si="14"/>
        <v>0</v>
      </c>
      <c r="W26" s="26">
        <v>0</v>
      </c>
      <c r="X26" s="27">
        <f t="shared" si="6"/>
        <v>0</v>
      </c>
      <c r="Y26" s="76">
        <f t="shared" si="15"/>
        <v>310</v>
      </c>
      <c r="Z26" s="73">
        <f t="shared" si="7"/>
        <v>100</v>
      </c>
      <c r="AA26" s="26">
        <v>0</v>
      </c>
      <c r="AB26" s="66">
        <f t="shared" si="8"/>
        <v>0</v>
      </c>
      <c r="AC26" s="76">
        <f t="shared" si="9"/>
        <v>310</v>
      </c>
      <c r="AD26" s="66">
        <f t="shared" si="10"/>
        <v>53.35628227194492</v>
      </c>
      <c r="AE26" s="62">
        <f t="shared" si="11"/>
        <v>-46.64371772805508</v>
      </c>
    </row>
    <row r="27" spans="1:31" ht="12.75">
      <c r="A27" s="287"/>
      <c r="B27" s="38">
        <v>236</v>
      </c>
      <c r="C27" s="39" t="s">
        <v>15</v>
      </c>
      <c r="D27" s="52">
        <v>511</v>
      </c>
      <c r="E27" s="26">
        <v>142</v>
      </c>
      <c r="F27" s="27">
        <f t="shared" si="0"/>
        <v>52.398523985239855</v>
      </c>
      <c r="G27" s="28">
        <v>74</v>
      </c>
      <c r="H27" s="27">
        <f t="shared" si="1"/>
        <v>27.30627306273063</v>
      </c>
      <c r="I27" s="26">
        <v>2</v>
      </c>
      <c r="J27" s="27">
        <f t="shared" si="2"/>
        <v>0.7380073800738007</v>
      </c>
      <c r="K27" s="26">
        <v>2</v>
      </c>
      <c r="L27" s="27">
        <f t="shared" si="3"/>
        <v>0.7380073800738007</v>
      </c>
      <c r="M27" s="26">
        <v>0</v>
      </c>
      <c r="N27" s="27">
        <f t="shared" si="4"/>
        <v>0</v>
      </c>
      <c r="O27" s="26">
        <v>43</v>
      </c>
      <c r="P27" s="27">
        <f t="shared" si="5"/>
        <v>15.867158671586715</v>
      </c>
      <c r="Q27" s="87">
        <v>0</v>
      </c>
      <c r="R27" s="27">
        <f t="shared" si="12"/>
        <v>0</v>
      </c>
      <c r="S27" s="26">
        <v>0</v>
      </c>
      <c r="T27" s="27">
        <f t="shared" si="13"/>
        <v>0</v>
      </c>
      <c r="U27" s="26">
        <v>0</v>
      </c>
      <c r="V27" s="27">
        <f t="shared" si="14"/>
        <v>0</v>
      </c>
      <c r="W27" s="26">
        <v>0</v>
      </c>
      <c r="X27" s="27">
        <f t="shared" si="6"/>
        <v>0</v>
      </c>
      <c r="Y27" s="76">
        <f t="shared" si="15"/>
        <v>263</v>
      </c>
      <c r="Z27" s="73">
        <f t="shared" si="7"/>
        <v>97.04797047970479</v>
      </c>
      <c r="AA27" s="26">
        <v>8</v>
      </c>
      <c r="AB27" s="66">
        <f t="shared" si="8"/>
        <v>2.952029520295203</v>
      </c>
      <c r="AC27" s="76">
        <f t="shared" si="9"/>
        <v>271</v>
      </c>
      <c r="AD27" s="66">
        <f t="shared" si="10"/>
        <v>53.03326810176125</v>
      </c>
      <c r="AE27" s="62">
        <f t="shared" si="11"/>
        <v>-46.96673189823875</v>
      </c>
    </row>
    <row r="28" spans="1:31" ht="12.75">
      <c r="A28" s="287"/>
      <c r="B28" s="38">
        <v>236</v>
      </c>
      <c r="C28" s="39" t="s">
        <v>16</v>
      </c>
      <c r="D28" s="52">
        <v>511</v>
      </c>
      <c r="E28" s="26">
        <v>131</v>
      </c>
      <c r="F28" s="27">
        <f t="shared" si="0"/>
        <v>46.28975265017668</v>
      </c>
      <c r="G28" s="28">
        <v>81</v>
      </c>
      <c r="H28" s="27">
        <f t="shared" si="1"/>
        <v>28.621908127208478</v>
      </c>
      <c r="I28" s="26">
        <v>8</v>
      </c>
      <c r="J28" s="27">
        <f t="shared" si="2"/>
        <v>2.8268551236749118</v>
      </c>
      <c r="K28" s="26">
        <v>2</v>
      </c>
      <c r="L28" s="27">
        <f t="shared" si="3"/>
        <v>0.7067137809187279</v>
      </c>
      <c r="M28" s="26">
        <v>0</v>
      </c>
      <c r="N28" s="27">
        <f t="shared" si="4"/>
        <v>0</v>
      </c>
      <c r="O28" s="26">
        <v>47</v>
      </c>
      <c r="P28" s="27">
        <f t="shared" si="5"/>
        <v>16.607773851590103</v>
      </c>
      <c r="Q28" s="87">
        <v>0</v>
      </c>
      <c r="R28" s="27">
        <f t="shared" si="12"/>
        <v>0</v>
      </c>
      <c r="S28" s="26">
        <v>0</v>
      </c>
      <c r="T28" s="27">
        <f t="shared" si="13"/>
        <v>0</v>
      </c>
      <c r="U28" s="26">
        <v>0</v>
      </c>
      <c r="V28" s="27">
        <f t="shared" si="14"/>
        <v>0</v>
      </c>
      <c r="W28" s="26">
        <v>1</v>
      </c>
      <c r="X28" s="27">
        <f t="shared" si="6"/>
        <v>0.35335689045936397</v>
      </c>
      <c r="Y28" s="76">
        <f t="shared" si="15"/>
        <v>270</v>
      </c>
      <c r="Z28" s="73">
        <f t="shared" si="7"/>
        <v>95.40636042402826</v>
      </c>
      <c r="AA28" s="26">
        <v>13</v>
      </c>
      <c r="AB28" s="66">
        <f t="shared" si="8"/>
        <v>4.593639575971731</v>
      </c>
      <c r="AC28" s="76">
        <f t="shared" si="9"/>
        <v>283</v>
      </c>
      <c r="AD28" s="66">
        <f t="shared" si="10"/>
        <v>55.38160469667319</v>
      </c>
      <c r="AE28" s="62">
        <f t="shared" si="11"/>
        <v>-44.61839530332681</v>
      </c>
    </row>
    <row r="29" spans="1:31" ht="12.75">
      <c r="A29" s="287"/>
      <c r="B29" s="38">
        <v>237</v>
      </c>
      <c r="C29" s="39" t="s">
        <v>15</v>
      </c>
      <c r="D29" s="52">
        <v>538</v>
      </c>
      <c r="E29" s="26">
        <v>156</v>
      </c>
      <c r="F29" s="27">
        <f t="shared" si="0"/>
        <v>55.12367491166078</v>
      </c>
      <c r="G29" s="28">
        <v>78</v>
      </c>
      <c r="H29" s="27">
        <f t="shared" si="1"/>
        <v>27.56183745583039</v>
      </c>
      <c r="I29" s="26">
        <v>1</v>
      </c>
      <c r="J29" s="27">
        <f t="shared" si="2"/>
        <v>0.35335689045936397</v>
      </c>
      <c r="K29" s="26">
        <v>0</v>
      </c>
      <c r="L29" s="27">
        <f t="shared" si="3"/>
        <v>0</v>
      </c>
      <c r="M29" s="26">
        <v>1</v>
      </c>
      <c r="N29" s="27">
        <f t="shared" si="4"/>
        <v>0.35335689045936397</v>
      </c>
      <c r="O29" s="26">
        <v>47</v>
      </c>
      <c r="P29" s="27">
        <f t="shared" si="5"/>
        <v>16.607773851590103</v>
      </c>
      <c r="Q29" s="87">
        <v>0</v>
      </c>
      <c r="R29" s="27">
        <f t="shared" si="12"/>
        <v>0</v>
      </c>
      <c r="S29" s="26">
        <v>0</v>
      </c>
      <c r="T29" s="27">
        <f t="shared" si="13"/>
        <v>0</v>
      </c>
      <c r="U29" s="26">
        <v>0</v>
      </c>
      <c r="V29" s="27">
        <f t="shared" si="14"/>
        <v>0</v>
      </c>
      <c r="W29" s="26">
        <v>0</v>
      </c>
      <c r="X29" s="27">
        <f t="shared" si="6"/>
        <v>0</v>
      </c>
      <c r="Y29" s="76">
        <f t="shared" si="15"/>
        <v>283</v>
      </c>
      <c r="Z29" s="73">
        <f t="shared" si="7"/>
        <v>100</v>
      </c>
      <c r="AA29" s="26">
        <v>0</v>
      </c>
      <c r="AB29" s="66">
        <f t="shared" si="8"/>
        <v>0</v>
      </c>
      <c r="AC29" s="76">
        <f t="shared" si="9"/>
        <v>283</v>
      </c>
      <c r="AD29" s="66">
        <f t="shared" si="10"/>
        <v>52.60223048327137</v>
      </c>
      <c r="AE29" s="62">
        <f t="shared" si="11"/>
        <v>-47.39776951672863</v>
      </c>
    </row>
    <row r="30" spans="1:31" ht="12.75">
      <c r="A30" s="287"/>
      <c r="B30" s="38">
        <v>237</v>
      </c>
      <c r="C30" s="39" t="s">
        <v>16</v>
      </c>
      <c r="D30" s="52">
        <v>539</v>
      </c>
      <c r="E30" s="26">
        <v>158</v>
      </c>
      <c r="F30" s="27">
        <f t="shared" si="0"/>
        <v>53.92491467576792</v>
      </c>
      <c r="G30" s="28">
        <v>91</v>
      </c>
      <c r="H30" s="27">
        <f t="shared" si="1"/>
        <v>31.058020477815703</v>
      </c>
      <c r="I30" s="26">
        <v>5</v>
      </c>
      <c r="J30" s="27">
        <f t="shared" si="2"/>
        <v>1.7064846416382253</v>
      </c>
      <c r="K30" s="26">
        <v>1</v>
      </c>
      <c r="L30" s="27">
        <f t="shared" si="3"/>
        <v>0.3412969283276451</v>
      </c>
      <c r="M30" s="26">
        <v>1</v>
      </c>
      <c r="N30" s="27">
        <f t="shared" si="4"/>
        <v>0.3412969283276451</v>
      </c>
      <c r="O30" s="26">
        <v>36</v>
      </c>
      <c r="P30" s="27">
        <f t="shared" si="5"/>
        <v>12.286689419795222</v>
      </c>
      <c r="Q30" s="87">
        <v>0</v>
      </c>
      <c r="R30" s="27">
        <f t="shared" si="12"/>
        <v>0</v>
      </c>
      <c r="S30" s="26">
        <v>1</v>
      </c>
      <c r="T30" s="27">
        <f t="shared" si="13"/>
        <v>0.3412969283276451</v>
      </c>
      <c r="U30" s="26">
        <v>0</v>
      </c>
      <c r="V30" s="27">
        <f t="shared" si="14"/>
        <v>0</v>
      </c>
      <c r="W30" s="26">
        <v>0</v>
      </c>
      <c r="X30" s="27">
        <f t="shared" si="6"/>
        <v>0</v>
      </c>
      <c r="Y30" s="76">
        <f t="shared" si="15"/>
        <v>293</v>
      </c>
      <c r="Z30" s="73">
        <f t="shared" si="7"/>
        <v>100</v>
      </c>
      <c r="AA30" s="26">
        <v>0</v>
      </c>
      <c r="AB30" s="66">
        <f t="shared" si="8"/>
        <v>0</v>
      </c>
      <c r="AC30" s="76">
        <f t="shared" si="9"/>
        <v>293</v>
      </c>
      <c r="AD30" s="66">
        <f t="shared" si="10"/>
        <v>54.35992578849722</v>
      </c>
      <c r="AE30" s="62">
        <f t="shared" si="11"/>
        <v>-45.64007421150278</v>
      </c>
    </row>
    <row r="31" spans="1:31" ht="12.75">
      <c r="A31" s="287"/>
      <c r="B31" s="38">
        <v>238</v>
      </c>
      <c r="C31" s="39" t="s">
        <v>15</v>
      </c>
      <c r="D31" s="52">
        <v>190</v>
      </c>
      <c r="E31" s="26">
        <v>27</v>
      </c>
      <c r="F31" s="27">
        <f t="shared" si="0"/>
        <v>31.3953488372093</v>
      </c>
      <c r="G31" s="28">
        <v>39</v>
      </c>
      <c r="H31" s="27">
        <f t="shared" si="1"/>
        <v>45.348837209302324</v>
      </c>
      <c r="I31" s="26">
        <v>2</v>
      </c>
      <c r="J31" s="27">
        <f t="shared" si="2"/>
        <v>2.3255813953488373</v>
      </c>
      <c r="K31" s="26">
        <v>2</v>
      </c>
      <c r="L31" s="27">
        <f t="shared" si="3"/>
        <v>2.3255813953488373</v>
      </c>
      <c r="M31" s="26">
        <v>4</v>
      </c>
      <c r="N31" s="27">
        <f t="shared" si="4"/>
        <v>4.651162790697675</v>
      </c>
      <c r="O31" s="26">
        <v>10</v>
      </c>
      <c r="P31" s="27">
        <f t="shared" si="5"/>
        <v>11.627906976744185</v>
      </c>
      <c r="Q31" s="87">
        <v>0</v>
      </c>
      <c r="R31" s="27">
        <f t="shared" si="12"/>
        <v>0</v>
      </c>
      <c r="S31" s="26">
        <v>0</v>
      </c>
      <c r="T31" s="27">
        <f t="shared" si="13"/>
        <v>0</v>
      </c>
      <c r="U31" s="26">
        <v>0</v>
      </c>
      <c r="V31" s="27">
        <f t="shared" si="14"/>
        <v>0</v>
      </c>
      <c r="W31" s="26">
        <v>0</v>
      </c>
      <c r="X31" s="27">
        <f t="shared" si="6"/>
        <v>0</v>
      </c>
      <c r="Y31" s="76">
        <f t="shared" si="15"/>
        <v>84</v>
      </c>
      <c r="Z31" s="73">
        <f t="shared" si="7"/>
        <v>97.67441860465115</v>
      </c>
      <c r="AA31" s="26">
        <v>2</v>
      </c>
      <c r="AB31" s="66">
        <f t="shared" si="8"/>
        <v>2.3255813953488373</v>
      </c>
      <c r="AC31" s="76">
        <f t="shared" si="9"/>
        <v>86</v>
      </c>
      <c r="AD31" s="66">
        <f t="shared" si="10"/>
        <v>45.26315789473684</v>
      </c>
      <c r="AE31" s="62">
        <f t="shared" si="11"/>
        <v>-54.73684210526316</v>
      </c>
    </row>
    <row r="32" spans="1:31" ht="12.75">
      <c r="A32" s="287"/>
      <c r="B32" s="38">
        <v>239</v>
      </c>
      <c r="C32" s="39" t="s">
        <v>15</v>
      </c>
      <c r="D32" s="52">
        <v>424</v>
      </c>
      <c r="E32" s="26">
        <v>150</v>
      </c>
      <c r="F32" s="27">
        <f t="shared" si="0"/>
        <v>60.72874493927125</v>
      </c>
      <c r="G32" s="28">
        <v>61</v>
      </c>
      <c r="H32" s="27">
        <f t="shared" si="1"/>
        <v>24.696356275303643</v>
      </c>
      <c r="I32" s="26">
        <v>1</v>
      </c>
      <c r="J32" s="27">
        <f t="shared" si="2"/>
        <v>0.4048582995951417</v>
      </c>
      <c r="K32" s="26">
        <v>4</v>
      </c>
      <c r="L32" s="27">
        <f t="shared" si="3"/>
        <v>1.6194331983805668</v>
      </c>
      <c r="M32" s="26">
        <v>0</v>
      </c>
      <c r="N32" s="27">
        <f t="shared" si="4"/>
        <v>0</v>
      </c>
      <c r="O32" s="26">
        <v>24</v>
      </c>
      <c r="P32" s="27">
        <f t="shared" si="5"/>
        <v>9.7165991902834</v>
      </c>
      <c r="Q32" s="87">
        <v>0</v>
      </c>
      <c r="R32" s="27">
        <f t="shared" si="12"/>
        <v>0</v>
      </c>
      <c r="S32" s="26">
        <v>0</v>
      </c>
      <c r="T32" s="27">
        <f t="shared" si="13"/>
        <v>0</v>
      </c>
      <c r="U32" s="26">
        <v>0</v>
      </c>
      <c r="V32" s="27">
        <f t="shared" si="14"/>
        <v>0</v>
      </c>
      <c r="W32" s="26">
        <v>2</v>
      </c>
      <c r="X32" s="27">
        <f t="shared" si="6"/>
        <v>0.8097165991902834</v>
      </c>
      <c r="Y32" s="76">
        <f t="shared" si="15"/>
        <v>242</v>
      </c>
      <c r="Z32" s="73">
        <f t="shared" si="7"/>
        <v>97.97570850202429</v>
      </c>
      <c r="AA32" s="26">
        <v>5</v>
      </c>
      <c r="AB32" s="66">
        <f t="shared" si="8"/>
        <v>2.0242914979757085</v>
      </c>
      <c r="AC32" s="76">
        <f t="shared" si="9"/>
        <v>247</v>
      </c>
      <c r="AD32" s="66">
        <f t="shared" si="10"/>
        <v>58.25471698113207</v>
      </c>
      <c r="AE32" s="62">
        <f t="shared" si="11"/>
        <v>-41.74528301886793</v>
      </c>
    </row>
    <row r="33" spans="1:31" ht="13.5" thickBot="1">
      <c r="A33" s="288"/>
      <c r="B33" s="40">
        <v>239</v>
      </c>
      <c r="C33" s="41" t="s">
        <v>16</v>
      </c>
      <c r="D33" s="53">
        <v>424</v>
      </c>
      <c r="E33" s="31">
        <v>153</v>
      </c>
      <c r="F33" s="32">
        <f t="shared" si="0"/>
        <v>62.19512195121951</v>
      </c>
      <c r="G33" s="33">
        <v>45</v>
      </c>
      <c r="H33" s="32">
        <f t="shared" si="1"/>
        <v>18.29268292682927</v>
      </c>
      <c r="I33" s="31">
        <v>5</v>
      </c>
      <c r="J33" s="32">
        <f t="shared" si="2"/>
        <v>2.0325203252032518</v>
      </c>
      <c r="K33" s="31">
        <v>2</v>
      </c>
      <c r="L33" s="32">
        <f t="shared" si="3"/>
        <v>0.8130081300813009</v>
      </c>
      <c r="M33" s="31">
        <v>0</v>
      </c>
      <c r="N33" s="32">
        <f t="shared" si="4"/>
        <v>0</v>
      </c>
      <c r="O33" s="31">
        <v>35</v>
      </c>
      <c r="P33" s="32">
        <f t="shared" si="5"/>
        <v>14.227642276422763</v>
      </c>
      <c r="Q33" s="88">
        <v>0</v>
      </c>
      <c r="R33" s="32">
        <f t="shared" si="12"/>
        <v>0</v>
      </c>
      <c r="S33" s="31">
        <v>0</v>
      </c>
      <c r="T33" s="32">
        <f>S33/AC33*100</f>
        <v>0</v>
      </c>
      <c r="U33" s="31">
        <v>0</v>
      </c>
      <c r="V33" s="32">
        <f t="shared" si="14"/>
        <v>0</v>
      </c>
      <c r="W33" s="31">
        <v>3</v>
      </c>
      <c r="X33" s="32">
        <f t="shared" si="6"/>
        <v>1.2195121951219512</v>
      </c>
      <c r="Y33" s="77">
        <f t="shared" si="15"/>
        <v>243</v>
      </c>
      <c r="Z33" s="74">
        <f t="shared" si="7"/>
        <v>98.78048780487805</v>
      </c>
      <c r="AA33" s="31">
        <v>3</v>
      </c>
      <c r="AB33" s="67">
        <f t="shared" si="8"/>
        <v>1.2195121951219512</v>
      </c>
      <c r="AC33" s="77">
        <f t="shared" si="9"/>
        <v>246</v>
      </c>
      <c r="AD33" s="67">
        <f t="shared" si="10"/>
        <v>58.01886792452831</v>
      </c>
      <c r="AE33" s="68">
        <f t="shared" si="11"/>
        <v>-41.98113207547169</v>
      </c>
    </row>
    <row r="34" ht="7.5" customHeight="1" thickBot="1" thickTop="1"/>
    <row r="35" spans="1:36" s="112" customFormat="1" ht="18" customHeight="1" thickBot="1" thickTop="1">
      <c r="A35" s="301" t="s">
        <v>38</v>
      </c>
      <c r="B35" s="302"/>
      <c r="C35" s="54">
        <f>COUNTA(C13:C33)</f>
        <v>21</v>
      </c>
      <c r="D35" s="55">
        <f>SUM(D13:D34)</f>
        <v>10157</v>
      </c>
      <c r="E35" s="55">
        <f>SUM(E13:E34)</f>
        <v>3361</v>
      </c>
      <c r="F35" s="103">
        <f t="shared" si="0"/>
        <v>57.85849543811328</v>
      </c>
      <c r="G35" s="55">
        <f>SUM(G13:G34)</f>
        <v>1502</v>
      </c>
      <c r="H35" s="103">
        <f t="shared" si="1"/>
        <v>25.85642967808573</v>
      </c>
      <c r="I35" s="55">
        <f>SUM(I13:I34)</f>
        <v>82</v>
      </c>
      <c r="J35" s="103">
        <f t="shared" si="2"/>
        <v>1.4116026854880357</v>
      </c>
      <c r="K35" s="55">
        <f>SUM(K13:K34)</f>
        <v>25</v>
      </c>
      <c r="L35" s="103">
        <f t="shared" si="3"/>
        <v>0.43036667240488896</v>
      </c>
      <c r="M35" s="55">
        <f>SUM(M13:M34)</f>
        <v>20</v>
      </c>
      <c r="N35" s="103">
        <f t="shared" si="4"/>
        <v>0.3442933379239112</v>
      </c>
      <c r="O35" s="55">
        <f>SUM(O13:O34)</f>
        <v>698</v>
      </c>
      <c r="P35" s="103">
        <f>O35/AC35*100</f>
        <v>12.015837493544499</v>
      </c>
      <c r="Q35" s="55">
        <f>SUM(Q13:Q34)</f>
        <v>0</v>
      </c>
      <c r="R35" s="103">
        <f t="shared" si="12"/>
        <v>0</v>
      </c>
      <c r="S35" s="55">
        <f>SUM(S13:S34)</f>
        <v>1</v>
      </c>
      <c r="T35" s="103">
        <f>S35/AC35*100</f>
        <v>0.01721466689619556</v>
      </c>
      <c r="U35" s="55">
        <f>SUM(U13:U34)</f>
        <v>0</v>
      </c>
      <c r="V35" s="103">
        <f t="shared" si="14"/>
        <v>0</v>
      </c>
      <c r="W35" s="55">
        <f>SUM(W13:W34)</f>
        <v>11</v>
      </c>
      <c r="X35" s="103">
        <f t="shared" si="6"/>
        <v>0.18936133585815115</v>
      </c>
      <c r="Y35" s="55">
        <f>SUM(Y13:Y34)</f>
        <v>5700</v>
      </c>
      <c r="Z35" s="103">
        <f>Y35/AC35*100</f>
        <v>98.12360130831469</v>
      </c>
      <c r="AA35" s="55">
        <f>SUM(AA13:AA34)</f>
        <v>109</v>
      </c>
      <c r="AB35" s="101">
        <f>AA35/AC35*100</f>
        <v>1.876398691685316</v>
      </c>
      <c r="AC35" s="55">
        <f>SUM(AC13:AC34)</f>
        <v>5809</v>
      </c>
      <c r="AD35" s="101">
        <f>AC35/D35*100</f>
        <v>57.19208427685341</v>
      </c>
      <c r="AE35" s="115">
        <f>AD35-100</f>
        <v>-42.80791572314659</v>
      </c>
      <c r="AF35" s="113"/>
      <c r="AG35" s="113"/>
      <c r="AH35" s="113"/>
      <c r="AI35" s="113"/>
      <c r="AJ35" s="113"/>
    </row>
    <row r="36" ht="18.75" thickTop="1"/>
  </sheetData>
  <mergeCells count="30">
    <mergeCell ref="AE9:AE11"/>
    <mergeCell ref="A1:AE1"/>
    <mergeCell ref="A2:AE2"/>
    <mergeCell ref="A3:AE3"/>
    <mergeCell ref="A4:AE4"/>
    <mergeCell ref="A5:AE5"/>
    <mergeCell ref="A6:AE6"/>
    <mergeCell ref="A7:AE7"/>
    <mergeCell ref="A8:AE8"/>
    <mergeCell ref="AD9:AD11"/>
    <mergeCell ref="A35:B35"/>
    <mergeCell ref="AC9:AC11"/>
    <mergeCell ref="W10:X10"/>
    <mergeCell ref="D9:D11"/>
    <mergeCell ref="E10:F10"/>
    <mergeCell ref="AA9:AB10"/>
    <mergeCell ref="O10:P10"/>
    <mergeCell ref="E9:X9"/>
    <mergeCell ref="M10:N10"/>
    <mergeCell ref="A9:A11"/>
    <mergeCell ref="Y9:Z10"/>
    <mergeCell ref="K10:L10"/>
    <mergeCell ref="G10:H10"/>
    <mergeCell ref="U10:V10"/>
    <mergeCell ref="Q10:R10"/>
    <mergeCell ref="A13:A33"/>
    <mergeCell ref="I10:J10"/>
    <mergeCell ref="C9:C11"/>
    <mergeCell ref="S10:T10"/>
    <mergeCell ref="B9:B11"/>
  </mergeCells>
  <printOptions horizontalCentered="1"/>
  <pageMargins left="0.1968503937007874" right="0.1968503937007874" top="0.3937007874015748" bottom="0.5118110236220472" header="0" footer="0"/>
  <pageSetup horizontalDpi="300" verticalDpi="300" orientation="landscape" paperSize="5" scale="95" r:id="rId2"/>
  <headerFooter alignWithMargins="0">
    <oddFooter>&amp;C&amp;P de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2"/>
  </sheetPr>
  <dimension ref="A1:AH44"/>
  <sheetViews>
    <sheetView zoomScale="75" zoomScaleNormal="75" workbookViewId="0" topLeftCell="A1">
      <selection activeCell="AD36" sqref="AD36"/>
    </sheetView>
  </sheetViews>
  <sheetFormatPr defaultColWidth="11.421875" defaultRowHeight="12.75"/>
  <cols>
    <col min="1" max="1" width="7.28125" style="59" customWidth="1"/>
    <col min="2" max="2" width="8.57421875" style="44" customWidth="1"/>
    <col min="3" max="3" width="5.57421875" style="45" customWidth="1"/>
    <col min="4" max="4" width="6.57421875" style="46" customWidth="1"/>
    <col min="5" max="5" width="5.7109375" style="3" customWidth="1"/>
    <col min="6" max="6" width="4.57421875" style="15" customWidth="1"/>
    <col min="7" max="7" width="5.7109375" style="3" customWidth="1"/>
    <col min="8" max="8" width="4.421875" style="15" customWidth="1"/>
    <col min="9" max="9" width="5.7109375" style="3" customWidth="1"/>
    <col min="10" max="10" width="4.57421875" style="15" customWidth="1"/>
    <col min="11" max="11" width="5.7109375" style="3" customWidth="1"/>
    <col min="12" max="12" width="4.57421875" style="15" customWidth="1"/>
    <col min="13" max="13" width="5.7109375" style="3" customWidth="1"/>
    <col min="14" max="14" width="4.57421875" style="15" customWidth="1"/>
    <col min="15" max="15" width="5.7109375" style="3" customWidth="1"/>
    <col min="16" max="16" width="4.57421875" style="15" customWidth="1"/>
    <col min="17" max="17" width="5.7109375" style="105" customWidth="1"/>
    <col min="18" max="18" width="4.57421875" style="15" customWidth="1"/>
    <col min="19" max="19" width="5.57421875" style="85" customWidth="1"/>
    <col min="20" max="20" width="4.57421875" style="15" customWidth="1"/>
    <col min="21" max="21" width="5.7109375" style="85" customWidth="1"/>
    <col min="22" max="22" width="4.57421875" style="15" customWidth="1"/>
    <col min="23" max="23" width="5.7109375" style="91" customWidth="1"/>
    <col min="24" max="24" width="4.57421875" style="15" customWidth="1"/>
    <col min="25" max="25" width="7.00390625" style="91" customWidth="1"/>
    <col min="26" max="26" width="4.7109375" style="91" customWidth="1"/>
    <col min="27" max="27" width="4.57421875" style="91" customWidth="1"/>
    <col min="28" max="28" width="4.57421875" style="85" customWidth="1"/>
    <col min="29" max="29" width="7.28125" style="91" customWidth="1"/>
    <col min="30" max="30" width="8.140625" style="85" customWidth="1"/>
    <col min="31" max="31" width="8.00390625" style="85" customWidth="1"/>
    <col min="32" max="34" width="11.421875" style="11" customWidth="1"/>
  </cols>
  <sheetData>
    <row r="1" spans="1:31" ht="39.75" customHeight="1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</row>
    <row r="2" spans="1:31" ht="18">
      <c r="A2" s="250" t="s">
        <v>34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</row>
    <row r="3" spans="1:31" ht="12.75">
      <c r="A3" s="251" t="s">
        <v>35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</row>
    <row r="4" spans="1:31" ht="12.75">
      <c r="A4" s="252" t="s">
        <v>36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</row>
    <row r="5" spans="1:31" ht="8.25" customHeight="1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</row>
    <row r="6" spans="1:31" ht="31.5" customHeight="1">
      <c r="A6" s="294" t="s">
        <v>58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</row>
    <row r="7" spans="1:31" ht="11.25" customHeight="1">
      <c r="A7" s="241" t="s">
        <v>46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</row>
    <row r="8" spans="1:31" ht="13.5" thickBot="1">
      <c r="A8" s="242" t="s">
        <v>72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</row>
    <row r="9" spans="1:34" s="98" customFormat="1" ht="12" customHeight="1" thickBot="1" thickTop="1">
      <c r="A9" s="277" t="s">
        <v>37</v>
      </c>
      <c r="B9" s="268" t="s">
        <v>11</v>
      </c>
      <c r="C9" s="255" t="s">
        <v>12</v>
      </c>
      <c r="D9" s="260" t="s">
        <v>40</v>
      </c>
      <c r="E9" s="265" t="s">
        <v>47</v>
      </c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7"/>
      <c r="Y9" s="280" t="s">
        <v>43</v>
      </c>
      <c r="Z9" s="281"/>
      <c r="AA9" s="280" t="s">
        <v>41</v>
      </c>
      <c r="AB9" s="281"/>
      <c r="AC9" s="273" t="s">
        <v>42</v>
      </c>
      <c r="AD9" s="274" t="s">
        <v>70</v>
      </c>
      <c r="AE9" s="270" t="s">
        <v>71</v>
      </c>
      <c r="AF9" s="18"/>
      <c r="AG9" s="18"/>
      <c r="AH9" s="18"/>
    </row>
    <row r="10" spans="1:31" s="18" customFormat="1" ht="18.75" customHeight="1" thickBot="1" thickTop="1">
      <c r="A10" s="278"/>
      <c r="B10" s="268"/>
      <c r="C10" s="255"/>
      <c r="D10" s="260"/>
      <c r="E10" s="253"/>
      <c r="F10" s="254"/>
      <c r="G10" s="253"/>
      <c r="H10" s="254"/>
      <c r="I10" s="253"/>
      <c r="J10" s="254"/>
      <c r="K10" s="253"/>
      <c r="L10" s="254"/>
      <c r="M10" s="253"/>
      <c r="N10" s="254"/>
      <c r="O10" s="253"/>
      <c r="P10" s="254"/>
      <c r="Q10" s="253"/>
      <c r="R10" s="254"/>
      <c r="S10" s="253"/>
      <c r="T10" s="254"/>
      <c r="U10" s="116"/>
      <c r="V10" s="61"/>
      <c r="W10" s="253"/>
      <c r="X10" s="254"/>
      <c r="Y10" s="282"/>
      <c r="Z10" s="283"/>
      <c r="AA10" s="282"/>
      <c r="AB10" s="283"/>
      <c r="AC10" s="273"/>
      <c r="AD10" s="275"/>
      <c r="AE10" s="271"/>
    </row>
    <row r="11" spans="1:31" s="18" customFormat="1" ht="12.75" customHeight="1" thickBot="1" thickTop="1">
      <c r="A11" s="279"/>
      <c r="B11" s="268"/>
      <c r="C11" s="255"/>
      <c r="D11" s="260"/>
      <c r="E11" s="48" t="s">
        <v>44</v>
      </c>
      <c r="F11" s="99" t="s">
        <v>39</v>
      </c>
      <c r="G11" s="48" t="s">
        <v>44</v>
      </c>
      <c r="H11" s="99" t="s">
        <v>39</v>
      </c>
      <c r="I11" s="48" t="s">
        <v>44</v>
      </c>
      <c r="J11" s="99" t="s">
        <v>39</v>
      </c>
      <c r="K11" s="48" t="s">
        <v>44</v>
      </c>
      <c r="L11" s="99" t="s">
        <v>39</v>
      </c>
      <c r="M11" s="48" t="s">
        <v>44</v>
      </c>
      <c r="N11" s="99" t="s">
        <v>39</v>
      </c>
      <c r="O11" s="48" t="s">
        <v>44</v>
      </c>
      <c r="P11" s="99" t="s">
        <v>39</v>
      </c>
      <c r="Q11" s="104" t="s">
        <v>44</v>
      </c>
      <c r="R11" s="99" t="s">
        <v>39</v>
      </c>
      <c r="S11" s="90" t="s">
        <v>44</v>
      </c>
      <c r="T11" s="99" t="s">
        <v>39</v>
      </c>
      <c r="U11" s="90" t="s">
        <v>44</v>
      </c>
      <c r="V11" s="99" t="s">
        <v>39</v>
      </c>
      <c r="W11" s="90" t="s">
        <v>44</v>
      </c>
      <c r="X11" s="99" t="s">
        <v>39</v>
      </c>
      <c r="Y11" s="90" t="s">
        <v>44</v>
      </c>
      <c r="Z11" s="95" t="s">
        <v>39</v>
      </c>
      <c r="AA11" s="90" t="s">
        <v>44</v>
      </c>
      <c r="AB11" s="95" t="s">
        <v>39</v>
      </c>
      <c r="AC11" s="273"/>
      <c r="AD11" s="276"/>
      <c r="AE11" s="272"/>
    </row>
    <row r="12" spans="1:34" s="1" customFormat="1" ht="7.5" customHeight="1" thickBot="1" thickTop="1">
      <c r="A12" s="59"/>
      <c r="B12" s="44"/>
      <c r="C12" s="45"/>
      <c r="D12" s="46"/>
      <c r="E12" s="3"/>
      <c r="F12" s="15"/>
      <c r="G12" s="3"/>
      <c r="H12" s="15"/>
      <c r="I12" s="3"/>
      <c r="J12" s="15"/>
      <c r="K12" s="3"/>
      <c r="L12" s="15"/>
      <c r="M12" s="3"/>
      <c r="N12" s="15"/>
      <c r="O12" s="3"/>
      <c r="P12" s="15"/>
      <c r="Q12" s="105"/>
      <c r="R12" s="15"/>
      <c r="S12" s="85"/>
      <c r="T12" s="15"/>
      <c r="U12" s="85"/>
      <c r="V12" s="15"/>
      <c r="W12" s="91"/>
      <c r="X12" s="15"/>
      <c r="Y12" s="91"/>
      <c r="Z12" s="91"/>
      <c r="AA12" s="91"/>
      <c r="AB12" s="85"/>
      <c r="AC12" s="91"/>
      <c r="AD12" s="85"/>
      <c r="AE12" s="85"/>
      <c r="AF12" s="8"/>
      <c r="AG12" s="8"/>
      <c r="AH12" s="8"/>
    </row>
    <row r="13" spans="1:31" ht="12.75" customHeight="1" thickTop="1">
      <c r="A13" s="286" t="s">
        <v>30</v>
      </c>
      <c r="B13" s="36">
        <v>188</v>
      </c>
      <c r="C13" s="37" t="s">
        <v>15</v>
      </c>
      <c r="D13" s="51">
        <v>629</v>
      </c>
      <c r="E13" s="21">
        <v>176</v>
      </c>
      <c r="F13" s="22">
        <f aca="true" t="shared" si="0" ref="F13:F34">E13/AC13*100</f>
        <v>49.162011173184354</v>
      </c>
      <c r="G13" s="23">
        <v>127</v>
      </c>
      <c r="H13" s="22">
        <f aca="true" t="shared" si="1" ref="H13:H36">G13/AC13*100</f>
        <v>35.47486033519553</v>
      </c>
      <c r="I13" s="21">
        <v>0</v>
      </c>
      <c r="J13" s="22">
        <f aca="true" t="shared" si="2" ref="J13:J36">I13/AC13*100</f>
        <v>0</v>
      </c>
      <c r="K13" s="21">
        <v>6</v>
      </c>
      <c r="L13" s="22">
        <f aca="true" t="shared" si="3" ref="L13:L36">K13/AC13*100</f>
        <v>1.675977653631285</v>
      </c>
      <c r="M13" s="21">
        <v>2</v>
      </c>
      <c r="N13" s="22">
        <f aca="true" t="shared" si="4" ref="N13:N36">M13/AC13*100</f>
        <v>0.5586592178770949</v>
      </c>
      <c r="O13" s="21">
        <v>44</v>
      </c>
      <c r="P13" s="22">
        <f aca="true" t="shared" si="5" ref="P13:P20">O13/AC13*100</f>
        <v>12.290502793296088</v>
      </c>
      <c r="Q13" s="86">
        <v>0</v>
      </c>
      <c r="R13" s="22">
        <f>Q13/AC13*100</f>
        <v>0</v>
      </c>
      <c r="S13" s="75">
        <v>0</v>
      </c>
      <c r="T13" s="22">
        <f>S13/AC13*100</f>
        <v>0</v>
      </c>
      <c r="U13" s="75">
        <v>0</v>
      </c>
      <c r="V13" s="22">
        <f>U13/AC13*100</f>
        <v>0</v>
      </c>
      <c r="W13" s="21">
        <v>2</v>
      </c>
      <c r="X13" s="22">
        <f aca="true" t="shared" si="6" ref="X13:X36">W13/AC13*100</f>
        <v>0.5586592178770949</v>
      </c>
      <c r="Y13" s="75">
        <f>SUM(E13+G13+I13+K13+M13+O13+W13+Q13+S13+U13)</f>
        <v>357</v>
      </c>
      <c r="Z13" s="72">
        <f aca="true" t="shared" si="7" ref="Z13:Z34">Y13/AC13*100</f>
        <v>99.72067039106145</v>
      </c>
      <c r="AA13" s="21">
        <v>1</v>
      </c>
      <c r="AB13" s="64">
        <f aca="true" t="shared" si="8" ref="AB13:AB34">AA13/AC13*100</f>
        <v>0.27932960893854747</v>
      </c>
      <c r="AC13" s="75">
        <f aca="true" t="shared" si="9" ref="AC13:AC34">Y13+AA13</f>
        <v>358</v>
      </c>
      <c r="AD13" s="64">
        <f aca="true" t="shared" si="10" ref="AD13:AD34">AC13/D13*100</f>
        <v>56.91573926868044</v>
      </c>
      <c r="AE13" s="65">
        <f aca="true" t="shared" si="11" ref="AE13:AE34">AD13-100</f>
        <v>-43.08426073131956</v>
      </c>
    </row>
    <row r="14" spans="1:31" ht="12.75">
      <c r="A14" s="287"/>
      <c r="B14" s="38">
        <v>188</v>
      </c>
      <c r="C14" s="39" t="s">
        <v>16</v>
      </c>
      <c r="D14" s="52">
        <v>629</v>
      </c>
      <c r="E14" s="26">
        <v>182</v>
      </c>
      <c r="F14" s="27">
        <f t="shared" si="0"/>
        <v>50.69637883008357</v>
      </c>
      <c r="G14" s="28">
        <v>129</v>
      </c>
      <c r="H14" s="27">
        <f t="shared" si="1"/>
        <v>35.93314763231198</v>
      </c>
      <c r="I14" s="26">
        <v>2</v>
      </c>
      <c r="J14" s="27">
        <f t="shared" si="2"/>
        <v>0.5571030640668524</v>
      </c>
      <c r="K14" s="26">
        <v>2</v>
      </c>
      <c r="L14" s="27">
        <f t="shared" si="3"/>
        <v>0.5571030640668524</v>
      </c>
      <c r="M14" s="26">
        <v>1</v>
      </c>
      <c r="N14" s="27">
        <f t="shared" si="4"/>
        <v>0.2785515320334262</v>
      </c>
      <c r="O14" s="26">
        <v>37</v>
      </c>
      <c r="P14" s="27">
        <f t="shared" si="5"/>
        <v>10.30640668523677</v>
      </c>
      <c r="Q14" s="87">
        <v>0</v>
      </c>
      <c r="R14" s="27">
        <f aca="true" t="shared" si="12" ref="R14:R20">Q14/AC14*100</f>
        <v>0</v>
      </c>
      <c r="S14" s="76">
        <v>0</v>
      </c>
      <c r="T14" s="27">
        <f aca="true" t="shared" si="13" ref="T14:T36">S14/AC14*100</f>
        <v>0</v>
      </c>
      <c r="U14" s="76">
        <v>0</v>
      </c>
      <c r="V14" s="27">
        <f aca="true" t="shared" si="14" ref="V14:V36">U14/AC14*100</f>
        <v>0</v>
      </c>
      <c r="W14" s="26">
        <v>1</v>
      </c>
      <c r="X14" s="27">
        <f t="shared" si="6"/>
        <v>0.2785515320334262</v>
      </c>
      <c r="Y14" s="76">
        <f aca="true" t="shared" si="15" ref="Y14:Y34">SUM(E14+G14+I14+K14+M14+O14+W14+Q14+S14+U14)</f>
        <v>354</v>
      </c>
      <c r="Z14" s="73">
        <f t="shared" si="7"/>
        <v>98.60724233983287</v>
      </c>
      <c r="AA14" s="26">
        <v>5</v>
      </c>
      <c r="AB14" s="66">
        <f t="shared" si="8"/>
        <v>1.392757660167131</v>
      </c>
      <c r="AC14" s="76">
        <f t="shared" si="9"/>
        <v>359</v>
      </c>
      <c r="AD14" s="66">
        <f t="shared" si="10"/>
        <v>57.07472178060413</v>
      </c>
      <c r="AE14" s="62">
        <f t="shared" si="11"/>
        <v>-42.92527821939587</v>
      </c>
    </row>
    <row r="15" spans="1:31" ht="12.75">
      <c r="A15" s="287"/>
      <c r="B15" s="38">
        <v>197</v>
      </c>
      <c r="C15" s="39" t="s">
        <v>15</v>
      </c>
      <c r="D15" s="52">
        <v>515</v>
      </c>
      <c r="E15" s="26">
        <v>133</v>
      </c>
      <c r="F15" s="27">
        <f t="shared" si="0"/>
        <v>50.378787878787875</v>
      </c>
      <c r="G15" s="28">
        <v>92</v>
      </c>
      <c r="H15" s="27">
        <f t="shared" si="1"/>
        <v>34.84848484848485</v>
      </c>
      <c r="I15" s="26">
        <v>1</v>
      </c>
      <c r="J15" s="27">
        <f t="shared" si="2"/>
        <v>0.3787878787878788</v>
      </c>
      <c r="K15" s="26">
        <v>1</v>
      </c>
      <c r="L15" s="27">
        <f t="shared" si="3"/>
        <v>0.3787878787878788</v>
      </c>
      <c r="M15" s="26">
        <v>2</v>
      </c>
      <c r="N15" s="27">
        <f t="shared" si="4"/>
        <v>0.7575757575757576</v>
      </c>
      <c r="O15" s="26">
        <v>31</v>
      </c>
      <c r="P15" s="27">
        <f t="shared" si="5"/>
        <v>11.742424242424242</v>
      </c>
      <c r="Q15" s="87">
        <v>0</v>
      </c>
      <c r="R15" s="27">
        <f t="shared" si="12"/>
        <v>0</v>
      </c>
      <c r="S15" s="76">
        <v>0</v>
      </c>
      <c r="T15" s="27">
        <f t="shared" si="13"/>
        <v>0</v>
      </c>
      <c r="U15" s="76">
        <v>0</v>
      </c>
      <c r="V15" s="27">
        <f t="shared" si="14"/>
        <v>0</v>
      </c>
      <c r="W15" s="26">
        <v>0</v>
      </c>
      <c r="X15" s="27">
        <f t="shared" si="6"/>
        <v>0</v>
      </c>
      <c r="Y15" s="76">
        <f t="shared" si="15"/>
        <v>260</v>
      </c>
      <c r="Z15" s="73">
        <f t="shared" si="7"/>
        <v>98.48484848484848</v>
      </c>
      <c r="AA15" s="26">
        <v>4</v>
      </c>
      <c r="AB15" s="66">
        <f t="shared" si="8"/>
        <v>1.5151515151515151</v>
      </c>
      <c r="AC15" s="76">
        <f t="shared" si="9"/>
        <v>264</v>
      </c>
      <c r="AD15" s="66">
        <f t="shared" si="10"/>
        <v>51.262135922330096</v>
      </c>
      <c r="AE15" s="62">
        <f t="shared" si="11"/>
        <v>-48.737864077669904</v>
      </c>
    </row>
    <row r="16" spans="1:31" ht="12.75">
      <c r="A16" s="287"/>
      <c r="B16" s="38">
        <v>197</v>
      </c>
      <c r="C16" s="39" t="s">
        <v>16</v>
      </c>
      <c r="D16" s="52">
        <v>516</v>
      </c>
      <c r="E16" s="26">
        <v>133</v>
      </c>
      <c r="F16" s="27">
        <f t="shared" si="0"/>
        <v>48.014440433213</v>
      </c>
      <c r="G16" s="28">
        <v>96</v>
      </c>
      <c r="H16" s="27">
        <f t="shared" si="1"/>
        <v>34.65703971119133</v>
      </c>
      <c r="I16" s="26">
        <v>1</v>
      </c>
      <c r="J16" s="27">
        <f t="shared" si="2"/>
        <v>0.36101083032490977</v>
      </c>
      <c r="K16" s="26">
        <v>1</v>
      </c>
      <c r="L16" s="27">
        <f t="shared" si="3"/>
        <v>0.36101083032490977</v>
      </c>
      <c r="M16" s="26">
        <v>0</v>
      </c>
      <c r="N16" s="27">
        <f t="shared" si="4"/>
        <v>0</v>
      </c>
      <c r="O16" s="26">
        <v>34</v>
      </c>
      <c r="P16" s="27">
        <f t="shared" si="5"/>
        <v>12.274368231046932</v>
      </c>
      <c r="Q16" s="87">
        <v>0</v>
      </c>
      <c r="R16" s="27">
        <f t="shared" si="12"/>
        <v>0</v>
      </c>
      <c r="S16" s="76">
        <v>0</v>
      </c>
      <c r="T16" s="27">
        <f t="shared" si="13"/>
        <v>0</v>
      </c>
      <c r="U16" s="76">
        <v>0</v>
      </c>
      <c r="V16" s="27">
        <f t="shared" si="14"/>
        <v>0</v>
      </c>
      <c r="W16" s="26">
        <v>0</v>
      </c>
      <c r="X16" s="27">
        <f t="shared" si="6"/>
        <v>0</v>
      </c>
      <c r="Y16" s="76">
        <f t="shared" si="15"/>
        <v>265</v>
      </c>
      <c r="Z16" s="73">
        <f t="shared" si="7"/>
        <v>95.66787003610109</v>
      </c>
      <c r="AA16" s="26">
        <v>12</v>
      </c>
      <c r="AB16" s="66">
        <f t="shared" si="8"/>
        <v>4.332129963898916</v>
      </c>
      <c r="AC16" s="76">
        <f t="shared" si="9"/>
        <v>277</v>
      </c>
      <c r="AD16" s="66">
        <f t="shared" si="10"/>
        <v>53.68217054263565</v>
      </c>
      <c r="AE16" s="62">
        <f t="shared" si="11"/>
        <v>-46.31782945736435</v>
      </c>
    </row>
    <row r="17" spans="1:31" ht="12.75">
      <c r="A17" s="287"/>
      <c r="B17" s="38">
        <v>197</v>
      </c>
      <c r="C17" s="39" t="s">
        <v>26</v>
      </c>
      <c r="D17" s="52">
        <v>0</v>
      </c>
      <c r="E17" s="26">
        <v>54</v>
      </c>
      <c r="F17" s="27">
        <f t="shared" si="0"/>
        <v>36.486486486486484</v>
      </c>
      <c r="G17" s="28">
        <v>68</v>
      </c>
      <c r="H17" s="27">
        <f t="shared" si="1"/>
        <v>45.94594594594595</v>
      </c>
      <c r="I17" s="26">
        <v>4</v>
      </c>
      <c r="J17" s="27">
        <f t="shared" si="2"/>
        <v>2.7027027027027026</v>
      </c>
      <c r="K17" s="26">
        <v>0</v>
      </c>
      <c r="L17" s="27">
        <f t="shared" si="3"/>
        <v>0</v>
      </c>
      <c r="M17" s="26">
        <v>4</v>
      </c>
      <c r="N17" s="27">
        <f t="shared" si="4"/>
        <v>2.7027027027027026</v>
      </c>
      <c r="O17" s="26">
        <v>14</v>
      </c>
      <c r="P17" s="27">
        <f t="shared" si="5"/>
        <v>9.45945945945946</v>
      </c>
      <c r="Q17" s="87">
        <v>0</v>
      </c>
      <c r="R17" s="27">
        <f t="shared" si="12"/>
        <v>0</v>
      </c>
      <c r="S17" s="76">
        <v>0</v>
      </c>
      <c r="T17" s="27">
        <f t="shared" si="13"/>
        <v>0</v>
      </c>
      <c r="U17" s="76">
        <v>0</v>
      </c>
      <c r="V17" s="27">
        <f t="shared" si="14"/>
        <v>0</v>
      </c>
      <c r="W17" s="26">
        <v>0</v>
      </c>
      <c r="X17" s="27">
        <f t="shared" si="6"/>
        <v>0</v>
      </c>
      <c r="Y17" s="76">
        <f t="shared" si="15"/>
        <v>144</v>
      </c>
      <c r="Z17" s="73">
        <f t="shared" si="7"/>
        <v>97.2972972972973</v>
      </c>
      <c r="AA17" s="26">
        <v>4</v>
      </c>
      <c r="AB17" s="66">
        <f t="shared" si="8"/>
        <v>2.7027027027027026</v>
      </c>
      <c r="AC17" s="76">
        <f t="shared" si="9"/>
        <v>148</v>
      </c>
      <c r="AD17" s="66">
        <f>AC17/250*100</f>
        <v>59.199999999999996</v>
      </c>
      <c r="AE17" s="62">
        <f t="shared" si="11"/>
        <v>-40.800000000000004</v>
      </c>
    </row>
    <row r="18" spans="1:31" ht="12.75">
      <c r="A18" s="287"/>
      <c r="B18" s="38">
        <v>198</v>
      </c>
      <c r="C18" s="39" t="s">
        <v>15</v>
      </c>
      <c r="D18" s="52">
        <v>266</v>
      </c>
      <c r="E18" s="26">
        <v>13</v>
      </c>
      <c r="F18" s="27">
        <f t="shared" si="0"/>
        <v>12.037037037037036</v>
      </c>
      <c r="G18" s="28">
        <v>78</v>
      </c>
      <c r="H18" s="27">
        <f t="shared" si="1"/>
        <v>72.22222222222221</v>
      </c>
      <c r="I18" s="26">
        <v>1</v>
      </c>
      <c r="J18" s="27">
        <f t="shared" si="2"/>
        <v>0.9259259259259258</v>
      </c>
      <c r="K18" s="26">
        <v>0</v>
      </c>
      <c r="L18" s="27">
        <f t="shared" si="3"/>
        <v>0</v>
      </c>
      <c r="M18" s="26">
        <v>1</v>
      </c>
      <c r="N18" s="27">
        <f t="shared" si="4"/>
        <v>0.9259259259259258</v>
      </c>
      <c r="O18" s="26">
        <v>14</v>
      </c>
      <c r="P18" s="27">
        <f t="shared" si="5"/>
        <v>12.962962962962962</v>
      </c>
      <c r="Q18" s="87">
        <v>0</v>
      </c>
      <c r="R18" s="27">
        <f t="shared" si="12"/>
        <v>0</v>
      </c>
      <c r="S18" s="76">
        <v>0</v>
      </c>
      <c r="T18" s="27">
        <f t="shared" si="13"/>
        <v>0</v>
      </c>
      <c r="U18" s="76">
        <v>0</v>
      </c>
      <c r="V18" s="27">
        <f t="shared" si="14"/>
        <v>0</v>
      </c>
      <c r="W18" s="26">
        <v>1</v>
      </c>
      <c r="X18" s="27">
        <f t="shared" si="6"/>
        <v>0.9259259259259258</v>
      </c>
      <c r="Y18" s="76">
        <f t="shared" si="15"/>
        <v>108</v>
      </c>
      <c r="Z18" s="73">
        <f t="shared" si="7"/>
        <v>100</v>
      </c>
      <c r="AA18" s="26">
        <v>0</v>
      </c>
      <c r="AB18" s="66">
        <f t="shared" si="8"/>
        <v>0</v>
      </c>
      <c r="AC18" s="76">
        <f t="shared" si="9"/>
        <v>108</v>
      </c>
      <c r="AD18" s="66">
        <f t="shared" si="10"/>
        <v>40.6015037593985</v>
      </c>
      <c r="AE18" s="62">
        <f t="shared" si="11"/>
        <v>-59.3984962406015</v>
      </c>
    </row>
    <row r="19" spans="1:31" ht="12.75">
      <c r="A19" s="287"/>
      <c r="B19" s="38">
        <v>199</v>
      </c>
      <c r="C19" s="39" t="s">
        <v>15</v>
      </c>
      <c r="D19" s="52">
        <v>547</v>
      </c>
      <c r="E19" s="26">
        <v>139</v>
      </c>
      <c r="F19" s="27">
        <f t="shared" si="0"/>
        <v>47.27891156462585</v>
      </c>
      <c r="G19" s="28">
        <v>100</v>
      </c>
      <c r="H19" s="27">
        <f t="shared" si="1"/>
        <v>34.01360544217687</v>
      </c>
      <c r="I19" s="26">
        <v>2</v>
      </c>
      <c r="J19" s="27">
        <f t="shared" si="2"/>
        <v>0.6802721088435374</v>
      </c>
      <c r="K19" s="26">
        <v>2</v>
      </c>
      <c r="L19" s="27">
        <f t="shared" si="3"/>
        <v>0.6802721088435374</v>
      </c>
      <c r="M19" s="26">
        <v>1</v>
      </c>
      <c r="N19" s="27">
        <f t="shared" si="4"/>
        <v>0.3401360544217687</v>
      </c>
      <c r="O19" s="26">
        <v>43</v>
      </c>
      <c r="P19" s="27">
        <f t="shared" si="5"/>
        <v>14.625850340136054</v>
      </c>
      <c r="Q19" s="87">
        <v>0</v>
      </c>
      <c r="R19" s="27">
        <f t="shared" si="12"/>
        <v>0</v>
      </c>
      <c r="S19" s="76">
        <v>0</v>
      </c>
      <c r="T19" s="27">
        <f t="shared" si="13"/>
        <v>0</v>
      </c>
      <c r="U19" s="76">
        <v>0</v>
      </c>
      <c r="V19" s="27">
        <f t="shared" si="14"/>
        <v>0</v>
      </c>
      <c r="W19" s="26">
        <v>2</v>
      </c>
      <c r="X19" s="27">
        <f t="shared" si="6"/>
        <v>0.6802721088435374</v>
      </c>
      <c r="Y19" s="76">
        <f t="shared" si="15"/>
        <v>289</v>
      </c>
      <c r="Z19" s="73">
        <f t="shared" si="7"/>
        <v>98.29931972789116</v>
      </c>
      <c r="AA19" s="26">
        <v>5</v>
      </c>
      <c r="AB19" s="66">
        <f t="shared" si="8"/>
        <v>1.7006802721088436</v>
      </c>
      <c r="AC19" s="76">
        <f t="shared" si="9"/>
        <v>294</v>
      </c>
      <c r="AD19" s="66">
        <f t="shared" si="10"/>
        <v>53.74771480804388</v>
      </c>
      <c r="AE19" s="62">
        <f t="shared" si="11"/>
        <v>-46.25228519195612</v>
      </c>
    </row>
    <row r="20" spans="1:31" ht="12.75">
      <c r="A20" s="287"/>
      <c r="B20" s="38">
        <v>199</v>
      </c>
      <c r="C20" s="39" t="s">
        <v>16</v>
      </c>
      <c r="D20" s="52">
        <v>547</v>
      </c>
      <c r="E20" s="26">
        <v>140</v>
      </c>
      <c r="F20" s="27">
        <f t="shared" si="0"/>
        <v>53.03030303030303</v>
      </c>
      <c r="G20" s="28">
        <v>80</v>
      </c>
      <c r="H20" s="27">
        <f t="shared" si="1"/>
        <v>30.303030303030305</v>
      </c>
      <c r="I20" s="26">
        <v>2</v>
      </c>
      <c r="J20" s="27">
        <f t="shared" si="2"/>
        <v>0.7575757575757576</v>
      </c>
      <c r="K20" s="26">
        <v>0</v>
      </c>
      <c r="L20" s="27">
        <f t="shared" si="3"/>
        <v>0</v>
      </c>
      <c r="M20" s="26">
        <v>1</v>
      </c>
      <c r="N20" s="27">
        <f t="shared" si="4"/>
        <v>0.3787878787878788</v>
      </c>
      <c r="O20" s="26">
        <v>41</v>
      </c>
      <c r="P20" s="27">
        <f t="shared" si="5"/>
        <v>15.530303030303031</v>
      </c>
      <c r="Q20" s="87">
        <v>0</v>
      </c>
      <c r="R20" s="27">
        <f t="shared" si="12"/>
        <v>0</v>
      </c>
      <c r="S20" s="76">
        <v>0</v>
      </c>
      <c r="T20" s="27">
        <f t="shared" si="13"/>
        <v>0</v>
      </c>
      <c r="U20" s="76">
        <v>0</v>
      </c>
      <c r="V20" s="27">
        <f t="shared" si="14"/>
        <v>0</v>
      </c>
      <c r="W20" s="26">
        <v>0</v>
      </c>
      <c r="X20" s="27">
        <f t="shared" si="6"/>
        <v>0</v>
      </c>
      <c r="Y20" s="76">
        <f t="shared" si="15"/>
        <v>264</v>
      </c>
      <c r="Z20" s="73">
        <f t="shared" si="7"/>
        <v>100</v>
      </c>
      <c r="AA20" s="26">
        <v>0</v>
      </c>
      <c r="AB20" s="66">
        <f t="shared" si="8"/>
        <v>0</v>
      </c>
      <c r="AC20" s="76">
        <f t="shared" si="9"/>
        <v>264</v>
      </c>
      <c r="AD20" s="66">
        <f t="shared" si="10"/>
        <v>48.263254113345525</v>
      </c>
      <c r="AE20" s="62">
        <f t="shared" si="11"/>
        <v>-51.736745886654475</v>
      </c>
    </row>
    <row r="21" spans="1:31" ht="12.75">
      <c r="A21" s="287"/>
      <c r="B21" s="145">
        <v>199</v>
      </c>
      <c r="C21" s="146" t="s">
        <v>19</v>
      </c>
      <c r="D21" s="147">
        <v>547</v>
      </c>
      <c r="E21" s="148">
        <v>141</v>
      </c>
      <c r="F21" s="149">
        <f>E21/AC21*100</f>
        <v>53.00751879699248</v>
      </c>
      <c r="G21" s="150">
        <v>63</v>
      </c>
      <c r="H21" s="149">
        <f>G21/AC21*100</f>
        <v>23.684210526315788</v>
      </c>
      <c r="I21" s="148">
        <v>4</v>
      </c>
      <c r="J21" s="149">
        <f>I21/AC21*100</f>
        <v>1.5037593984962405</v>
      </c>
      <c r="K21" s="148">
        <v>1</v>
      </c>
      <c r="L21" s="149">
        <f>K21/AC21*100</f>
        <v>0.37593984962406013</v>
      </c>
      <c r="M21" s="148">
        <v>0</v>
      </c>
      <c r="N21" s="149">
        <f>M21/AC21*100</f>
        <v>0</v>
      </c>
      <c r="O21" s="148">
        <v>48</v>
      </c>
      <c r="P21" s="149">
        <f>O21/AC21*100</f>
        <v>18.045112781954884</v>
      </c>
      <c r="Q21" s="151">
        <v>0</v>
      </c>
      <c r="R21" s="149">
        <f>Q21/AC21*100</f>
        <v>0</v>
      </c>
      <c r="S21" s="152">
        <v>0</v>
      </c>
      <c r="T21" s="149">
        <f>S21/AC21*100</f>
        <v>0</v>
      </c>
      <c r="U21" s="152">
        <v>0</v>
      </c>
      <c r="V21" s="149">
        <f>U21/AC21*100</f>
        <v>0</v>
      </c>
      <c r="W21" s="148">
        <v>1</v>
      </c>
      <c r="X21" s="149">
        <f>W21/AC21*100</f>
        <v>0.37593984962406013</v>
      </c>
      <c r="Y21" s="152">
        <f t="shared" si="15"/>
        <v>258</v>
      </c>
      <c r="Z21" s="153">
        <f>Y21/AC21*100</f>
        <v>96.99248120300751</v>
      </c>
      <c r="AA21" s="148">
        <v>8</v>
      </c>
      <c r="AB21" s="154">
        <f>AA21/AC21*100</f>
        <v>3.007518796992481</v>
      </c>
      <c r="AC21" s="152">
        <f>Y21+AA21</f>
        <v>266</v>
      </c>
      <c r="AD21" s="154">
        <f>AC21/D21*100</f>
        <v>48.62888482632541</v>
      </c>
      <c r="AE21" s="155">
        <f t="shared" si="11"/>
        <v>-51.37111517367459</v>
      </c>
    </row>
    <row r="22" spans="1:31" ht="12.75">
      <c r="A22" s="287"/>
      <c r="B22" s="38">
        <v>200</v>
      </c>
      <c r="C22" s="39" t="s">
        <v>15</v>
      </c>
      <c r="D22" s="52">
        <v>505</v>
      </c>
      <c r="E22" s="26">
        <v>136</v>
      </c>
      <c r="F22" s="27">
        <f t="shared" si="0"/>
        <v>49.45454545454545</v>
      </c>
      <c r="G22" s="28">
        <v>87</v>
      </c>
      <c r="H22" s="27">
        <f t="shared" si="1"/>
        <v>31.636363636363633</v>
      </c>
      <c r="I22" s="26">
        <v>2</v>
      </c>
      <c r="J22" s="27">
        <f t="shared" si="2"/>
        <v>0.7272727272727273</v>
      </c>
      <c r="K22" s="26">
        <v>1</v>
      </c>
      <c r="L22" s="27">
        <f t="shared" si="3"/>
        <v>0.36363636363636365</v>
      </c>
      <c r="M22" s="26">
        <v>1</v>
      </c>
      <c r="N22" s="27">
        <f t="shared" si="4"/>
        <v>0.36363636363636365</v>
      </c>
      <c r="O22" s="26">
        <v>41</v>
      </c>
      <c r="P22" s="27">
        <f aca="true" t="shared" si="16" ref="P22:P34">O22/AC22*100</f>
        <v>14.909090909090908</v>
      </c>
      <c r="Q22" s="87">
        <v>0</v>
      </c>
      <c r="R22" s="27">
        <f aca="true" t="shared" si="17" ref="R22:R36">Q22/AC22*100</f>
        <v>0</v>
      </c>
      <c r="S22" s="76">
        <v>0</v>
      </c>
      <c r="T22" s="27">
        <f t="shared" si="13"/>
        <v>0</v>
      </c>
      <c r="U22" s="76">
        <v>0</v>
      </c>
      <c r="V22" s="27">
        <f t="shared" si="14"/>
        <v>0</v>
      </c>
      <c r="W22" s="26">
        <v>3</v>
      </c>
      <c r="X22" s="27">
        <f t="shared" si="6"/>
        <v>1.090909090909091</v>
      </c>
      <c r="Y22" s="76">
        <f t="shared" si="15"/>
        <v>271</v>
      </c>
      <c r="Z22" s="73">
        <f t="shared" si="7"/>
        <v>98.54545454545455</v>
      </c>
      <c r="AA22" s="26">
        <v>4</v>
      </c>
      <c r="AB22" s="66">
        <f t="shared" si="8"/>
        <v>1.4545454545454546</v>
      </c>
      <c r="AC22" s="76">
        <f t="shared" si="9"/>
        <v>275</v>
      </c>
      <c r="AD22" s="66">
        <f t="shared" si="10"/>
        <v>54.45544554455446</v>
      </c>
      <c r="AE22" s="62">
        <f t="shared" si="11"/>
        <v>-45.54455445544554</v>
      </c>
    </row>
    <row r="23" spans="1:31" ht="12.75">
      <c r="A23" s="287"/>
      <c r="B23" s="38">
        <v>200</v>
      </c>
      <c r="C23" s="39" t="s">
        <v>16</v>
      </c>
      <c r="D23" s="52">
        <v>505</v>
      </c>
      <c r="E23" s="26">
        <v>131</v>
      </c>
      <c r="F23" s="27">
        <f t="shared" si="0"/>
        <v>46.95340501792115</v>
      </c>
      <c r="G23" s="28">
        <v>106</v>
      </c>
      <c r="H23" s="27">
        <f t="shared" si="1"/>
        <v>37.992831541218635</v>
      </c>
      <c r="I23" s="26">
        <v>3</v>
      </c>
      <c r="J23" s="27">
        <f t="shared" si="2"/>
        <v>1.0752688172043012</v>
      </c>
      <c r="K23" s="26">
        <v>0</v>
      </c>
      <c r="L23" s="27">
        <f t="shared" si="3"/>
        <v>0</v>
      </c>
      <c r="M23" s="26">
        <v>0</v>
      </c>
      <c r="N23" s="27">
        <f t="shared" si="4"/>
        <v>0</v>
      </c>
      <c r="O23" s="26">
        <v>37</v>
      </c>
      <c r="P23" s="27">
        <f t="shared" si="16"/>
        <v>13.261648745519713</v>
      </c>
      <c r="Q23" s="87">
        <v>0</v>
      </c>
      <c r="R23" s="27">
        <f t="shared" si="17"/>
        <v>0</v>
      </c>
      <c r="S23" s="76">
        <v>0</v>
      </c>
      <c r="T23" s="27">
        <f t="shared" si="13"/>
        <v>0</v>
      </c>
      <c r="U23" s="76">
        <v>0</v>
      </c>
      <c r="V23" s="27">
        <f t="shared" si="14"/>
        <v>0</v>
      </c>
      <c r="W23" s="26">
        <v>1</v>
      </c>
      <c r="X23" s="27">
        <f t="shared" si="6"/>
        <v>0.35842293906810035</v>
      </c>
      <c r="Y23" s="76">
        <f t="shared" si="15"/>
        <v>278</v>
      </c>
      <c r="Z23" s="73">
        <f t="shared" si="7"/>
        <v>99.6415770609319</v>
      </c>
      <c r="AA23" s="26">
        <v>1</v>
      </c>
      <c r="AB23" s="66">
        <f t="shared" si="8"/>
        <v>0.35842293906810035</v>
      </c>
      <c r="AC23" s="76">
        <f t="shared" si="9"/>
        <v>279</v>
      </c>
      <c r="AD23" s="66">
        <f t="shared" si="10"/>
        <v>55.24752475247525</v>
      </c>
      <c r="AE23" s="62">
        <f t="shared" si="11"/>
        <v>-44.75247524752475</v>
      </c>
    </row>
    <row r="24" spans="1:31" ht="12.75">
      <c r="A24" s="287"/>
      <c r="B24" s="38">
        <v>201</v>
      </c>
      <c r="C24" s="39" t="s">
        <v>15</v>
      </c>
      <c r="D24" s="52">
        <v>404</v>
      </c>
      <c r="E24" s="26">
        <v>93</v>
      </c>
      <c r="F24" s="27">
        <f t="shared" si="0"/>
        <v>46.03960396039604</v>
      </c>
      <c r="G24" s="28">
        <v>58</v>
      </c>
      <c r="H24" s="27">
        <f t="shared" si="1"/>
        <v>28.71287128712871</v>
      </c>
      <c r="I24" s="26">
        <v>3</v>
      </c>
      <c r="J24" s="27">
        <f t="shared" si="2"/>
        <v>1.4851485148514851</v>
      </c>
      <c r="K24" s="26">
        <v>1</v>
      </c>
      <c r="L24" s="27">
        <f t="shared" si="3"/>
        <v>0.49504950495049505</v>
      </c>
      <c r="M24" s="26">
        <v>0</v>
      </c>
      <c r="N24" s="27">
        <f t="shared" si="4"/>
        <v>0</v>
      </c>
      <c r="O24" s="26">
        <v>31</v>
      </c>
      <c r="P24" s="27">
        <f t="shared" si="16"/>
        <v>15.346534653465346</v>
      </c>
      <c r="Q24" s="87">
        <v>0</v>
      </c>
      <c r="R24" s="27">
        <f t="shared" si="17"/>
        <v>0</v>
      </c>
      <c r="S24" s="76">
        <v>0</v>
      </c>
      <c r="T24" s="27">
        <f t="shared" si="13"/>
        <v>0</v>
      </c>
      <c r="U24" s="76">
        <v>0</v>
      </c>
      <c r="V24" s="27">
        <f t="shared" si="14"/>
        <v>0</v>
      </c>
      <c r="W24" s="26">
        <v>0</v>
      </c>
      <c r="X24" s="27">
        <f t="shared" si="6"/>
        <v>0</v>
      </c>
      <c r="Y24" s="76">
        <f t="shared" si="15"/>
        <v>186</v>
      </c>
      <c r="Z24" s="73">
        <f t="shared" si="7"/>
        <v>92.07920792079209</v>
      </c>
      <c r="AA24" s="26">
        <v>16</v>
      </c>
      <c r="AB24" s="66">
        <f t="shared" si="8"/>
        <v>7.920792079207921</v>
      </c>
      <c r="AC24" s="76">
        <f t="shared" si="9"/>
        <v>202</v>
      </c>
      <c r="AD24" s="66">
        <f t="shared" si="10"/>
        <v>50</v>
      </c>
      <c r="AE24" s="62">
        <f t="shared" si="11"/>
        <v>-50</v>
      </c>
    </row>
    <row r="25" spans="1:31" ht="12.75">
      <c r="A25" s="287"/>
      <c r="B25" s="38">
        <v>201</v>
      </c>
      <c r="C25" s="39" t="s">
        <v>16</v>
      </c>
      <c r="D25" s="52">
        <v>405</v>
      </c>
      <c r="E25" s="26">
        <v>89</v>
      </c>
      <c r="F25" s="27">
        <f t="shared" si="0"/>
        <v>48.369565217391305</v>
      </c>
      <c r="G25" s="28">
        <v>55</v>
      </c>
      <c r="H25" s="27">
        <f t="shared" si="1"/>
        <v>29.891304347826086</v>
      </c>
      <c r="I25" s="26">
        <v>2</v>
      </c>
      <c r="J25" s="27">
        <f t="shared" si="2"/>
        <v>1.0869565217391304</v>
      </c>
      <c r="K25" s="26">
        <v>0</v>
      </c>
      <c r="L25" s="27">
        <f t="shared" si="3"/>
        <v>0</v>
      </c>
      <c r="M25" s="26">
        <v>0</v>
      </c>
      <c r="N25" s="27">
        <f t="shared" si="4"/>
        <v>0</v>
      </c>
      <c r="O25" s="28">
        <v>35</v>
      </c>
      <c r="P25" s="27">
        <f t="shared" si="16"/>
        <v>19.021739130434785</v>
      </c>
      <c r="Q25" s="87">
        <v>0</v>
      </c>
      <c r="R25" s="27">
        <f t="shared" si="17"/>
        <v>0</v>
      </c>
      <c r="S25" s="76">
        <v>0</v>
      </c>
      <c r="T25" s="27">
        <f t="shared" si="13"/>
        <v>0</v>
      </c>
      <c r="U25" s="76">
        <v>0</v>
      </c>
      <c r="V25" s="27">
        <f t="shared" si="14"/>
        <v>0</v>
      </c>
      <c r="W25" s="26">
        <v>0</v>
      </c>
      <c r="X25" s="27">
        <f t="shared" si="6"/>
        <v>0</v>
      </c>
      <c r="Y25" s="76">
        <f t="shared" si="15"/>
        <v>181</v>
      </c>
      <c r="Z25" s="73">
        <f t="shared" si="7"/>
        <v>98.36956521739131</v>
      </c>
      <c r="AA25" s="26">
        <v>3</v>
      </c>
      <c r="AB25" s="66">
        <f t="shared" si="8"/>
        <v>1.6304347826086956</v>
      </c>
      <c r="AC25" s="76">
        <f t="shared" si="9"/>
        <v>184</v>
      </c>
      <c r="AD25" s="66">
        <f t="shared" si="10"/>
        <v>45.4320987654321</v>
      </c>
      <c r="AE25" s="62">
        <f t="shared" si="11"/>
        <v>-54.5679012345679</v>
      </c>
    </row>
    <row r="26" spans="1:31" ht="12.75">
      <c r="A26" s="287"/>
      <c r="B26" s="38">
        <v>210</v>
      </c>
      <c r="C26" s="39" t="s">
        <v>15</v>
      </c>
      <c r="D26" s="52">
        <v>530</v>
      </c>
      <c r="E26" s="26">
        <v>135</v>
      </c>
      <c r="F26" s="27">
        <f t="shared" si="0"/>
        <v>53.14960629921261</v>
      </c>
      <c r="G26" s="28">
        <v>66</v>
      </c>
      <c r="H26" s="27">
        <f t="shared" si="1"/>
        <v>25.984251968503933</v>
      </c>
      <c r="I26" s="26">
        <v>4</v>
      </c>
      <c r="J26" s="27">
        <f t="shared" si="2"/>
        <v>1.574803149606299</v>
      </c>
      <c r="K26" s="26">
        <v>0</v>
      </c>
      <c r="L26" s="27">
        <f t="shared" si="3"/>
        <v>0</v>
      </c>
      <c r="M26" s="26">
        <v>0</v>
      </c>
      <c r="N26" s="27">
        <f t="shared" si="4"/>
        <v>0</v>
      </c>
      <c r="O26" s="26">
        <v>40</v>
      </c>
      <c r="P26" s="27">
        <f t="shared" si="16"/>
        <v>15.748031496062993</v>
      </c>
      <c r="Q26" s="87">
        <v>0</v>
      </c>
      <c r="R26" s="27">
        <f t="shared" si="17"/>
        <v>0</v>
      </c>
      <c r="S26" s="76">
        <v>0</v>
      </c>
      <c r="T26" s="27">
        <f t="shared" si="13"/>
        <v>0</v>
      </c>
      <c r="U26" s="76">
        <v>0</v>
      </c>
      <c r="V26" s="27">
        <f t="shared" si="14"/>
        <v>0</v>
      </c>
      <c r="W26" s="26">
        <v>1</v>
      </c>
      <c r="X26" s="27">
        <f t="shared" si="6"/>
        <v>0.39370078740157477</v>
      </c>
      <c r="Y26" s="76">
        <f t="shared" si="15"/>
        <v>246</v>
      </c>
      <c r="Z26" s="73">
        <f t="shared" si="7"/>
        <v>96.8503937007874</v>
      </c>
      <c r="AA26" s="26">
        <v>8</v>
      </c>
      <c r="AB26" s="66">
        <f t="shared" si="8"/>
        <v>3.149606299212598</v>
      </c>
      <c r="AC26" s="76">
        <f t="shared" si="9"/>
        <v>254</v>
      </c>
      <c r="AD26" s="66">
        <f t="shared" si="10"/>
        <v>47.924528301886795</v>
      </c>
      <c r="AE26" s="62">
        <f t="shared" si="11"/>
        <v>-52.075471698113205</v>
      </c>
    </row>
    <row r="27" spans="1:31" ht="12.75">
      <c r="A27" s="287"/>
      <c r="B27" s="38">
        <v>210</v>
      </c>
      <c r="C27" s="39" t="s">
        <v>16</v>
      </c>
      <c r="D27" s="52">
        <v>530</v>
      </c>
      <c r="E27" s="26">
        <v>146</v>
      </c>
      <c r="F27" s="27">
        <f t="shared" si="0"/>
        <v>55.938697318007655</v>
      </c>
      <c r="G27" s="28">
        <v>70</v>
      </c>
      <c r="H27" s="27">
        <f t="shared" si="1"/>
        <v>26.81992337164751</v>
      </c>
      <c r="I27" s="26">
        <v>2</v>
      </c>
      <c r="J27" s="27">
        <f t="shared" si="2"/>
        <v>0.7662835249042145</v>
      </c>
      <c r="K27" s="26">
        <v>1</v>
      </c>
      <c r="L27" s="27">
        <f t="shared" si="3"/>
        <v>0.38314176245210724</v>
      </c>
      <c r="M27" s="26">
        <v>0</v>
      </c>
      <c r="N27" s="27">
        <f t="shared" si="4"/>
        <v>0</v>
      </c>
      <c r="O27" s="26">
        <v>39</v>
      </c>
      <c r="P27" s="27">
        <f t="shared" si="16"/>
        <v>14.942528735632186</v>
      </c>
      <c r="Q27" s="87">
        <v>0</v>
      </c>
      <c r="R27" s="27">
        <f t="shared" si="17"/>
        <v>0</v>
      </c>
      <c r="S27" s="76">
        <v>0</v>
      </c>
      <c r="T27" s="27">
        <f t="shared" si="13"/>
        <v>0</v>
      </c>
      <c r="U27" s="76">
        <v>0</v>
      </c>
      <c r="V27" s="27">
        <f t="shared" si="14"/>
        <v>0</v>
      </c>
      <c r="W27" s="26">
        <v>0</v>
      </c>
      <c r="X27" s="27">
        <f t="shared" si="6"/>
        <v>0</v>
      </c>
      <c r="Y27" s="76">
        <f t="shared" si="15"/>
        <v>258</v>
      </c>
      <c r="Z27" s="73">
        <f t="shared" si="7"/>
        <v>98.85057471264368</v>
      </c>
      <c r="AA27" s="26">
        <v>3</v>
      </c>
      <c r="AB27" s="66">
        <f t="shared" si="8"/>
        <v>1.1494252873563218</v>
      </c>
      <c r="AC27" s="76">
        <f t="shared" si="9"/>
        <v>261</v>
      </c>
      <c r="AD27" s="66">
        <f t="shared" si="10"/>
        <v>49.24528301886792</v>
      </c>
      <c r="AE27" s="62">
        <f t="shared" si="11"/>
        <v>-50.75471698113208</v>
      </c>
    </row>
    <row r="28" spans="1:31" ht="12.75">
      <c r="A28" s="287"/>
      <c r="B28" s="38">
        <v>210</v>
      </c>
      <c r="C28" s="39" t="s">
        <v>19</v>
      </c>
      <c r="D28" s="52">
        <v>530</v>
      </c>
      <c r="E28" s="26">
        <v>138</v>
      </c>
      <c r="F28" s="27">
        <f t="shared" si="0"/>
        <v>52.47148288973384</v>
      </c>
      <c r="G28" s="28">
        <v>74</v>
      </c>
      <c r="H28" s="27">
        <f t="shared" si="1"/>
        <v>28.13688212927757</v>
      </c>
      <c r="I28" s="26">
        <v>3</v>
      </c>
      <c r="J28" s="27">
        <f t="shared" si="2"/>
        <v>1.1406844106463878</v>
      </c>
      <c r="K28" s="26">
        <v>4</v>
      </c>
      <c r="L28" s="27">
        <f t="shared" si="3"/>
        <v>1.520912547528517</v>
      </c>
      <c r="M28" s="26">
        <v>1</v>
      </c>
      <c r="N28" s="27">
        <f t="shared" si="4"/>
        <v>0.38022813688212925</v>
      </c>
      <c r="O28" s="26">
        <v>34</v>
      </c>
      <c r="P28" s="27">
        <f t="shared" si="16"/>
        <v>12.927756653992395</v>
      </c>
      <c r="Q28" s="87">
        <v>0</v>
      </c>
      <c r="R28" s="27">
        <f t="shared" si="17"/>
        <v>0</v>
      </c>
      <c r="S28" s="76">
        <v>0</v>
      </c>
      <c r="T28" s="27">
        <f t="shared" si="13"/>
        <v>0</v>
      </c>
      <c r="U28" s="76">
        <v>0</v>
      </c>
      <c r="V28" s="27">
        <f t="shared" si="14"/>
        <v>0</v>
      </c>
      <c r="W28" s="26">
        <v>2</v>
      </c>
      <c r="X28" s="27">
        <f t="shared" si="6"/>
        <v>0.7604562737642585</v>
      </c>
      <c r="Y28" s="76">
        <f t="shared" si="15"/>
        <v>256</v>
      </c>
      <c r="Z28" s="73">
        <f t="shared" si="7"/>
        <v>97.33840304182509</v>
      </c>
      <c r="AA28" s="26">
        <v>7</v>
      </c>
      <c r="AB28" s="66">
        <f t="shared" si="8"/>
        <v>2.6615969581749046</v>
      </c>
      <c r="AC28" s="76">
        <f t="shared" si="9"/>
        <v>263</v>
      </c>
      <c r="AD28" s="66">
        <f t="shared" si="10"/>
        <v>49.62264150943396</v>
      </c>
      <c r="AE28" s="62">
        <f t="shared" si="11"/>
        <v>-50.37735849056604</v>
      </c>
    </row>
    <row r="29" spans="1:31" ht="12.75">
      <c r="A29" s="287"/>
      <c r="B29" s="38">
        <v>211</v>
      </c>
      <c r="C29" s="39" t="s">
        <v>15</v>
      </c>
      <c r="D29" s="52">
        <v>736</v>
      </c>
      <c r="E29" s="26">
        <v>225</v>
      </c>
      <c r="F29" s="27">
        <f t="shared" si="0"/>
        <v>56.390977443609025</v>
      </c>
      <c r="G29" s="28">
        <v>100</v>
      </c>
      <c r="H29" s="27">
        <f t="shared" si="1"/>
        <v>25.062656641604008</v>
      </c>
      <c r="I29" s="26">
        <v>5</v>
      </c>
      <c r="J29" s="27">
        <f t="shared" si="2"/>
        <v>1.2531328320802004</v>
      </c>
      <c r="K29" s="26">
        <v>1</v>
      </c>
      <c r="L29" s="27">
        <f t="shared" si="3"/>
        <v>0.2506265664160401</v>
      </c>
      <c r="M29" s="26">
        <v>1</v>
      </c>
      <c r="N29" s="27">
        <f t="shared" si="4"/>
        <v>0.2506265664160401</v>
      </c>
      <c r="O29" s="26">
        <v>65</v>
      </c>
      <c r="P29" s="27">
        <f t="shared" si="16"/>
        <v>16.290726817042607</v>
      </c>
      <c r="Q29" s="87">
        <v>0</v>
      </c>
      <c r="R29" s="27">
        <f t="shared" si="17"/>
        <v>0</v>
      </c>
      <c r="S29" s="76">
        <v>0</v>
      </c>
      <c r="T29" s="27">
        <f t="shared" si="13"/>
        <v>0</v>
      </c>
      <c r="U29" s="76">
        <v>0</v>
      </c>
      <c r="V29" s="27">
        <f t="shared" si="14"/>
        <v>0</v>
      </c>
      <c r="W29" s="26">
        <v>2</v>
      </c>
      <c r="X29" s="27">
        <f t="shared" si="6"/>
        <v>0.5012531328320802</v>
      </c>
      <c r="Y29" s="76">
        <f t="shared" si="15"/>
        <v>399</v>
      </c>
      <c r="Z29" s="73">
        <f t="shared" si="7"/>
        <v>100</v>
      </c>
      <c r="AA29" s="26">
        <v>0</v>
      </c>
      <c r="AB29" s="66">
        <f t="shared" si="8"/>
        <v>0</v>
      </c>
      <c r="AC29" s="76">
        <f t="shared" si="9"/>
        <v>399</v>
      </c>
      <c r="AD29" s="66">
        <f t="shared" si="10"/>
        <v>54.21195652173913</v>
      </c>
      <c r="AE29" s="62">
        <f t="shared" si="11"/>
        <v>-45.78804347826087</v>
      </c>
    </row>
    <row r="30" spans="1:31" ht="12.75">
      <c r="A30" s="287"/>
      <c r="B30" s="38">
        <v>211</v>
      </c>
      <c r="C30" s="39" t="s">
        <v>16</v>
      </c>
      <c r="D30" s="52">
        <v>737</v>
      </c>
      <c r="E30" s="26">
        <v>221</v>
      </c>
      <c r="F30" s="27">
        <f t="shared" si="0"/>
        <v>56.81233933161953</v>
      </c>
      <c r="G30" s="28">
        <v>90</v>
      </c>
      <c r="H30" s="27">
        <f t="shared" si="1"/>
        <v>23.13624678663239</v>
      </c>
      <c r="I30" s="26">
        <v>4</v>
      </c>
      <c r="J30" s="27">
        <f t="shared" si="2"/>
        <v>1.0282776349614395</v>
      </c>
      <c r="K30" s="26">
        <v>2</v>
      </c>
      <c r="L30" s="27">
        <f t="shared" si="3"/>
        <v>0.5141388174807198</v>
      </c>
      <c r="M30" s="26">
        <v>2</v>
      </c>
      <c r="N30" s="27">
        <f t="shared" si="4"/>
        <v>0.5141388174807198</v>
      </c>
      <c r="O30" s="26">
        <v>66</v>
      </c>
      <c r="P30" s="27">
        <f t="shared" si="16"/>
        <v>16.966580976863753</v>
      </c>
      <c r="Q30" s="87">
        <v>0</v>
      </c>
      <c r="R30" s="27">
        <f t="shared" si="17"/>
        <v>0</v>
      </c>
      <c r="S30" s="76">
        <v>0</v>
      </c>
      <c r="T30" s="27">
        <f t="shared" si="13"/>
        <v>0</v>
      </c>
      <c r="U30" s="76">
        <v>0</v>
      </c>
      <c r="V30" s="27">
        <f t="shared" si="14"/>
        <v>0</v>
      </c>
      <c r="W30" s="26">
        <v>1</v>
      </c>
      <c r="X30" s="27">
        <f t="shared" si="6"/>
        <v>0.2570694087403599</v>
      </c>
      <c r="Y30" s="76">
        <f t="shared" si="15"/>
        <v>386</v>
      </c>
      <c r="Z30" s="73">
        <f t="shared" si="7"/>
        <v>99.22879177377892</v>
      </c>
      <c r="AA30" s="26">
        <v>3</v>
      </c>
      <c r="AB30" s="66">
        <f t="shared" si="8"/>
        <v>0.7712082262210797</v>
      </c>
      <c r="AC30" s="76">
        <f t="shared" si="9"/>
        <v>389</v>
      </c>
      <c r="AD30" s="66">
        <f t="shared" si="10"/>
        <v>52.78154681139756</v>
      </c>
      <c r="AE30" s="62">
        <f t="shared" si="11"/>
        <v>-47.21845318860244</v>
      </c>
    </row>
    <row r="31" spans="1:31" ht="12.75">
      <c r="A31" s="287"/>
      <c r="B31" s="38">
        <v>212</v>
      </c>
      <c r="C31" s="39" t="s">
        <v>15</v>
      </c>
      <c r="D31" s="52">
        <v>394</v>
      </c>
      <c r="E31" s="26">
        <v>111</v>
      </c>
      <c r="F31" s="27">
        <f t="shared" si="0"/>
        <v>49.55357142857143</v>
      </c>
      <c r="G31" s="28">
        <v>69</v>
      </c>
      <c r="H31" s="27">
        <f t="shared" si="1"/>
        <v>30.80357142857143</v>
      </c>
      <c r="I31" s="26">
        <v>5</v>
      </c>
      <c r="J31" s="27">
        <f t="shared" si="2"/>
        <v>2.232142857142857</v>
      </c>
      <c r="K31" s="26">
        <v>3</v>
      </c>
      <c r="L31" s="27">
        <f t="shared" si="3"/>
        <v>1.3392857142857142</v>
      </c>
      <c r="M31" s="26">
        <v>2</v>
      </c>
      <c r="N31" s="27">
        <f t="shared" si="4"/>
        <v>0.8928571428571428</v>
      </c>
      <c r="O31" s="26">
        <v>30</v>
      </c>
      <c r="P31" s="27">
        <f t="shared" si="16"/>
        <v>13.392857142857142</v>
      </c>
      <c r="Q31" s="87">
        <v>0</v>
      </c>
      <c r="R31" s="27">
        <f t="shared" si="17"/>
        <v>0</v>
      </c>
      <c r="S31" s="76">
        <v>0</v>
      </c>
      <c r="T31" s="27">
        <f t="shared" si="13"/>
        <v>0</v>
      </c>
      <c r="U31" s="76">
        <v>0</v>
      </c>
      <c r="V31" s="27">
        <f t="shared" si="14"/>
        <v>0</v>
      </c>
      <c r="W31" s="26">
        <v>0</v>
      </c>
      <c r="X31" s="27">
        <f t="shared" si="6"/>
        <v>0</v>
      </c>
      <c r="Y31" s="76">
        <f t="shared" si="15"/>
        <v>220</v>
      </c>
      <c r="Z31" s="73">
        <f t="shared" si="7"/>
        <v>98.21428571428571</v>
      </c>
      <c r="AA31" s="26">
        <v>4</v>
      </c>
      <c r="AB31" s="66">
        <f t="shared" si="8"/>
        <v>1.7857142857142856</v>
      </c>
      <c r="AC31" s="76">
        <f t="shared" si="9"/>
        <v>224</v>
      </c>
      <c r="AD31" s="66">
        <f t="shared" si="10"/>
        <v>56.852791878172596</v>
      </c>
      <c r="AE31" s="62">
        <f t="shared" si="11"/>
        <v>-43.147208121827404</v>
      </c>
    </row>
    <row r="32" spans="1:31" ht="12.75">
      <c r="A32" s="287"/>
      <c r="B32" s="38">
        <v>212</v>
      </c>
      <c r="C32" s="39" t="s">
        <v>16</v>
      </c>
      <c r="D32" s="52">
        <v>394</v>
      </c>
      <c r="E32" s="26">
        <v>118</v>
      </c>
      <c r="F32" s="27">
        <f t="shared" si="0"/>
        <v>56.45933014354066</v>
      </c>
      <c r="G32" s="28">
        <v>70</v>
      </c>
      <c r="H32" s="27">
        <f t="shared" si="1"/>
        <v>33.49282296650718</v>
      </c>
      <c r="I32" s="26">
        <v>3</v>
      </c>
      <c r="J32" s="27">
        <f t="shared" si="2"/>
        <v>1.4354066985645932</v>
      </c>
      <c r="K32" s="26">
        <v>0</v>
      </c>
      <c r="L32" s="27">
        <f t="shared" si="3"/>
        <v>0</v>
      </c>
      <c r="M32" s="26">
        <v>3</v>
      </c>
      <c r="N32" s="27">
        <f t="shared" si="4"/>
        <v>1.4354066985645932</v>
      </c>
      <c r="O32" s="26">
        <v>14</v>
      </c>
      <c r="P32" s="27">
        <f t="shared" si="16"/>
        <v>6.698564593301436</v>
      </c>
      <c r="Q32" s="87">
        <v>0</v>
      </c>
      <c r="R32" s="27">
        <f t="shared" si="17"/>
        <v>0</v>
      </c>
      <c r="S32" s="76">
        <v>0</v>
      </c>
      <c r="T32" s="27">
        <f t="shared" si="13"/>
        <v>0</v>
      </c>
      <c r="U32" s="76">
        <v>0</v>
      </c>
      <c r="V32" s="27">
        <f t="shared" si="14"/>
        <v>0</v>
      </c>
      <c r="W32" s="26">
        <v>0</v>
      </c>
      <c r="X32" s="27">
        <f t="shared" si="6"/>
        <v>0</v>
      </c>
      <c r="Y32" s="76">
        <f t="shared" si="15"/>
        <v>208</v>
      </c>
      <c r="Z32" s="73">
        <f t="shared" si="7"/>
        <v>99.52153110047847</v>
      </c>
      <c r="AA32" s="26">
        <v>1</v>
      </c>
      <c r="AB32" s="66">
        <f t="shared" si="8"/>
        <v>0.4784688995215311</v>
      </c>
      <c r="AC32" s="76">
        <f t="shared" si="9"/>
        <v>209</v>
      </c>
      <c r="AD32" s="66">
        <f t="shared" si="10"/>
        <v>53.045685279187815</v>
      </c>
      <c r="AE32" s="62">
        <f t="shared" si="11"/>
        <v>-46.954314720812185</v>
      </c>
    </row>
    <row r="33" spans="1:31" ht="12.75">
      <c r="A33" s="287"/>
      <c r="B33" s="38">
        <v>213</v>
      </c>
      <c r="C33" s="39" t="s">
        <v>15</v>
      </c>
      <c r="D33" s="52">
        <v>472</v>
      </c>
      <c r="E33" s="26">
        <v>161</v>
      </c>
      <c r="F33" s="27">
        <f t="shared" si="0"/>
        <v>60.07462686567165</v>
      </c>
      <c r="G33" s="28">
        <v>57</v>
      </c>
      <c r="H33" s="27">
        <f t="shared" si="1"/>
        <v>21.26865671641791</v>
      </c>
      <c r="I33" s="26">
        <v>4</v>
      </c>
      <c r="J33" s="27">
        <f t="shared" si="2"/>
        <v>1.4925373134328357</v>
      </c>
      <c r="K33" s="26">
        <v>3</v>
      </c>
      <c r="L33" s="27">
        <f t="shared" si="3"/>
        <v>1.1194029850746268</v>
      </c>
      <c r="M33" s="26">
        <v>2</v>
      </c>
      <c r="N33" s="27">
        <f t="shared" si="4"/>
        <v>0.7462686567164178</v>
      </c>
      <c r="O33" s="26">
        <v>34</v>
      </c>
      <c r="P33" s="27">
        <f t="shared" si="16"/>
        <v>12.686567164179104</v>
      </c>
      <c r="Q33" s="87">
        <v>0</v>
      </c>
      <c r="R33" s="27">
        <f t="shared" si="17"/>
        <v>0</v>
      </c>
      <c r="S33" s="76">
        <v>0</v>
      </c>
      <c r="T33" s="27">
        <f t="shared" si="13"/>
        <v>0</v>
      </c>
      <c r="U33" s="76">
        <v>0</v>
      </c>
      <c r="V33" s="27">
        <f t="shared" si="14"/>
        <v>0</v>
      </c>
      <c r="W33" s="26">
        <v>1</v>
      </c>
      <c r="X33" s="27">
        <f t="shared" si="6"/>
        <v>0.3731343283582089</v>
      </c>
      <c r="Y33" s="76">
        <f t="shared" si="15"/>
        <v>262</v>
      </c>
      <c r="Z33" s="73">
        <f t="shared" si="7"/>
        <v>97.76119402985076</v>
      </c>
      <c r="AA33" s="26">
        <v>6</v>
      </c>
      <c r="AB33" s="66">
        <f t="shared" si="8"/>
        <v>2.2388059701492535</v>
      </c>
      <c r="AC33" s="76">
        <f t="shared" si="9"/>
        <v>268</v>
      </c>
      <c r="AD33" s="66">
        <f t="shared" si="10"/>
        <v>56.779661016949156</v>
      </c>
      <c r="AE33" s="62">
        <f t="shared" si="11"/>
        <v>-43.220338983050844</v>
      </c>
    </row>
    <row r="34" spans="1:31" ht="13.5" thickBot="1">
      <c r="A34" s="288"/>
      <c r="B34" s="40">
        <v>213</v>
      </c>
      <c r="C34" s="41" t="s">
        <v>16</v>
      </c>
      <c r="D34" s="53">
        <v>472</v>
      </c>
      <c r="E34" s="31">
        <v>164</v>
      </c>
      <c r="F34" s="32">
        <f t="shared" si="0"/>
        <v>59.42028985507246</v>
      </c>
      <c r="G34" s="33">
        <v>61</v>
      </c>
      <c r="H34" s="32">
        <f t="shared" si="1"/>
        <v>22.10144927536232</v>
      </c>
      <c r="I34" s="31">
        <v>5</v>
      </c>
      <c r="J34" s="32">
        <f t="shared" si="2"/>
        <v>1.8115942028985508</v>
      </c>
      <c r="K34" s="31">
        <v>3</v>
      </c>
      <c r="L34" s="32">
        <f t="shared" si="3"/>
        <v>1.0869565217391304</v>
      </c>
      <c r="M34" s="31">
        <v>3</v>
      </c>
      <c r="N34" s="32">
        <f t="shared" si="4"/>
        <v>1.0869565217391304</v>
      </c>
      <c r="O34" s="31">
        <v>30</v>
      </c>
      <c r="P34" s="32">
        <f t="shared" si="16"/>
        <v>10.869565217391305</v>
      </c>
      <c r="Q34" s="88">
        <v>0</v>
      </c>
      <c r="R34" s="32">
        <f t="shared" si="17"/>
        <v>0</v>
      </c>
      <c r="S34" s="77">
        <v>0</v>
      </c>
      <c r="T34" s="32">
        <f t="shared" si="13"/>
        <v>0</v>
      </c>
      <c r="U34" s="77">
        <v>0</v>
      </c>
      <c r="V34" s="32">
        <f t="shared" si="14"/>
        <v>0</v>
      </c>
      <c r="W34" s="31">
        <v>1</v>
      </c>
      <c r="X34" s="32">
        <f t="shared" si="6"/>
        <v>0.36231884057971014</v>
      </c>
      <c r="Y34" s="77">
        <f t="shared" si="15"/>
        <v>267</v>
      </c>
      <c r="Z34" s="74">
        <f t="shared" si="7"/>
        <v>96.73913043478261</v>
      </c>
      <c r="AA34" s="31">
        <v>9</v>
      </c>
      <c r="AB34" s="67">
        <f t="shared" si="8"/>
        <v>3.260869565217391</v>
      </c>
      <c r="AC34" s="77">
        <f t="shared" si="9"/>
        <v>276</v>
      </c>
      <c r="AD34" s="67">
        <f t="shared" si="10"/>
        <v>58.47457627118644</v>
      </c>
      <c r="AE34" s="68">
        <f t="shared" si="11"/>
        <v>-41.52542372881356</v>
      </c>
    </row>
    <row r="35" spans="19:21" ht="7.5" customHeight="1" thickBot="1" thickTop="1">
      <c r="S35" s="91"/>
      <c r="U35" s="91"/>
    </row>
    <row r="36" spans="1:34" s="4" customFormat="1" ht="18" customHeight="1" thickBot="1" thickTop="1">
      <c r="A36" s="303" t="s">
        <v>38</v>
      </c>
      <c r="B36" s="304"/>
      <c r="C36" s="193">
        <f>COUNTA(C13:C34)</f>
        <v>22</v>
      </c>
      <c r="D36" s="194">
        <f>SUM(D13:D35)</f>
        <v>10810</v>
      </c>
      <c r="E36" s="194">
        <f>SUM(E13:E35)</f>
        <v>2979</v>
      </c>
      <c r="F36" s="174">
        <f>E36/AC36*100</f>
        <v>51.17677375021474</v>
      </c>
      <c r="G36" s="194">
        <f>SUM(G13:G34)</f>
        <v>1796</v>
      </c>
      <c r="H36" s="174">
        <f t="shared" si="1"/>
        <v>30.85380518811201</v>
      </c>
      <c r="I36" s="194">
        <f>SUM(I13:I34)</f>
        <v>62</v>
      </c>
      <c r="J36" s="174">
        <f t="shared" si="2"/>
        <v>1.0651090877856038</v>
      </c>
      <c r="K36" s="194">
        <f>SUM(K13:K34)</f>
        <v>32</v>
      </c>
      <c r="L36" s="174">
        <f t="shared" si="3"/>
        <v>0.5497337227280537</v>
      </c>
      <c r="M36" s="194">
        <f>SUM(M13:M34)</f>
        <v>27</v>
      </c>
      <c r="N36" s="174">
        <f t="shared" si="4"/>
        <v>0.46383782855179523</v>
      </c>
      <c r="O36" s="194">
        <f>SUM(O13:O34)</f>
        <v>802</v>
      </c>
      <c r="P36" s="174">
        <f>O36/AC36*100</f>
        <v>13.777701425871843</v>
      </c>
      <c r="Q36" s="194">
        <f>SUM(Q13:Q34)</f>
        <v>0</v>
      </c>
      <c r="R36" s="174">
        <f t="shared" si="17"/>
        <v>0</v>
      </c>
      <c r="S36" s="194">
        <f>SUM(S13:S34)</f>
        <v>0</v>
      </c>
      <c r="T36" s="174">
        <f t="shared" si="13"/>
        <v>0</v>
      </c>
      <c r="U36" s="194">
        <f>SUM(U13:U34)</f>
        <v>0</v>
      </c>
      <c r="V36" s="174">
        <f t="shared" si="14"/>
        <v>0</v>
      </c>
      <c r="W36" s="194">
        <f>SUM(W13:W34)</f>
        <v>19</v>
      </c>
      <c r="X36" s="174">
        <f t="shared" si="6"/>
        <v>0.3264043978697818</v>
      </c>
      <c r="Y36" s="194">
        <f>SUM(Y13:Y35)</f>
        <v>5717</v>
      </c>
      <c r="Z36" s="195">
        <f>Y36/AC36*100</f>
        <v>98.21336540113383</v>
      </c>
      <c r="AA36" s="194">
        <f>SUM(AA13:AA34)</f>
        <v>104</v>
      </c>
      <c r="AB36" s="234">
        <f>AA36/AC36*100</f>
        <v>1.7866345988661743</v>
      </c>
      <c r="AC36" s="194">
        <f>SUM(AC13:AC35)</f>
        <v>5821</v>
      </c>
      <c r="AD36" s="234">
        <f>AC36/D36*100</f>
        <v>53.848288621646624</v>
      </c>
      <c r="AE36" s="196">
        <f>AD36-100</f>
        <v>-46.151711378353376</v>
      </c>
      <c r="AF36" s="13"/>
      <c r="AG36" s="13"/>
      <c r="AH36" s="13"/>
    </row>
    <row r="37" spans="1:31" s="13" customFormat="1" ht="11.25" customHeight="1" thickTop="1">
      <c r="A37" s="187"/>
      <c r="B37" s="187"/>
      <c r="C37" s="187"/>
      <c r="D37" s="188"/>
      <c r="E37" s="188"/>
      <c r="F37" s="189"/>
      <c r="G37" s="188"/>
      <c r="H37" s="189"/>
      <c r="I37" s="188"/>
      <c r="J37" s="189"/>
      <c r="K37" s="188"/>
      <c r="L37" s="189"/>
      <c r="M37" s="188"/>
      <c r="N37" s="189"/>
      <c r="O37" s="188"/>
      <c r="P37" s="189"/>
      <c r="Q37" s="188"/>
      <c r="R37" s="189"/>
      <c r="S37" s="188"/>
      <c r="T37" s="189"/>
      <c r="U37" s="188"/>
      <c r="V37" s="189"/>
      <c r="W37" s="188"/>
      <c r="X37" s="189"/>
      <c r="Y37" s="188"/>
      <c r="Z37" s="190"/>
      <c r="AA37" s="188"/>
      <c r="AB37" s="235"/>
      <c r="AC37" s="188"/>
      <c r="AD37" s="235"/>
      <c r="AE37" s="192"/>
    </row>
    <row r="38" spans="1:31" s="13" customFormat="1" ht="18" customHeight="1">
      <c r="A38" s="289" t="s">
        <v>73</v>
      </c>
      <c r="B38" s="289"/>
      <c r="C38" s="198">
        <v>1</v>
      </c>
      <c r="D38" s="147">
        <v>547</v>
      </c>
      <c r="E38" s="210">
        <v>141</v>
      </c>
      <c r="F38" s="207">
        <f>E38/AC36*100</f>
        <v>2.422264215770486</v>
      </c>
      <c r="G38" s="210">
        <v>63</v>
      </c>
      <c r="H38" s="207">
        <f>G38/AC36*100</f>
        <v>1.0822882666208555</v>
      </c>
      <c r="I38" s="210">
        <v>4</v>
      </c>
      <c r="J38" s="207">
        <f>I38/AC36*100</f>
        <v>0.0687167153410067</v>
      </c>
      <c r="K38" s="210">
        <v>1</v>
      </c>
      <c r="L38" s="207">
        <f>K38/AC36*100</f>
        <v>0.017179178835251677</v>
      </c>
      <c r="M38" s="210">
        <v>0</v>
      </c>
      <c r="N38" s="207">
        <f>M38/AC36*100</f>
        <v>0</v>
      </c>
      <c r="O38" s="210">
        <v>48</v>
      </c>
      <c r="P38" s="207">
        <f>O38/AC36*100</f>
        <v>0.8246005840920804</v>
      </c>
      <c r="Q38" s="211">
        <v>0</v>
      </c>
      <c r="R38" s="207">
        <f>Q38/AC36*100</f>
        <v>0</v>
      </c>
      <c r="S38" s="212">
        <v>0</v>
      </c>
      <c r="T38" s="207">
        <f>S38/AC36*100</f>
        <v>0</v>
      </c>
      <c r="U38" s="212">
        <v>0</v>
      </c>
      <c r="V38" s="207">
        <f>U38/AC36*100</f>
        <v>0</v>
      </c>
      <c r="W38" s="210">
        <v>1</v>
      </c>
      <c r="X38" s="207">
        <f>W38/AC36*100</f>
        <v>0.017179178835251677</v>
      </c>
      <c r="Y38" s="208">
        <f>SUM(E38,G38,I38,K38,M38,O38,Q38,S38,U38,W38)</f>
        <v>258</v>
      </c>
      <c r="Z38" s="209">
        <f>Y38/AC36*100</f>
        <v>4.432228139494932</v>
      </c>
      <c r="AA38" s="210">
        <v>8</v>
      </c>
      <c r="AB38" s="236">
        <f>AA38/AC36*100</f>
        <v>0.1374334306820134</v>
      </c>
      <c r="AC38" s="199">
        <f>Y38+AA38</f>
        <v>266</v>
      </c>
      <c r="AD38" s="236">
        <f>AC38/D38*100</f>
        <v>48.62888482632541</v>
      </c>
      <c r="AE38" s="192"/>
    </row>
    <row r="39" spans="1:31" s="13" customFormat="1" ht="11.25" customHeight="1" thickBot="1">
      <c r="A39" s="187"/>
      <c r="B39" s="187"/>
      <c r="C39" s="187"/>
      <c r="D39" s="188"/>
      <c r="E39" s="188"/>
      <c r="F39" s="189"/>
      <c r="G39" s="188"/>
      <c r="H39" s="189"/>
      <c r="I39" s="188"/>
      <c r="J39" s="189"/>
      <c r="K39" s="188"/>
      <c r="L39" s="189"/>
      <c r="M39" s="188"/>
      <c r="N39" s="189"/>
      <c r="O39" s="188"/>
      <c r="P39" s="189"/>
      <c r="Q39" s="188"/>
      <c r="R39" s="189"/>
      <c r="S39" s="188"/>
      <c r="T39" s="189"/>
      <c r="U39" s="188"/>
      <c r="V39" s="189"/>
      <c r="W39" s="188"/>
      <c r="X39" s="189"/>
      <c r="Y39" s="188"/>
      <c r="Z39" s="190"/>
      <c r="AA39" s="188"/>
      <c r="AB39" s="235"/>
      <c r="AC39" s="188"/>
      <c r="AD39" s="235"/>
      <c r="AE39" s="192"/>
    </row>
    <row r="40" spans="1:31" s="13" customFormat="1" ht="18" customHeight="1" thickBot="1" thickTop="1">
      <c r="A40" s="255" t="s">
        <v>74</v>
      </c>
      <c r="B40" s="255"/>
      <c r="C40" s="54">
        <f>C36-C38</f>
        <v>21</v>
      </c>
      <c r="D40" s="55">
        <f>D36-D38</f>
        <v>10263</v>
      </c>
      <c r="E40" s="55">
        <f>E36-E38</f>
        <v>2838</v>
      </c>
      <c r="F40" s="100">
        <f>E40/AC40*100</f>
        <v>51.08910891089109</v>
      </c>
      <c r="G40" s="55">
        <f>G36-G38</f>
        <v>1733</v>
      </c>
      <c r="H40" s="100">
        <f>G40/AC40*100</f>
        <v>31.1971197119712</v>
      </c>
      <c r="I40" s="55">
        <f>I36-I38</f>
        <v>58</v>
      </c>
      <c r="J40" s="100">
        <f>I40/AC40*100</f>
        <v>1.044104410441044</v>
      </c>
      <c r="K40" s="55">
        <f>K36-K38</f>
        <v>31</v>
      </c>
      <c r="L40" s="100">
        <f>K40/AC40*100</f>
        <v>0.5580558055805581</v>
      </c>
      <c r="M40" s="55">
        <f>M36-M38</f>
        <v>27</v>
      </c>
      <c r="N40" s="100">
        <f>M40/AC40*100</f>
        <v>0.48604860486048607</v>
      </c>
      <c r="O40" s="55">
        <f>O36-O38</f>
        <v>754</v>
      </c>
      <c r="P40" s="100">
        <f>O40/AC40*100</f>
        <v>13.573357335733574</v>
      </c>
      <c r="Q40" s="55">
        <f>Q36-Q38</f>
        <v>0</v>
      </c>
      <c r="R40" s="100">
        <f>Q40/AC40*100</f>
        <v>0</v>
      </c>
      <c r="S40" s="55">
        <f>S36-S38</f>
        <v>0</v>
      </c>
      <c r="T40" s="100">
        <f>S40/AC40*100</f>
        <v>0</v>
      </c>
      <c r="U40" s="55">
        <f>U36-U38</f>
        <v>0</v>
      </c>
      <c r="V40" s="100">
        <f>U40/AC40*100</f>
        <v>0</v>
      </c>
      <c r="W40" s="55">
        <f>W36-W38</f>
        <v>18</v>
      </c>
      <c r="X40" s="100">
        <f>W40/AC40*100</f>
        <v>0.32403240324032406</v>
      </c>
      <c r="Y40" s="55">
        <f>Y36-Y38</f>
        <v>5459</v>
      </c>
      <c r="Z40" s="100">
        <f>Y40/AC40*100</f>
        <v>98.27182718271827</v>
      </c>
      <c r="AA40" s="55">
        <f>AA36-AA38</f>
        <v>96</v>
      </c>
      <c r="AB40" s="100">
        <f>AA40/AC40*100</f>
        <v>1.7281728172817281</v>
      </c>
      <c r="AC40" s="55">
        <f>AC36-AC38</f>
        <v>5555</v>
      </c>
      <c r="AD40" s="100">
        <f>AC40/D40*100</f>
        <v>54.12647374062165</v>
      </c>
      <c r="AE40" s="115">
        <f>AD40-100</f>
        <v>-45.87352625937835</v>
      </c>
    </row>
    <row r="41" spans="7:31" s="13" customFormat="1" ht="18" customHeight="1" thickTop="1">
      <c r="G41" s="188"/>
      <c r="H41" s="189"/>
      <c r="I41" s="188"/>
      <c r="J41" s="189"/>
      <c r="K41" s="188"/>
      <c r="L41" s="189"/>
      <c r="M41" s="188"/>
      <c r="N41" s="189"/>
      <c r="O41" s="188"/>
      <c r="P41" s="189"/>
      <c r="Q41" s="188"/>
      <c r="R41" s="189"/>
      <c r="S41" s="188"/>
      <c r="T41" s="189"/>
      <c r="U41" s="188"/>
      <c r="V41" s="189"/>
      <c r="W41" s="188"/>
      <c r="X41" s="189"/>
      <c r="Y41" s="188"/>
      <c r="Z41" s="190"/>
      <c r="AA41" s="188"/>
      <c r="AB41" s="191"/>
      <c r="AC41" s="188"/>
      <c r="AD41" s="191"/>
      <c r="AE41" s="192"/>
    </row>
    <row r="42" spans="1:31" s="13" customFormat="1" ht="18" customHeight="1">
      <c r="A42" s="145"/>
      <c r="B42" s="284" t="s">
        <v>75</v>
      </c>
      <c r="C42" s="285"/>
      <c r="D42" s="285"/>
      <c r="E42" s="285"/>
      <c r="F42" s="228" t="s">
        <v>76</v>
      </c>
      <c r="G42" s="228"/>
      <c r="H42" s="189"/>
      <c r="I42" s="188"/>
      <c r="J42" s="189"/>
      <c r="K42" s="188"/>
      <c r="L42" s="189"/>
      <c r="M42" s="188"/>
      <c r="N42" s="189"/>
      <c r="O42" s="188"/>
      <c r="P42" s="189"/>
      <c r="Q42" s="188"/>
      <c r="R42" s="189"/>
      <c r="S42" s="188"/>
      <c r="T42" s="189"/>
      <c r="U42" s="188"/>
      <c r="V42" s="189"/>
      <c r="W42" s="188"/>
      <c r="X42" s="189"/>
      <c r="Y42" s="188"/>
      <c r="Z42" s="190"/>
      <c r="AA42" s="188"/>
      <c r="AB42" s="191"/>
      <c r="AC42" s="188"/>
      <c r="AD42" s="191"/>
      <c r="AE42" s="192"/>
    </row>
    <row r="44" spans="2:30" ht="18">
      <c r="B44" s="231"/>
      <c r="C44" s="228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</row>
  </sheetData>
  <mergeCells count="32">
    <mergeCell ref="M10:N10"/>
    <mergeCell ref="Q10:R10"/>
    <mergeCell ref="A13:A34"/>
    <mergeCell ref="K10:L10"/>
    <mergeCell ref="G10:H10"/>
    <mergeCell ref="I10:J10"/>
    <mergeCell ref="A7:AE7"/>
    <mergeCell ref="A8:AE8"/>
    <mergeCell ref="AD9:AD11"/>
    <mergeCell ref="A36:B36"/>
    <mergeCell ref="AC9:AC11"/>
    <mergeCell ref="W10:X10"/>
    <mergeCell ref="D9:D11"/>
    <mergeCell ref="E10:F10"/>
    <mergeCell ref="AA9:AB10"/>
    <mergeCell ref="O10:P10"/>
    <mergeCell ref="A6:AE6"/>
    <mergeCell ref="A1:AE1"/>
    <mergeCell ref="A2:AE2"/>
    <mergeCell ref="A3:AE3"/>
    <mergeCell ref="A4:AE4"/>
    <mergeCell ref="A5:AE5"/>
    <mergeCell ref="B42:E42"/>
    <mergeCell ref="A38:B38"/>
    <mergeCell ref="A40:B40"/>
    <mergeCell ref="AE9:AE11"/>
    <mergeCell ref="E9:X9"/>
    <mergeCell ref="B9:B11"/>
    <mergeCell ref="Y9:Z10"/>
    <mergeCell ref="S10:T10"/>
    <mergeCell ref="A9:A11"/>
    <mergeCell ref="C9:C11"/>
  </mergeCells>
  <printOptions/>
  <pageMargins left="0.1968503937007874" right="0.1968503937007874" top="0.3937007874015748" bottom="0.3937007874015748" header="0" footer="0"/>
  <pageSetup horizontalDpi="300" verticalDpi="300" orientation="landscape" paperSize="5" scale="95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LIC. CANDY</cp:lastModifiedBy>
  <cp:lastPrinted>2003-11-05T22:02:41Z</cp:lastPrinted>
  <dcterms:created xsi:type="dcterms:W3CDTF">2003-06-17T03:00:02Z</dcterms:created>
  <dcterms:modified xsi:type="dcterms:W3CDTF">2011-03-17T23:47:19Z</dcterms:modified>
  <cp:category/>
  <cp:version/>
  <cp:contentType/>
  <cp:contentStatus/>
</cp:coreProperties>
</file>