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7995" windowHeight="5640" firstSheet="9" activeTab="12"/>
  </bookViews>
  <sheets>
    <sheet name="DIP. I" sheetId="1" r:id="rId1"/>
    <sheet name="DIP. II" sheetId="2" r:id="rId2"/>
    <sheet name="DIP. III" sheetId="3" r:id="rId3"/>
    <sheet name="DIP. IV" sheetId="4" r:id="rId4"/>
    <sheet name="DIP. V" sheetId="5" r:id="rId5"/>
    <sheet name="DIP. VI" sheetId="6" r:id="rId6"/>
    <sheet name="DIP. VII" sheetId="7" r:id="rId7"/>
    <sheet name="DIP. VIII" sheetId="8" r:id="rId8"/>
    <sheet name="DIP. IX" sheetId="9" r:id="rId9"/>
    <sheet name="DIP. X" sheetId="10" r:id="rId10"/>
    <sheet name="DIP. XI" sheetId="11" r:id="rId11"/>
    <sheet name="DIP. XII" sheetId="12" r:id="rId12"/>
    <sheet name="DIP. XIII" sheetId="13" r:id="rId13"/>
    <sheet name="DIP. XIV" sheetId="14" r:id="rId14"/>
    <sheet name="DIP. XV" sheetId="15" r:id="rId15"/>
    <sheet name="DIP. XVI" sheetId="16" r:id="rId16"/>
    <sheet name="DIP. XVII" sheetId="17" r:id="rId17"/>
    <sheet name="DIP. XVIII" sheetId="18" r:id="rId18"/>
    <sheet name="DIP. XIX" sheetId="19" r:id="rId19"/>
    <sheet name="DIP. XX" sheetId="20" r:id="rId20"/>
    <sheet name="DIP. XXI" sheetId="21" r:id="rId21"/>
  </sheets>
  <definedNames>
    <definedName name="_xlnm.Print_Area" localSheetId="1">'DIP. II'!$A$1:$AG$38</definedName>
    <definedName name="_xlnm.Print_Area" localSheetId="3">'DIP. IV'!$A$1:$AG$47</definedName>
    <definedName name="_xlnm.Print_Area" localSheetId="8">'DIP. IX'!$A$1:$AG$36</definedName>
    <definedName name="_xlnm.Print_Area" localSheetId="4">'DIP. V'!$A$1:$AG$38</definedName>
    <definedName name="_xlnm.Print_Area" localSheetId="5">'DIP. VI'!$A$1:$AE$89</definedName>
    <definedName name="_xlnm.Print_Area" localSheetId="7">'DIP. VIII'!$A$1:$AG$36</definedName>
    <definedName name="_xlnm.Print_Area" localSheetId="9">'DIP. X'!$A$1:$AG$59</definedName>
    <definedName name="_xlnm.Print_Area" localSheetId="11">'DIP. XII'!$A$1:$AG$38</definedName>
    <definedName name="_xlnm.Print_Area" localSheetId="12">'DIP. XIII'!$A$1:$AG$86</definedName>
    <definedName name="_xlnm.Print_Area" localSheetId="18">'DIP. XIX'!$A$1:$AG$46</definedName>
    <definedName name="_xlnm.Print_Area" localSheetId="14">'DIP. XV'!$A$1:$AG$79</definedName>
    <definedName name="_xlnm.Print_Area" localSheetId="15">'DIP. XVI'!$A$1:$AG$50</definedName>
    <definedName name="_xlnm.Print_Area" localSheetId="16">'DIP. XVII'!$A$1:$AG$70</definedName>
    <definedName name="_xlnm.Print_Area" localSheetId="17">'DIP. XVIII'!$A$1:$AG$79</definedName>
    <definedName name="_xlnm.Print_Area" localSheetId="19">'DIP. XX'!$A$1:$AG$29</definedName>
    <definedName name="_xlnm.Print_Area" localSheetId="20">'DIP. XXI'!$A$1:$AG$27</definedName>
    <definedName name="_xlnm.Print_Titles" localSheetId="0">'DIP. I'!$1:$12</definedName>
    <definedName name="_xlnm.Print_Titles" localSheetId="1">'DIP. II'!$1:$12</definedName>
    <definedName name="_xlnm.Print_Titles" localSheetId="2">'DIP. III'!$1:$12</definedName>
    <definedName name="_xlnm.Print_Titles" localSheetId="3">'DIP. IV'!$1:$12</definedName>
    <definedName name="_xlnm.Print_Titles" localSheetId="8">'DIP. IX'!$1:$12</definedName>
    <definedName name="_xlnm.Print_Titles" localSheetId="4">'DIP. V'!$1:$12</definedName>
    <definedName name="_xlnm.Print_Titles" localSheetId="5">'DIP. VI'!$1:$12</definedName>
    <definedName name="_xlnm.Print_Titles" localSheetId="6">'DIP. VII'!$1:$12</definedName>
    <definedName name="_xlnm.Print_Titles" localSheetId="7">'DIP. VIII'!$1:$12</definedName>
    <definedName name="_xlnm.Print_Titles" localSheetId="9">'DIP. X'!$1:$12</definedName>
    <definedName name="_xlnm.Print_Titles" localSheetId="10">'DIP. XI'!$1:$12</definedName>
    <definedName name="_xlnm.Print_Titles" localSheetId="11">'DIP. XII'!$1:$12</definedName>
    <definedName name="_xlnm.Print_Titles" localSheetId="12">'DIP. XIII'!$1:$12</definedName>
    <definedName name="_xlnm.Print_Titles" localSheetId="13">'DIP. XIV'!$1:$12</definedName>
    <definedName name="_xlnm.Print_Titles" localSheetId="18">'DIP. XIX'!$1:$12</definedName>
    <definedName name="_xlnm.Print_Titles" localSheetId="14">'DIP. XV'!$1:$12</definedName>
    <definedName name="_xlnm.Print_Titles" localSheetId="15">'DIP. XVI'!$1:$12</definedName>
    <definedName name="_xlnm.Print_Titles" localSheetId="16">'DIP. XVII'!$1:$12</definedName>
    <definedName name="_xlnm.Print_Titles" localSheetId="17">'DIP. XVIII'!$1:$12</definedName>
    <definedName name="_xlnm.Print_Titles" localSheetId="19">'DIP. XX'!$1:$12</definedName>
    <definedName name="_xlnm.Print_Titles" localSheetId="20">'DIP. XXI'!$1:$12</definedName>
  </definedNames>
  <calcPr fullCalcOnLoad="1"/>
</workbook>
</file>

<file path=xl/sharedStrings.xml><?xml version="1.0" encoding="utf-8"?>
<sst xmlns="http://schemas.openxmlformats.org/spreadsheetml/2006/main" count="1825" uniqueCount="80">
  <si>
    <t>XIII</t>
  </si>
  <si>
    <t>XIV</t>
  </si>
  <si>
    <t>E2</t>
  </si>
  <si>
    <t>E3</t>
  </si>
  <si>
    <t>XV</t>
  </si>
  <si>
    <t>XVI</t>
  </si>
  <si>
    <t>XVII</t>
  </si>
  <si>
    <t>XVIII</t>
  </si>
  <si>
    <t>XIX</t>
  </si>
  <si>
    <t>XX</t>
  </si>
  <si>
    <t>XXI</t>
  </si>
  <si>
    <t>SECCIÓN ELECTORAL</t>
  </si>
  <si>
    <t>TIPO DE CASILLA</t>
  </si>
  <si>
    <t>I</t>
  </si>
  <si>
    <t>X</t>
  </si>
  <si>
    <t>B</t>
  </si>
  <si>
    <t>C1</t>
  </si>
  <si>
    <t>II</t>
  </si>
  <si>
    <t>III</t>
  </si>
  <si>
    <t>C2</t>
  </si>
  <si>
    <t>C3</t>
  </si>
  <si>
    <t>C4</t>
  </si>
  <si>
    <t>C5</t>
  </si>
  <si>
    <t>C6</t>
  </si>
  <si>
    <t>IV</t>
  </si>
  <si>
    <t>V</t>
  </si>
  <si>
    <t>VI</t>
  </si>
  <si>
    <t>VII</t>
  </si>
  <si>
    <t>VIII</t>
  </si>
  <si>
    <t>IX</t>
  </si>
  <si>
    <t>XI</t>
  </si>
  <si>
    <t>E1</t>
  </si>
  <si>
    <t>XII</t>
  </si>
  <si>
    <t>INSTITUTO ELECTORAL DEL ESTADO DE CAMPECHE</t>
  </si>
  <si>
    <t xml:space="preserve">JUNTA GENERAL EJECUTIVA </t>
  </si>
  <si>
    <t>DIRECCIÓN EJECUTIVA DE ORGANIZACIÓN ELECTORAL</t>
  </si>
  <si>
    <t>CONSEJO ELECTORAL</t>
  </si>
  <si>
    <t>TOTALES</t>
  </si>
  <si>
    <t>%</t>
  </si>
  <si>
    <t>LISTA NOMINAL</t>
  </si>
  <si>
    <t>VOTOS NULOS</t>
  </si>
  <si>
    <t>VOTACION TOTAL EMITIDA</t>
  </si>
  <si>
    <t>VOTACIÓN EFECTIVA DE LOS PARTIDOS POLITICOS</t>
  </si>
  <si>
    <t>VOTOS VALIDOS</t>
  </si>
  <si>
    <t>TOTAL</t>
  </si>
  <si>
    <t>RESULTADOS ESTADISTICOS DEL COMPUTO DISTRITAL DE LA ELECCIÓN DE DIPUTADOS LOCALES AL CONGRESO DEL ESTADO DE CAMPECHE, A NIVEL DE CASILLA Y DISTRITO ELECTORAL</t>
  </si>
  <si>
    <t>( PROCESO ELECTORAL 2003 )</t>
  </si>
  <si>
    <t xml:space="preserve"> TOTALES</t>
  </si>
  <si>
    <r>
      <t>%</t>
    </r>
    <r>
      <rPr>
        <b/>
        <sz val="6"/>
        <rFont val="Arial"/>
        <family val="2"/>
      </rPr>
      <t xml:space="preserve"> DE ABSTENCIONISMO</t>
    </r>
  </si>
  <si>
    <t>RESULTADOS ESTADISTICOS DEL COMPUTO DISTRITAL DE LA ELECCIÓN DE DIPUTADOS LOCALES AL CONGRESO DEL ESTADO DE CAMPECHE, A NIVEL DE CASILLA DEL DISTRITO ELECTORAL I</t>
  </si>
  <si>
    <t>RESULTADOS ESTADISTICOS DEL COMPUTO DISTRITAL DE LA ELECCIÓN DE DIPUTADOS LOCALES AL CONGRESO DEL ESTADO DE CAMPECHE, A NIVEL DE CASILLA DEL DISTRITO ELECTORAL II</t>
  </si>
  <si>
    <r>
      <t>%</t>
    </r>
    <r>
      <rPr>
        <b/>
        <sz val="6"/>
        <rFont val="Arial"/>
        <family val="2"/>
      </rPr>
      <t xml:space="preserve">  DE PARTIC. CIUDADANA</t>
    </r>
  </si>
  <si>
    <t>RESULTADOS ESTADISTICOS DEL COMPUTO DISTRITAL DE LA ELECCIÓN DE DIPUTADOS LOCALES AL CONGRESO DEL ESTADO DE CAMPECHE, A NIVEL DE CASILLA DEL DISTRITO ELECTORAL IV</t>
  </si>
  <si>
    <t>RESULTADOS ESTADISTICOS DEL COMPUTO DISTRITAL DE LA ELECCIÓN DE DIPUTADOS LOCALES AL CONGRESO DEL ESTADO DE CAMPECHE, A NIVEL DE CASILLA DEL DISTRITO ELECTORAL V</t>
  </si>
  <si>
    <t>RESULTADOS ESTADISTICOS DEL COMPUTO DISTRITAL DE LA ELECCIÓN DE DIPUTADOS LOCALES AL CONGRESO DEL ESTADO DE CAMPECHE, A NIVEL DE CASILLA DEL DISTRITO ELECTORAL VII</t>
  </si>
  <si>
    <t>RESULTADOS ESTADISTICOS DEL COMPUTO DISTRITAL DE LA ELECCIÓN DE DIPUTADOS LOCALES AL CONGRESO DEL ESTADO DE CAMPECHE, A NIVEL DE CASILLA DEL DISTRITO ELECTORAL VIII</t>
  </si>
  <si>
    <t>RESULTADOS ESTADISTICOS DEL COMPUTO DISTRITAL DE LA ELECCIÓN DE DIPUTADOS LOCALES AL CONGRESO DEL ESTADO DE CAMPECHE, A NIVEL DE CASILLA DEL DISTRITO ELECTORAL XVII</t>
  </si>
  <si>
    <t>RESULTADOS ESTADISTICOS DEL COMPUTO DISTRITAL DE LA ELECCIÓN DE DIPUTADOS LOCALES AL CONGRESO DEL ESTADO DE CAMPECHE, A NIVEL DE CASILLA DEL DISTRITO ELECTORAL VI</t>
  </si>
  <si>
    <t>RESULTADOS ESTADISTICOS DEL COMPUTO DISTRITAL DE LA ELECCIÓN DE DIPUTADOS LOCALES AL CONGRESO DEL ESTADO DE CAMPECHE, A NIVEL DE CASILLA DEL DISTRITO ELECTORAL X</t>
  </si>
  <si>
    <t>RESULTADOS ESTADISTICOS DEL COMPUTO DISTRITAL DE LA ELECCIÓN DE DIPUTADOS LOCALES AL CONGRESO DEL ESTADO DE CAMPECHE, A NIVEL DE CASILLA DEL DISTRITO ELECTORAL XII</t>
  </si>
  <si>
    <t>RESULTADOS ESTADISTICOS DEL COMPUTO DISTRITAL DE LA ELECCIÓN DE DIPUTADOS LOCALES AL CONGRESO DEL ESTADO DE CAMPECHE, A NIVEL DE CASILLA DEL DISTRITO ELECTORAL XI</t>
  </si>
  <si>
    <t>RESULTADOS ESTADISTICOS DEL COMPUTO DISTRITAL DE LA ELECCIÓN DE DIPUTADOS LOCALES AL CONGRESO DEL ESTADO DE CAMPECHE, A NIVEL DE CASILLA DEL DISTRITO ELECTORAL XIV</t>
  </si>
  <si>
    <t>RESULTADOS ESTADISTICOS DEL COMPUTO DISTRITAL DE LA ELECCIÓN DE DIPUTADOS LOCALES AL CONGRESO DEL ESTADO DE CAMPECHE, A NIVEL DE CASILLA DEL DISTRITO ELECTORAL XV</t>
  </si>
  <si>
    <t>RESULTADOS ESTADISTICOS DEL COMPUTO DISTRITAL DE LA ELECCIÓN DE DIPUTADOS LOCALES AL CONGRESO DEL ESTADO DE CAMPECHE, A NIVEL DE CASILLA DEL DISTRITO ELECTORAL XVIII</t>
  </si>
  <si>
    <t>RESULTADOS ESTADISTICOS DEL COMPUTO DISTRITAL DE LA ELECCIÓN DE DIPUTADOS LOCALES AL CONGRESO DEL ESTADO DE CAMPECHE, A NIVEL DE CASILLA DEL DISTRITO ELECTORAL XIX</t>
  </si>
  <si>
    <t>RESULTADOS ESTADISTICOS DEL COMPUTO DISTRITAL DE LA ELECCIÓN DE DIPUTADOS LOCALES AL CONGRESO DEL ESTADO DE CAMPECHE, A NIVEL DE CASILLA DEL DISTRITO ELECTORAL XX</t>
  </si>
  <si>
    <t>RESULTADOS ESTADISTICOS DEL COMPUTO DISTRITAL DE LA ELECCIÓN DE DIPUTADOS LOCALES AL CONGRESO DEL ESTADO DE CAMPECHE, A NIVEL DE CASILLA DEL DISTRITO ELECTORAL XXI</t>
  </si>
  <si>
    <t>RESULTADOS ESTADISTICOS DEL COMPUTO DISTRITAL DE LA ELECCIÓN DE DIPUTADOS LOCALES AL CONGRESO DEL ESTADO DE CAMPECHE, A NIVEL DE CASILLA DEL DISTRITO ELECTORAL III</t>
  </si>
  <si>
    <t>%  DE PARTIC. CIUDADANA</t>
  </si>
  <si>
    <t>% DE ABSTENCIONISMO</t>
  </si>
  <si>
    <t>RESULTADOS ESTADISTICOS DEL COMPUTO DISTRITAL DE LA ELECCIÓN DE DIPUTADOS LOCALES AL CONGRESO DEL ESTADO DE CAMPECHE, A NIVEL DE CASILLA DEL DISTRITO ELECTORAL XIII</t>
  </si>
  <si>
    <t>RESULTADOS ESTADISTICOS DEL COMPUTO DISTRITAL DE LA ELECCIÓN DE DIPUTADOS LOCALES AL CONGRESO DEL ESTADO DE CAMPECHE, A NIVEL DE CASILLA DEL DISTRITO ELECTORAL XVI</t>
  </si>
  <si>
    <t>FUENTE: ACTAS DE ESCRUTINIO Y COMPUTO DE LAS CASILLAS ELECTORALES INSTALADAS</t>
  </si>
  <si>
    <t>VOTOS ANULADOS</t>
  </si>
  <si>
    <t>TOTAL DE VOTACION MODIFICADA</t>
  </si>
  <si>
    <t>FUENTE DE LOS VOTOS ANULADOS:</t>
  </si>
  <si>
    <t>SALA ADMINISTRATIVA ELECTORAL DEL PODER JUDICIAL DEL H. TRIBUNAL SUPERIOR DE JUSTICIA DEL ESTADO</t>
  </si>
  <si>
    <t>JUZGADO PRIMERO DE PRIMERA INSTANCIA DEL RAMO ELECTORAL</t>
  </si>
  <si>
    <t>FUENTE DE VOTOS ANULADOS:</t>
  </si>
  <si>
    <t>SALA SUPERIOR DEL TRIBUNAL ELECTORAL DEL PODER JUDICIAL DE LA FEDERACION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</si>
</sst>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#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#,##0.0"/>
    <numFmt numFmtId="171" formatCode="0.000"/>
    <numFmt numFmtId="172" formatCode="[$-80A]dddd\,\ dd&quot; de &quot;mmmm&quot; de &quot;yyyy"/>
    <numFmt numFmtId="173" formatCode="0.0%"/>
  </numFmts>
  <fonts count="19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7"/>
      <color indexed="8"/>
      <name val="Verdana"/>
      <family val="2"/>
    </font>
    <font>
      <sz val="8"/>
      <color indexed="8"/>
      <name val="Verdana"/>
      <family val="2"/>
    </font>
    <font>
      <b/>
      <sz val="6"/>
      <name val="Arial"/>
      <family val="2"/>
    </font>
    <font>
      <sz val="8"/>
      <name val="Verdana"/>
      <family val="2"/>
    </font>
    <font>
      <sz val="7"/>
      <color indexed="10"/>
      <name val="Verdana"/>
      <family val="2"/>
    </font>
    <font>
      <sz val="7"/>
      <name val="Verdana"/>
      <family val="2"/>
    </font>
    <font>
      <sz val="10"/>
      <color indexed="10"/>
      <name val="Arial"/>
      <family val="0"/>
    </font>
    <font>
      <sz val="8"/>
      <color indexed="8"/>
      <name val="Arial"/>
      <family val="2"/>
    </font>
    <font>
      <b/>
      <sz val="5"/>
      <name val="Arial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16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1" fontId="0" fillId="0" borderId="0" xfId="0" applyNumberFormat="1" applyAlignment="1" applyProtection="1">
      <alignment/>
      <protection locked="0"/>
    </xf>
    <xf numFmtId="169" fontId="0" fillId="0" borderId="0" xfId="0" applyNumberFormat="1" applyAlignment="1">
      <alignment horizontal="center"/>
    </xf>
    <xf numFmtId="169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9" fontId="7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169" fontId="8" fillId="0" borderId="2" xfId="0" applyNumberFormat="1" applyFont="1" applyFill="1" applyBorder="1" applyAlignment="1">
      <alignment horizontal="center" vertical="center" wrapText="1"/>
    </xf>
    <xf numFmtId="169" fontId="9" fillId="0" borderId="4" xfId="0" applyNumberFormat="1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 wrapText="1"/>
    </xf>
    <xf numFmtId="169" fontId="9" fillId="0" borderId="5" xfId="0" applyNumberFormat="1" applyFont="1" applyFill="1" applyBorder="1" applyAlignment="1">
      <alignment horizontal="center" vertical="center" wrapText="1"/>
    </xf>
    <xf numFmtId="169" fontId="7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169" fontId="8" fillId="0" borderId="3" xfId="0" applyNumberFormat="1" applyFont="1" applyFill="1" applyBorder="1" applyAlignment="1">
      <alignment horizontal="center" vertical="center" wrapText="1"/>
    </xf>
    <xf numFmtId="169" fontId="9" fillId="0" borderId="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169" fontId="5" fillId="2" borderId="7" xfId="0" applyNumberFormat="1" applyFont="1" applyFill="1" applyBorder="1" applyAlignment="1">
      <alignment horizontal="center" vertical="center" wrapText="1"/>
    </xf>
    <xf numFmtId="169" fontId="5" fillId="2" borderId="9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169" fontId="7" fillId="2" borderId="7" xfId="0" applyNumberFormat="1" applyFont="1" applyFill="1" applyBorder="1" applyAlignment="1">
      <alignment horizontal="center" vertical="center"/>
    </xf>
    <xf numFmtId="169" fontId="8" fillId="2" borderId="7" xfId="0" applyNumberFormat="1" applyFont="1" applyFill="1" applyBorder="1" applyAlignment="1">
      <alignment horizontal="center" vertical="center" wrapText="1"/>
    </xf>
    <xf numFmtId="169" fontId="9" fillId="2" borderId="7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9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169" fontId="13" fillId="0" borderId="2" xfId="0" applyNumberFormat="1" applyFont="1" applyFill="1" applyBorder="1" applyAlignment="1">
      <alignment horizontal="center" vertical="center" wrapText="1"/>
    </xf>
    <xf numFmtId="169" fontId="13" fillId="0" borderId="1" xfId="0" applyNumberFormat="1" applyFont="1" applyFill="1" applyBorder="1" applyAlignment="1">
      <alignment horizontal="center" vertical="center" wrapText="1"/>
    </xf>
    <xf numFmtId="169" fontId="13" fillId="0" borderId="3" xfId="0" applyNumberFormat="1" applyFont="1" applyFill="1" applyBorder="1" applyAlignment="1">
      <alignment horizontal="center" vertical="center" wrapText="1"/>
    </xf>
    <xf numFmtId="169" fontId="13" fillId="2" borderId="7" xfId="0" applyNumberFormat="1" applyFont="1" applyFill="1" applyBorder="1" applyAlignment="1">
      <alignment horizontal="center" vertical="center" wrapText="1"/>
    </xf>
    <xf numFmtId="169" fontId="11" fillId="2" borderId="7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9" fillId="0" borderId="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169" fontId="9" fillId="0" borderId="2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169" fontId="9" fillId="0" borderId="3" xfId="0" applyNumberFormat="1" applyFont="1" applyFill="1" applyBorder="1" applyAlignment="1">
      <alignment horizontal="center" vertical="center" wrapText="1"/>
    </xf>
    <xf numFmtId="169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169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6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wrapText="1"/>
    </xf>
    <xf numFmtId="3" fontId="9" fillId="0" borderId="2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top"/>
    </xf>
    <xf numFmtId="16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169" fontId="7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69" fontId="2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69" fontId="7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9" fontId="11" fillId="0" borderId="2" xfId="0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/>
    </xf>
    <xf numFmtId="169" fontId="11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 wrapText="1"/>
    </xf>
    <xf numFmtId="169" fontId="2" fillId="0" borderId="0" xfId="0" applyNumberFormat="1" applyFont="1" applyBorder="1" applyAlignment="1">
      <alignment horizontal="center"/>
    </xf>
    <xf numFmtId="169" fontId="10" fillId="2" borderId="9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Alignment="1">
      <alignment horizontal="center"/>
    </xf>
    <xf numFmtId="169" fontId="10" fillId="2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9" fontId="7" fillId="0" borderId="0" xfId="0" applyNumberFormat="1" applyFont="1" applyFill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169" fontId="7" fillId="0" borderId="12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3" fontId="7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169" fontId="11" fillId="0" borderId="0" xfId="0" applyNumberFormat="1" applyFont="1" applyAlignment="1">
      <alignment horizontal="center"/>
    </xf>
    <xf numFmtId="169" fontId="11" fillId="0" borderId="2" xfId="0" applyNumberFormat="1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 vertical="center"/>
    </xf>
    <xf numFmtId="169" fontId="11" fillId="0" borderId="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/>
    </xf>
    <xf numFmtId="169" fontId="11" fillId="0" borderId="12" xfId="0" applyNumberFormat="1" applyFont="1" applyBorder="1" applyAlignment="1">
      <alignment horizontal="center"/>
    </xf>
    <xf numFmtId="0" fontId="11" fillId="0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9" fontId="7" fillId="2" borderId="7" xfId="0" applyNumberFormat="1" applyFont="1" applyFill="1" applyBorder="1" applyAlignment="1">
      <alignment horizontal="center" vertical="center"/>
    </xf>
    <xf numFmtId="169" fontId="1" fillId="2" borderId="7" xfId="0" applyNumberFormat="1" applyFont="1" applyFill="1" applyBorder="1" applyAlignment="1">
      <alignment horizontal="center" vertical="center"/>
    </xf>
    <xf numFmtId="169" fontId="1" fillId="2" borderId="7" xfId="0" applyNumberFormat="1" applyFont="1" applyFill="1" applyBorder="1" applyAlignment="1">
      <alignment horizontal="center" vertical="center" wrapText="1"/>
    </xf>
    <xf numFmtId="169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16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169" fontId="15" fillId="2" borderId="7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169" fontId="11" fillId="0" borderId="0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3" fontId="11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169" fontId="11" fillId="0" borderId="0" xfId="0" applyNumberFormat="1" applyFont="1" applyAlignment="1" applyProtection="1">
      <alignment horizontal="center"/>
      <protection locked="0"/>
    </xf>
    <xf numFmtId="169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3" fontId="11" fillId="0" borderId="14" xfId="0" applyNumberFormat="1" applyFont="1" applyFill="1" applyBorder="1" applyAlignment="1">
      <alignment horizontal="center" vertical="center"/>
    </xf>
    <xf numFmtId="169" fontId="11" fillId="0" borderId="0" xfId="0" applyNumberFormat="1" applyFont="1" applyBorder="1" applyAlignment="1" applyProtection="1">
      <alignment horizontal="center"/>
      <protection locked="0"/>
    </xf>
    <xf numFmtId="0" fontId="9" fillId="4" borderId="2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wrapText="1"/>
    </xf>
    <xf numFmtId="169" fontId="11" fillId="0" borderId="10" xfId="0" applyNumberFormat="1" applyFont="1" applyFill="1" applyBorder="1" applyAlignment="1">
      <alignment horizontal="center" vertical="center"/>
    </xf>
    <xf numFmtId="169" fontId="9" fillId="0" borderId="10" xfId="0" applyNumberFormat="1" applyFont="1" applyFill="1" applyBorder="1" applyAlignment="1">
      <alignment horizontal="center" vertical="center" wrapText="1"/>
    </xf>
    <xf numFmtId="16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" xfId="0" applyNumberFormat="1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/>
    </xf>
    <xf numFmtId="3" fontId="1" fillId="2" borderId="7" xfId="0" applyNumberFormat="1" applyFont="1" applyFill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/>
    </xf>
    <xf numFmtId="169" fontId="11" fillId="0" borderId="11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6" xfId="0" applyNumberFormat="1" applyFont="1" applyFill="1" applyBorder="1" applyAlignment="1">
      <alignment horizontal="center" vertical="center"/>
    </xf>
    <xf numFmtId="169" fontId="1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11" fillId="0" borderId="3" xfId="0" applyNumberFormat="1" applyFont="1" applyFill="1" applyBorder="1" applyAlignment="1">
      <alignment horizontal="center" vertical="center"/>
    </xf>
    <xf numFmtId="169" fontId="7" fillId="2" borderId="2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169" fontId="7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wrapText="1"/>
    </xf>
    <xf numFmtId="3" fontId="11" fillId="4" borderId="2" xfId="0" applyNumberFormat="1" applyFont="1" applyFill="1" applyBorder="1" applyAlignment="1">
      <alignment horizontal="center" vertical="center"/>
    </xf>
    <xf numFmtId="169" fontId="11" fillId="4" borderId="2" xfId="0" applyNumberFormat="1" applyFont="1" applyFill="1" applyBorder="1" applyAlignment="1">
      <alignment horizontal="center" vertical="center"/>
    </xf>
    <xf numFmtId="169" fontId="9" fillId="4" borderId="2" xfId="0" applyNumberFormat="1" applyFont="1" applyFill="1" applyBorder="1" applyAlignment="1">
      <alignment horizontal="center" vertical="center" wrapText="1"/>
    </xf>
    <xf numFmtId="169" fontId="9" fillId="4" borderId="4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169" fontId="7" fillId="4" borderId="1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169" fontId="11" fillId="4" borderId="1" xfId="0" applyNumberFormat="1" applyFont="1" applyFill="1" applyBorder="1" applyAlignment="1">
      <alignment horizontal="center" vertical="center"/>
    </xf>
    <xf numFmtId="169" fontId="9" fillId="4" borderId="1" xfId="0" applyNumberFormat="1" applyFont="1" applyFill="1" applyBorder="1" applyAlignment="1">
      <alignment horizontal="center" vertical="center" wrapText="1"/>
    </xf>
    <xf numFmtId="169" fontId="9" fillId="4" borderId="5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169" fontId="7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wrapText="1"/>
    </xf>
    <xf numFmtId="0" fontId="7" fillId="5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169" fontId="8" fillId="5" borderId="1" xfId="0" applyNumberFormat="1" applyFont="1" applyFill="1" applyBorder="1" applyAlignment="1">
      <alignment horizontal="center" vertical="center" wrapText="1"/>
    </xf>
    <xf numFmtId="169" fontId="9" fillId="5" borderId="1" xfId="0" applyNumberFormat="1" applyFont="1" applyFill="1" applyBorder="1" applyAlignment="1">
      <alignment horizontal="center" vertical="center" wrapText="1"/>
    </xf>
    <xf numFmtId="169" fontId="9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>
      <alignment horizontal="center" wrapText="1"/>
    </xf>
    <xf numFmtId="1" fontId="7" fillId="5" borderId="1" xfId="0" applyNumberFormat="1" applyFont="1" applyFill="1" applyBorder="1" applyAlignment="1">
      <alignment horizontal="center" vertical="center"/>
    </xf>
    <xf numFmtId="169" fontId="13" fillId="5" borderId="1" xfId="0" applyNumberFormat="1" applyFont="1" applyFill="1" applyBorder="1" applyAlignment="1">
      <alignment horizontal="center" vertical="center" wrapText="1"/>
    </xf>
    <xf numFmtId="169" fontId="11" fillId="5" borderId="1" xfId="0" applyNumberFormat="1" applyFont="1" applyFill="1" applyBorder="1" applyAlignment="1">
      <alignment horizontal="center" vertical="center" wrapText="1"/>
    </xf>
    <xf numFmtId="169" fontId="11" fillId="5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>
      <alignment horizontal="center" vertical="center"/>
    </xf>
    <xf numFmtId="169" fontId="7" fillId="4" borderId="7" xfId="0" applyNumberFormat="1" applyFont="1" applyFill="1" applyBorder="1" applyAlignment="1">
      <alignment horizontal="center" vertical="center"/>
    </xf>
    <xf numFmtId="169" fontId="1" fillId="4" borderId="7" xfId="0" applyNumberFormat="1" applyFont="1" applyFill="1" applyBorder="1" applyAlignment="1">
      <alignment horizontal="center" vertical="center"/>
    </xf>
    <xf numFmtId="169" fontId="15" fillId="4" borderId="7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3" fillId="5" borderId="7" xfId="0" applyNumberFormat="1" applyFont="1" applyFill="1" applyBorder="1" applyAlignment="1">
      <alignment horizontal="center" vertical="center"/>
    </xf>
    <xf numFmtId="169" fontId="7" fillId="5" borderId="7" xfId="0" applyNumberFormat="1" applyFont="1" applyFill="1" applyBorder="1" applyAlignment="1">
      <alignment horizontal="center" vertical="center"/>
    </xf>
    <xf numFmtId="169" fontId="1" fillId="5" borderId="7" xfId="0" applyNumberFormat="1" applyFont="1" applyFill="1" applyBorder="1" applyAlignment="1">
      <alignment horizontal="center" vertical="center"/>
    </xf>
    <xf numFmtId="169" fontId="15" fillId="5" borderId="7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/>
    </xf>
    <xf numFmtId="169" fontId="7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169" fontId="7" fillId="2" borderId="7" xfId="0" applyNumberFormat="1" applyFont="1" applyFill="1" applyBorder="1" applyAlignment="1">
      <alignment horizontal="center"/>
    </xf>
    <xf numFmtId="169" fontId="11" fillId="2" borderId="7" xfId="0" applyNumberFormat="1" applyFont="1" applyFill="1" applyBorder="1" applyAlignment="1">
      <alignment horizontal="center"/>
    </xf>
    <xf numFmtId="169" fontId="11" fillId="2" borderId="7" xfId="0" applyNumberFormat="1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wrapText="1"/>
    </xf>
    <xf numFmtId="169" fontId="7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wrapText="1"/>
    </xf>
    <xf numFmtId="3" fontId="11" fillId="6" borderId="1" xfId="0" applyNumberFormat="1" applyFont="1" applyFill="1" applyBorder="1" applyAlignment="1">
      <alignment horizontal="center" vertical="center"/>
    </xf>
    <xf numFmtId="169" fontId="11" fillId="6" borderId="1" xfId="0" applyNumberFormat="1" applyFont="1" applyFill="1" applyBorder="1" applyAlignment="1">
      <alignment horizontal="center" vertical="center"/>
    </xf>
    <xf numFmtId="169" fontId="9" fillId="6" borderId="1" xfId="0" applyNumberFormat="1" applyFont="1" applyFill="1" applyBorder="1" applyAlignment="1">
      <alignment horizontal="center" vertical="center" wrapText="1"/>
    </xf>
    <xf numFmtId="169" fontId="9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Alignment="1">
      <alignment horizontal="center"/>
    </xf>
    <xf numFmtId="3" fontId="3" fillId="6" borderId="7" xfId="0" applyNumberFormat="1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 wrapText="1"/>
    </xf>
    <xf numFmtId="169" fontId="7" fillId="6" borderId="7" xfId="0" applyNumberFormat="1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wrapText="1"/>
    </xf>
    <xf numFmtId="3" fontId="17" fillId="6" borderId="7" xfId="0" applyNumberFormat="1" applyFont="1" applyFill="1" applyBorder="1" applyAlignment="1">
      <alignment horizontal="center" vertical="center"/>
    </xf>
    <xf numFmtId="169" fontId="11" fillId="6" borderId="7" xfId="0" applyNumberFormat="1" applyFont="1" applyFill="1" applyBorder="1" applyAlignment="1">
      <alignment horizontal="center" vertical="center"/>
    </xf>
    <xf numFmtId="169" fontId="9" fillId="6" borderId="7" xfId="0" applyNumberFormat="1" applyFont="1" applyFill="1" applyBorder="1" applyAlignment="1">
      <alignment horizontal="center" vertical="center" wrapText="1"/>
    </xf>
    <xf numFmtId="169" fontId="11" fillId="6" borderId="7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1" fillId="0" borderId="12" xfId="0" applyFont="1" applyBorder="1" applyAlignment="1">
      <alignment horizontal="right" vertical="top"/>
    </xf>
    <xf numFmtId="3" fontId="10" fillId="2" borderId="20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9" fontId="10" fillId="2" borderId="21" xfId="0" applyNumberFormat="1" applyFont="1" applyFill="1" applyBorder="1" applyAlignment="1">
      <alignment horizontal="center" vertical="center" wrapText="1"/>
    </xf>
    <xf numFmtId="169" fontId="10" fillId="2" borderId="22" xfId="0" applyNumberFormat="1" applyFont="1" applyFill="1" applyBorder="1" applyAlignment="1">
      <alignment horizontal="center" vertical="center" wrapText="1"/>
    </xf>
    <xf numFmtId="169" fontId="10" fillId="2" borderId="9" xfId="0" applyNumberFormat="1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10" fillId="2" borderId="23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10" fillId="2" borderId="25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3" fontId="10" fillId="2" borderId="23" xfId="0" applyNumberFormat="1" applyFont="1" applyFill="1" applyBorder="1" applyAlignment="1">
      <alignment horizontal="center" vertical="center" wrapText="1"/>
    </xf>
    <xf numFmtId="3" fontId="10" fillId="2" borderId="24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3" fontId="10" fillId="2" borderId="25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/>
    </xf>
    <xf numFmtId="3" fontId="10" fillId="2" borderId="26" xfId="0" applyNumberFormat="1" applyFont="1" applyFill="1" applyBorder="1" applyAlignment="1">
      <alignment horizontal="center" vertical="center"/>
    </xf>
    <xf numFmtId="169" fontId="10" fillId="2" borderId="21" xfId="0" applyNumberFormat="1" applyFont="1" applyFill="1" applyBorder="1" applyAlignment="1" applyProtection="1">
      <alignment horizontal="center" vertical="center" wrapText="1"/>
      <protection locked="0"/>
    </xf>
    <xf numFmtId="169" fontId="10" fillId="2" borderId="22" xfId="0" applyNumberFormat="1" applyFont="1" applyFill="1" applyBorder="1" applyAlignment="1" applyProtection="1">
      <alignment horizontal="center" vertical="center" wrapText="1"/>
      <protection locked="0"/>
    </xf>
    <xf numFmtId="169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top"/>
    </xf>
    <xf numFmtId="0" fontId="10" fillId="5" borderId="7" xfId="0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169" fontId="3" fillId="2" borderId="21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left"/>
    </xf>
    <xf numFmtId="164" fontId="7" fillId="0" borderId="0" xfId="0" applyNumberFormat="1" applyFont="1" applyAlignment="1">
      <alignment horizontal="left"/>
    </xf>
    <xf numFmtId="169" fontId="1" fillId="0" borderId="0" xfId="0" applyNumberFormat="1" applyFont="1" applyAlignment="1">
      <alignment horizontal="left"/>
    </xf>
    <xf numFmtId="0" fontId="3" fillId="2" borderId="2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/>
    </xf>
    <xf numFmtId="1" fontId="13" fillId="0" borderId="31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0" fontId="10" fillId="2" borderId="33" xfId="0" applyFont="1" applyFill="1" applyBorder="1" applyAlignment="1" applyProtection="1">
      <alignment horizontal="center" vertical="center" wrapText="1"/>
      <protection locked="0"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169" fontId="3" fillId="2" borderId="23" xfId="0" applyNumberFormat="1" applyFont="1" applyFill="1" applyBorder="1" applyAlignment="1">
      <alignment horizontal="center" vertical="center" wrapText="1"/>
    </xf>
    <xf numFmtId="169" fontId="10" fillId="2" borderId="35" xfId="0" applyNumberFormat="1" applyFont="1" applyFill="1" applyBorder="1" applyAlignment="1">
      <alignment horizontal="center" vertical="center" wrapText="1"/>
    </xf>
    <xf numFmtId="169" fontId="10" fillId="2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85725</xdr:colOff>
      <xdr:row>0</xdr:row>
      <xdr:rowOff>47625</xdr:rowOff>
    </xdr:from>
    <xdr:to>
      <xdr:col>15</xdr:col>
      <xdr:colOff>247650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476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66675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1012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48300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43975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3852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47625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38100</xdr:rowOff>
    </xdr:from>
    <xdr:to>
      <xdr:col>21</xdr:col>
      <xdr:colOff>47625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34275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10550" y="2047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9</xdr:row>
      <xdr:rowOff>38100</xdr:rowOff>
    </xdr:from>
    <xdr:to>
      <xdr:col>17</xdr:col>
      <xdr:colOff>38100</xdr:colOff>
      <xdr:row>9</xdr:row>
      <xdr:rowOff>219075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6267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9525</xdr:rowOff>
    </xdr:from>
    <xdr:to>
      <xdr:col>17</xdr:col>
      <xdr:colOff>123825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66675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1012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38775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3445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3852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47625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4847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38100</xdr:rowOff>
    </xdr:from>
    <xdr:to>
      <xdr:col>21</xdr:col>
      <xdr:colOff>47625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0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01025" y="2047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9</xdr:row>
      <xdr:rowOff>38100</xdr:rowOff>
    </xdr:from>
    <xdr:to>
      <xdr:col>17</xdr:col>
      <xdr:colOff>38100</xdr:colOff>
      <xdr:row>9</xdr:row>
      <xdr:rowOff>219075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5315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0</xdr:row>
      <xdr:rowOff>47625</xdr:rowOff>
    </xdr:from>
    <xdr:to>
      <xdr:col>16</xdr:col>
      <xdr:colOff>76200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76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66675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5290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4822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76875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7255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7662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47625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8657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38100</xdr:rowOff>
    </xdr:from>
    <xdr:to>
      <xdr:col>21</xdr:col>
      <xdr:colOff>47625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62850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39125" y="2047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9</xdr:row>
      <xdr:rowOff>38100</xdr:rowOff>
    </xdr:from>
    <xdr:to>
      <xdr:col>17</xdr:col>
      <xdr:colOff>38100</xdr:colOff>
      <xdr:row>9</xdr:row>
      <xdr:rowOff>219075</xdr:rowOff>
    </xdr:to>
    <xdr:pic>
      <xdr:nvPicPr>
        <xdr:cNvPr id="12" name="Picture 8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9125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85725</xdr:colOff>
      <xdr:row>0</xdr:row>
      <xdr:rowOff>47625</xdr:rowOff>
    </xdr:from>
    <xdr:to>
      <xdr:col>15</xdr:col>
      <xdr:colOff>247650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476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66675</xdr:colOff>
      <xdr:row>9</xdr:row>
      <xdr:rowOff>219075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2415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67175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91150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86825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9090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47625</xdr:colOff>
      <xdr:row>9</xdr:row>
      <xdr:rowOff>219075</xdr:rowOff>
    </xdr:to>
    <xdr:pic>
      <xdr:nvPicPr>
        <xdr:cNvPr id="9" name="Picture 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0085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38100</xdr:rowOff>
    </xdr:from>
    <xdr:to>
      <xdr:col>21</xdr:col>
      <xdr:colOff>47625</xdr:colOff>
      <xdr:row>9</xdr:row>
      <xdr:rowOff>219075</xdr:rowOff>
    </xdr:to>
    <xdr:pic>
      <xdr:nvPicPr>
        <xdr:cNvPr id="10" name="Picture 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77125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53400" y="2047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9</xdr:row>
      <xdr:rowOff>38100</xdr:rowOff>
    </xdr:from>
    <xdr:to>
      <xdr:col>17</xdr:col>
      <xdr:colOff>38100</xdr:colOff>
      <xdr:row>9</xdr:row>
      <xdr:rowOff>219075</xdr:rowOff>
    </xdr:to>
    <xdr:pic>
      <xdr:nvPicPr>
        <xdr:cNvPr id="12" name="Picture 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0552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228600</xdr:colOff>
      <xdr:row>0</xdr:row>
      <xdr:rowOff>19050</xdr:rowOff>
    </xdr:from>
    <xdr:to>
      <xdr:col>16</xdr:col>
      <xdr:colOff>85725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905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66675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9107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19725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1540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1947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47625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2942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38100</xdr:rowOff>
    </xdr:from>
    <xdr:to>
      <xdr:col>21</xdr:col>
      <xdr:colOff>47625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05700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81975" y="2047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209550</xdr:colOff>
      <xdr:row>9</xdr:row>
      <xdr:rowOff>38100</xdr:rowOff>
    </xdr:from>
    <xdr:to>
      <xdr:col>17</xdr:col>
      <xdr:colOff>19050</xdr:colOff>
      <xdr:row>9</xdr:row>
      <xdr:rowOff>219075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6105525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0</xdr:row>
      <xdr:rowOff>47625</xdr:rowOff>
    </xdr:from>
    <xdr:to>
      <xdr:col>16</xdr:col>
      <xdr:colOff>133350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476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9050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66675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19050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52900" y="19050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48225" y="19050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76875" y="1905000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72550" y="19050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76625" y="19050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47625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86575" y="19050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38100</xdr:rowOff>
    </xdr:from>
    <xdr:to>
      <xdr:col>21</xdr:col>
      <xdr:colOff>47625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62850" y="19050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39125" y="190500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247650</xdr:colOff>
      <xdr:row>9</xdr:row>
      <xdr:rowOff>38100</xdr:rowOff>
    </xdr:from>
    <xdr:to>
      <xdr:col>17</xdr:col>
      <xdr:colOff>57150</xdr:colOff>
      <xdr:row>9</xdr:row>
      <xdr:rowOff>219075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6200775" y="19050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209550</xdr:colOff>
      <xdr:row>0</xdr:row>
      <xdr:rowOff>19050</xdr:rowOff>
    </xdr:from>
    <xdr:to>
      <xdr:col>17</xdr:col>
      <xdr:colOff>66675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905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66675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060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0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24925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47625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3895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38100</xdr:rowOff>
    </xdr:from>
    <xdr:to>
      <xdr:col>21</xdr:col>
      <xdr:colOff>47625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15225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91500" y="2047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247650</xdr:colOff>
      <xdr:row>9</xdr:row>
      <xdr:rowOff>38100</xdr:rowOff>
    </xdr:from>
    <xdr:to>
      <xdr:col>17</xdr:col>
      <xdr:colOff>57150</xdr:colOff>
      <xdr:row>9</xdr:row>
      <xdr:rowOff>219075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6153150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209550</xdr:colOff>
      <xdr:row>0</xdr:row>
      <xdr:rowOff>19050</xdr:rowOff>
    </xdr:from>
    <xdr:to>
      <xdr:col>17</xdr:col>
      <xdr:colOff>66675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905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66675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1012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38775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3445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3852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47625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4847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38100</xdr:rowOff>
    </xdr:from>
    <xdr:to>
      <xdr:col>21</xdr:col>
      <xdr:colOff>47625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0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01025" y="2047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247650</xdr:colOff>
      <xdr:row>9</xdr:row>
      <xdr:rowOff>38100</xdr:rowOff>
    </xdr:from>
    <xdr:to>
      <xdr:col>17</xdr:col>
      <xdr:colOff>57150</xdr:colOff>
      <xdr:row>9</xdr:row>
      <xdr:rowOff>219075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6162675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219075</xdr:colOff>
      <xdr:row>0</xdr:row>
      <xdr:rowOff>19050</xdr:rowOff>
    </xdr:from>
    <xdr:to>
      <xdr:col>17</xdr:col>
      <xdr:colOff>76200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905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66675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5290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4822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76875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7255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7662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47625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8657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38100</xdr:rowOff>
    </xdr:from>
    <xdr:to>
      <xdr:col>21</xdr:col>
      <xdr:colOff>47625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62850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39125" y="2047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247650</xdr:colOff>
      <xdr:row>9</xdr:row>
      <xdr:rowOff>38100</xdr:rowOff>
    </xdr:from>
    <xdr:to>
      <xdr:col>17</xdr:col>
      <xdr:colOff>57150</xdr:colOff>
      <xdr:row>9</xdr:row>
      <xdr:rowOff>219075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6200775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238125</xdr:colOff>
      <xdr:row>0</xdr:row>
      <xdr:rowOff>19050</xdr:rowOff>
    </xdr:from>
    <xdr:to>
      <xdr:col>17</xdr:col>
      <xdr:colOff>95250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905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66675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9082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2917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57825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5350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5757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47625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6752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38100</xdr:rowOff>
    </xdr:from>
    <xdr:to>
      <xdr:col>21</xdr:col>
      <xdr:colOff>47625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43800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20075" y="2047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247650</xdr:colOff>
      <xdr:row>9</xdr:row>
      <xdr:rowOff>38100</xdr:rowOff>
    </xdr:from>
    <xdr:to>
      <xdr:col>17</xdr:col>
      <xdr:colOff>57150</xdr:colOff>
      <xdr:row>9</xdr:row>
      <xdr:rowOff>219075</xdr:rowOff>
    </xdr:to>
    <xdr:pic>
      <xdr:nvPicPr>
        <xdr:cNvPr id="12" name="Picture 3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6181725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247650</xdr:colOff>
      <xdr:row>0</xdr:row>
      <xdr:rowOff>9525</xdr:rowOff>
    </xdr:from>
    <xdr:to>
      <xdr:col>17</xdr:col>
      <xdr:colOff>104775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66675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9082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2917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57825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5350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5757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47625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6752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38100</xdr:rowOff>
    </xdr:from>
    <xdr:to>
      <xdr:col>21</xdr:col>
      <xdr:colOff>47625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43800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20075" y="2047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247650</xdr:colOff>
      <xdr:row>9</xdr:row>
      <xdr:rowOff>38100</xdr:rowOff>
    </xdr:from>
    <xdr:to>
      <xdr:col>17</xdr:col>
      <xdr:colOff>57150</xdr:colOff>
      <xdr:row>9</xdr:row>
      <xdr:rowOff>219075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6181725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85725</xdr:colOff>
      <xdr:row>0</xdr:row>
      <xdr:rowOff>47625</xdr:rowOff>
    </xdr:from>
    <xdr:to>
      <xdr:col>15</xdr:col>
      <xdr:colOff>247650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476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66675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7195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6727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95925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9160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9567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47625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0562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38100</xdr:rowOff>
    </xdr:from>
    <xdr:to>
      <xdr:col>21</xdr:col>
      <xdr:colOff>47625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81900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58175" y="2047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9</xdr:row>
      <xdr:rowOff>38100</xdr:rowOff>
    </xdr:from>
    <xdr:to>
      <xdr:col>17</xdr:col>
      <xdr:colOff>38100</xdr:colOff>
      <xdr:row>9</xdr:row>
      <xdr:rowOff>219075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1030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85725</xdr:colOff>
      <xdr:row>0</xdr:row>
      <xdr:rowOff>47625</xdr:rowOff>
    </xdr:from>
    <xdr:to>
      <xdr:col>15</xdr:col>
      <xdr:colOff>247650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476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66675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43375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63025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47625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7705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38100</xdr:rowOff>
    </xdr:from>
    <xdr:to>
      <xdr:col>21</xdr:col>
      <xdr:colOff>47625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53325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29600" y="2047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247650</xdr:colOff>
      <xdr:row>9</xdr:row>
      <xdr:rowOff>38100</xdr:rowOff>
    </xdr:from>
    <xdr:to>
      <xdr:col>17</xdr:col>
      <xdr:colOff>57150</xdr:colOff>
      <xdr:row>9</xdr:row>
      <xdr:rowOff>219075</xdr:rowOff>
    </xdr:to>
    <xdr:pic>
      <xdr:nvPicPr>
        <xdr:cNvPr id="12" name="Picture 2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6191250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180975</xdr:colOff>
      <xdr:row>0</xdr:row>
      <xdr:rowOff>19050</xdr:rowOff>
    </xdr:from>
    <xdr:to>
      <xdr:col>17</xdr:col>
      <xdr:colOff>38100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905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66675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7195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6727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95925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9160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9567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47625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0562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38100</xdr:rowOff>
    </xdr:from>
    <xdr:to>
      <xdr:col>21</xdr:col>
      <xdr:colOff>47625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81900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58175" y="2047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9</xdr:row>
      <xdr:rowOff>38100</xdr:rowOff>
    </xdr:from>
    <xdr:to>
      <xdr:col>17</xdr:col>
      <xdr:colOff>38100</xdr:colOff>
      <xdr:row>9</xdr:row>
      <xdr:rowOff>219075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1030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85725</xdr:colOff>
      <xdr:row>0</xdr:row>
      <xdr:rowOff>47625</xdr:rowOff>
    </xdr:from>
    <xdr:to>
      <xdr:col>15</xdr:col>
      <xdr:colOff>247650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76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57150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1490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43550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39225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4330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47625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5325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38100</xdr:rowOff>
    </xdr:from>
    <xdr:to>
      <xdr:col>21</xdr:col>
      <xdr:colOff>47625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9525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05800" y="2047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9</xdr:row>
      <xdr:rowOff>38100</xdr:rowOff>
    </xdr:from>
    <xdr:to>
      <xdr:col>17</xdr:col>
      <xdr:colOff>38100</xdr:colOff>
      <xdr:row>9</xdr:row>
      <xdr:rowOff>219075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5792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85725</xdr:colOff>
      <xdr:row>0</xdr:row>
      <xdr:rowOff>47625</xdr:rowOff>
    </xdr:from>
    <xdr:to>
      <xdr:col>15</xdr:col>
      <xdr:colOff>257175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4762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66675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1012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38775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66675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3445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3852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47625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4847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38100</xdr:rowOff>
    </xdr:from>
    <xdr:to>
      <xdr:col>21</xdr:col>
      <xdr:colOff>47625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0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01025" y="2047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9</xdr:row>
      <xdr:rowOff>38100</xdr:rowOff>
    </xdr:from>
    <xdr:to>
      <xdr:col>17</xdr:col>
      <xdr:colOff>38100</xdr:colOff>
      <xdr:row>9</xdr:row>
      <xdr:rowOff>219075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5315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200025</xdr:colOff>
      <xdr:row>0</xdr:row>
      <xdr:rowOff>19050</xdr:rowOff>
    </xdr:from>
    <xdr:to>
      <xdr:col>17</xdr:col>
      <xdr:colOff>57150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905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66675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81475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7680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05450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01125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57150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15150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38100</xdr:rowOff>
    </xdr:from>
    <xdr:to>
      <xdr:col>21</xdr:col>
      <xdr:colOff>57150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91425" y="20478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67700" y="2047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9</xdr:row>
      <xdr:rowOff>38100</xdr:rowOff>
    </xdr:from>
    <xdr:to>
      <xdr:col>17</xdr:col>
      <xdr:colOff>38100</xdr:colOff>
      <xdr:row>9</xdr:row>
      <xdr:rowOff>219075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1982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85725</xdr:colOff>
      <xdr:row>0</xdr:row>
      <xdr:rowOff>47625</xdr:rowOff>
    </xdr:from>
    <xdr:to>
      <xdr:col>15</xdr:col>
      <xdr:colOff>247650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476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66675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43375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77225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9</xdr:row>
      <xdr:rowOff>38100</xdr:rowOff>
    </xdr:from>
    <xdr:to>
      <xdr:col>17</xdr:col>
      <xdr:colOff>47625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9</xdr:row>
      <xdr:rowOff>38100</xdr:rowOff>
    </xdr:from>
    <xdr:to>
      <xdr:col>19</xdr:col>
      <xdr:colOff>47625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67525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9</xdr:row>
      <xdr:rowOff>38100</xdr:rowOff>
    </xdr:from>
    <xdr:to>
      <xdr:col>21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43800" y="2047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38100</xdr:rowOff>
    </xdr:from>
    <xdr:to>
      <xdr:col>16</xdr:col>
      <xdr:colOff>0</xdr:colOff>
      <xdr:row>9</xdr:row>
      <xdr:rowOff>219075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20478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257175</xdr:colOff>
      <xdr:row>0</xdr:row>
      <xdr:rowOff>47625</xdr:rowOff>
    </xdr:from>
    <xdr:to>
      <xdr:col>15</xdr:col>
      <xdr:colOff>114300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76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9335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66675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19335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43375" y="19335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19335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19335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72550" y="19335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9335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47625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86575" y="19335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38100</xdr:rowOff>
    </xdr:from>
    <xdr:to>
      <xdr:col>21</xdr:col>
      <xdr:colOff>47625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62850" y="19335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39125" y="19335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9</xdr:row>
      <xdr:rowOff>38100</xdr:rowOff>
    </xdr:from>
    <xdr:to>
      <xdr:col>17</xdr:col>
      <xdr:colOff>104775</xdr:colOff>
      <xdr:row>9</xdr:row>
      <xdr:rowOff>219075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29350" y="193357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257175</xdr:colOff>
      <xdr:row>0</xdr:row>
      <xdr:rowOff>19050</xdr:rowOff>
    </xdr:from>
    <xdr:to>
      <xdr:col>17</xdr:col>
      <xdr:colOff>104775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05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66675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060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0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3445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47625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4847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38100</xdr:rowOff>
    </xdr:from>
    <xdr:to>
      <xdr:col>21</xdr:col>
      <xdr:colOff>47625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0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01025" y="2047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9</xdr:row>
      <xdr:rowOff>38100</xdr:rowOff>
    </xdr:from>
    <xdr:to>
      <xdr:col>17</xdr:col>
      <xdr:colOff>38100</xdr:colOff>
      <xdr:row>9</xdr:row>
      <xdr:rowOff>219075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43625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228600</xdr:colOff>
      <xdr:row>0</xdr:row>
      <xdr:rowOff>19050</xdr:rowOff>
    </xdr:from>
    <xdr:to>
      <xdr:col>17</xdr:col>
      <xdr:colOff>85725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05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66675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512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8160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05925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5760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47625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1995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38100</xdr:rowOff>
    </xdr:from>
    <xdr:to>
      <xdr:col>21</xdr:col>
      <xdr:colOff>47625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96225" y="204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00" y="2047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9</xdr:row>
      <xdr:rowOff>38100</xdr:rowOff>
    </xdr:from>
    <xdr:to>
      <xdr:col>17</xdr:col>
      <xdr:colOff>38100</xdr:colOff>
      <xdr:row>9</xdr:row>
      <xdr:rowOff>219075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2462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P38"/>
  <sheetViews>
    <sheetView zoomScale="75" zoomScaleNormal="75" workbookViewId="0" topLeftCell="A1">
      <selection activeCell="D70" sqref="D70"/>
    </sheetView>
  </sheetViews>
  <sheetFormatPr defaultColWidth="11.421875" defaultRowHeight="12.75"/>
  <cols>
    <col min="1" max="1" width="7.7109375" style="66" customWidth="1"/>
    <col min="2" max="2" width="7.57421875" style="5" customWidth="1"/>
    <col min="3" max="3" width="5.28125" style="1" customWidth="1"/>
    <col min="4" max="4" width="6.57421875" style="8" customWidth="1"/>
    <col min="5" max="5" width="5.7109375" style="8" customWidth="1"/>
    <col min="6" max="6" width="4.57421875" style="21" customWidth="1"/>
    <col min="7" max="7" width="5.7109375" style="8" customWidth="1"/>
    <col min="8" max="8" width="4.421875" style="21" customWidth="1"/>
    <col min="9" max="9" width="5.7109375" style="8" customWidth="1"/>
    <col min="10" max="10" width="4.57421875" style="21" customWidth="1"/>
    <col min="11" max="11" width="5.7109375" style="8" customWidth="1"/>
    <col min="12" max="12" width="4.57421875" style="21" customWidth="1"/>
    <col min="13" max="13" width="5.7109375" style="8" customWidth="1"/>
    <col min="14" max="14" width="4.7109375" style="21" customWidth="1"/>
    <col min="15" max="15" width="5.7109375" style="8" customWidth="1"/>
    <col min="16" max="16" width="4.57421875" style="21" customWidth="1"/>
    <col min="17" max="17" width="5.7109375" style="21" customWidth="1"/>
    <col min="18" max="18" width="4.57421875" style="21" customWidth="1"/>
    <col min="19" max="19" width="5.7109375" style="21" customWidth="1"/>
    <col min="20" max="20" width="4.57421875" style="21" customWidth="1"/>
    <col min="21" max="21" width="5.7109375" style="21" customWidth="1"/>
    <col min="22" max="22" width="4.57421875" style="21" customWidth="1"/>
    <col min="23" max="23" width="5.7109375" style="21" customWidth="1"/>
    <col min="24" max="24" width="4.57421875" style="21" customWidth="1"/>
    <col min="25" max="25" width="5.7109375" style="8" customWidth="1"/>
    <col min="26" max="26" width="4.57421875" style="21" customWidth="1"/>
    <col min="27" max="27" width="6.7109375" style="157" customWidth="1"/>
    <col min="28" max="28" width="5.00390625" style="157" customWidth="1"/>
    <col min="29" max="29" width="4.57421875" style="157" customWidth="1"/>
    <col min="30" max="30" width="4.57421875" style="158" customWidth="1"/>
    <col min="31" max="31" width="7.00390625" style="157" customWidth="1"/>
    <col min="32" max="32" width="8.28125" style="157" customWidth="1"/>
    <col min="33" max="33" width="7.57421875" style="158" customWidth="1"/>
    <col min="34" max="34" width="21.57421875" style="0" customWidth="1"/>
    <col min="36" max="42" width="11.421875" style="18" customWidth="1"/>
  </cols>
  <sheetData>
    <row r="1" spans="1:33" ht="39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</row>
    <row r="2" spans="1:33" ht="18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</row>
    <row r="3" spans="1:33" ht="12.75">
      <c r="A3" s="312" t="s">
        <v>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</row>
    <row r="4" spans="1:33" ht="12.75">
      <c r="A4" s="313" t="s">
        <v>35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3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3" ht="25.5" customHeight="1">
      <c r="A6" s="314" t="s">
        <v>49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</row>
    <row r="7" spans="1:33" ht="11.25" customHeight="1">
      <c r="A7" s="315" t="s">
        <v>46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</row>
    <row r="8" spans="1:33" ht="13.5" thickBot="1">
      <c r="A8" s="306" t="s">
        <v>72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42" s="165" customFormat="1" ht="12" customHeight="1" thickBot="1" thickTop="1">
      <c r="A9" s="319" t="s">
        <v>36</v>
      </c>
      <c r="B9" s="322" t="s">
        <v>11</v>
      </c>
      <c r="C9" s="333" t="s">
        <v>12</v>
      </c>
      <c r="D9" s="334" t="s">
        <v>39</v>
      </c>
      <c r="E9" s="307" t="s">
        <v>42</v>
      </c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8"/>
      <c r="AA9" s="323" t="s">
        <v>43</v>
      </c>
      <c r="AB9" s="324"/>
      <c r="AC9" s="329" t="s">
        <v>40</v>
      </c>
      <c r="AD9" s="330"/>
      <c r="AE9" s="334" t="s">
        <v>41</v>
      </c>
      <c r="AF9" s="316" t="s">
        <v>68</v>
      </c>
      <c r="AG9" s="333" t="s">
        <v>69</v>
      </c>
      <c r="AJ9" s="24"/>
      <c r="AK9" s="24"/>
      <c r="AL9" s="24"/>
      <c r="AM9" s="24"/>
      <c r="AN9" s="24"/>
      <c r="AO9" s="24"/>
      <c r="AP9" s="24"/>
    </row>
    <row r="10" spans="1:33" s="24" customFormat="1" ht="18.75" customHeight="1" thickBot="1" thickTop="1">
      <c r="A10" s="320"/>
      <c r="B10" s="322"/>
      <c r="C10" s="333"/>
      <c r="D10" s="334"/>
      <c r="E10" s="327"/>
      <c r="F10" s="328"/>
      <c r="G10" s="327"/>
      <c r="H10" s="328"/>
      <c r="I10" s="327"/>
      <c r="J10" s="328"/>
      <c r="K10" s="327"/>
      <c r="L10" s="328"/>
      <c r="M10" s="327"/>
      <c r="N10" s="328"/>
      <c r="O10" s="327"/>
      <c r="P10" s="328"/>
      <c r="Q10" s="327"/>
      <c r="R10" s="328"/>
      <c r="S10" s="327"/>
      <c r="T10" s="328"/>
      <c r="U10" s="327"/>
      <c r="V10" s="328"/>
      <c r="W10" s="327"/>
      <c r="X10" s="328"/>
      <c r="Y10" s="327"/>
      <c r="Z10" s="328"/>
      <c r="AA10" s="325"/>
      <c r="AB10" s="326"/>
      <c r="AC10" s="331"/>
      <c r="AD10" s="332"/>
      <c r="AE10" s="334"/>
      <c r="AF10" s="317"/>
      <c r="AG10" s="333"/>
    </row>
    <row r="11" spans="1:33" s="24" customFormat="1" ht="12.75" customHeight="1" thickBot="1" thickTop="1">
      <c r="A11" s="321"/>
      <c r="B11" s="322"/>
      <c r="C11" s="333"/>
      <c r="D11" s="334"/>
      <c r="E11" s="49" t="s">
        <v>44</v>
      </c>
      <c r="F11" s="144" t="s">
        <v>38</v>
      </c>
      <c r="G11" s="49" t="s">
        <v>44</v>
      </c>
      <c r="H11" s="144" t="s">
        <v>38</v>
      </c>
      <c r="I11" s="49" t="s">
        <v>44</v>
      </c>
      <c r="J11" s="144" t="s">
        <v>38</v>
      </c>
      <c r="K11" s="49" t="s">
        <v>44</v>
      </c>
      <c r="L11" s="144" t="s">
        <v>38</v>
      </c>
      <c r="M11" s="49" t="s">
        <v>44</v>
      </c>
      <c r="N11" s="144" t="s">
        <v>38</v>
      </c>
      <c r="O11" s="49" t="s">
        <v>44</v>
      </c>
      <c r="P11" s="144" t="s">
        <v>38</v>
      </c>
      <c r="Q11" s="49" t="s">
        <v>44</v>
      </c>
      <c r="R11" s="144" t="s">
        <v>38</v>
      </c>
      <c r="S11" s="49" t="s">
        <v>44</v>
      </c>
      <c r="T11" s="144" t="s">
        <v>38</v>
      </c>
      <c r="U11" s="49" t="s">
        <v>44</v>
      </c>
      <c r="V11" s="144" t="s">
        <v>38</v>
      </c>
      <c r="W11" s="49" t="s">
        <v>44</v>
      </c>
      <c r="X11" s="144" t="s">
        <v>38</v>
      </c>
      <c r="Y11" s="49" t="s">
        <v>44</v>
      </c>
      <c r="Z11" s="144" t="s">
        <v>38</v>
      </c>
      <c r="AA11" s="49" t="s">
        <v>44</v>
      </c>
      <c r="AB11" s="142" t="s">
        <v>38</v>
      </c>
      <c r="AC11" s="48" t="s">
        <v>44</v>
      </c>
      <c r="AD11" s="142" t="s">
        <v>38</v>
      </c>
      <c r="AE11" s="334"/>
      <c r="AF11" s="318"/>
      <c r="AG11" s="333"/>
    </row>
    <row r="12" spans="1:42" s="2" customFormat="1" ht="7.5" customHeight="1" thickBot="1" thickTop="1">
      <c r="A12" s="65"/>
      <c r="B12" s="5"/>
      <c r="C12" s="1"/>
      <c r="D12" s="8"/>
      <c r="E12" s="8"/>
      <c r="F12" s="21"/>
      <c r="G12" s="8"/>
      <c r="H12" s="21"/>
      <c r="I12" s="8"/>
      <c r="J12" s="21"/>
      <c r="K12" s="8"/>
      <c r="L12" s="21"/>
      <c r="M12" s="8"/>
      <c r="N12" s="21"/>
      <c r="O12" s="8"/>
      <c r="P12" s="21"/>
      <c r="Q12" s="21"/>
      <c r="R12" s="21"/>
      <c r="S12" s="21"/>
      <c r="T12" s="21"/>
      <c r="U12" s="21"/>
      <c r="V12" s="21"/>
      <c r="W12" s="21"/>
      <c r="X12" s="21"/>
      <c r="Y12" s="8"/>
      <c r="Z12" s="21"/>
      <c r="AA12" s="157"/>
      <c r="AB12" s="157"/>
      <c r="AC12" s="157"/>
      <c r="AD12" s="158"/>
      <c r="AE12" s="157"/>
      <c r="AF12" s="158"/>
      <c r="AG12" s="185"/>
      <c r="AJ12" s="14"/>
      <c r="AK12" s="14"/>
      <c r="AL12" s="14"/>
      <c r="AM12" s="14"/>
      <c r="AN12" s="14"/>
      <c r="AO12" s="14"/>
      <c r="AP12" s="14"/>
    </row>
    <row r="13" spans="1:42" ht="13.5" thickTop="1">
      <c r="A13" s="303" t="s">
        <v>13</v>
      </c>
      <c r="B13" s="230">
        <v>27</v>
      </c>
      <c r="C13" s="231" t="s">
        <v>15</v>
      </c>
      <c r="D13" s="232">
        <v>615</v>
      </c>
      <c r="E13" s="200">
        <v>151</v>
      </c>
      <c r="F13" s="233">
        <f aca="true" t="shared" si="0" ref="F13:F30">E13/AE13*100</f>
        <v>33.4070796460177</v>
      </c>
      <c r="G13" s="234">
        <v>171</v>
      </c>
      <c r="H13" s="233">
        <f aca="true" t="shared" si="1" ref="H13:H30">G13/AE13*100</f>
        <v>37.83185840707964</v>
      </c>
      <c r="I13" s="200">
        <v>64</v>
      </c>
      <c r="J13" s="233">
        <f aca="true" t="shared" si="2" ref="J13:J30">I13/AE13*100</f>
        <v>14.15929203539823</v>
      </c>
      <c r="K13" s="200">
        <v>8</v>
      </c>
      <c r="L13" s="233">
        <f aca="true" t="shared" si="3" ref="L13:L30">K13/AE13*100</f>
        <v>1.7699115044247788</v>
      </c>
      <c r="M13" s="200">
        <v>4</v>
      </c>
      <c r="N13" s="233">
        <f aca="true" t="shared" si="4" ref="N13:N30">M13/AE13*100</f>
        <v>0.8849557522123894</v>
      </c>
      <c r="O13" s="200">
        <v>46</v>
      </c>
      <c r="P13" s="233">
        <f aca="true" t="shared" si="5" ref="P13:P30">O13/AE13*100</f>
        <v>10.176991150442479</v>
      </c>
      <c r="Q13" s="200">
        <v>0</v>
      </c>
      <c r="R13" s="233">
        <f>Q13/AE13*100</f>
        <v>0</v>
      </c>
      <c r="S13" s="200">
        <v>2</v>
      </c>
      <c r="T13" s="233">
        <f aca="true" t="shared" si="6" ref="T13:T30">S13/AE13*100</f>
        <v>0.4424778761061947</v>
      </c>
      <c r="U13" s="200">
        <v>1</v>
      </c>
      <c r="V13" s="233">
        <f aca="true" t="shared" si="7" ref="V13:V30">U13/AE13*100</f>
        <v>0.22123893805309736</v>
      </c>
      <c r="W13" s="200">
        <v>1</v>
      </c>
      <c r="X13" s="233">
        <f aca="true" t="shared" si="8" ref="X13:X30">W13/AE13*100</f>
        <v>0.22123893805309736</v>
      </c>
      <c r="Y13" s="200">
        <v>0</v>
      </c>
      <c r="Z13" s="233">
        <f aca="true" t="shared" si="9" ref="Z13:Z30">Y13/AE13*100</f>
        <v>0</v>
      </c>
      <c r="AA13" s="235">
        <f>Y13+W13+U13+S13+O13+Q13+M13+K13+I13+G13+E13</f>
        <v>448</v>
      </c>
      <c r="AB13" s="236">
        <f aca="true" t="shared" si="10" ref="AB13:AB30">AA13/AE13*100</f>
        <v>99.11504424778761</v>
      </c>
      <c r="AC13" s="200">
        <v>4</v>
      </c>
      <c r="AD13" s="237">
        <f aca="true" t="shared" si="11" ref="AD13:AD30">AC13/AE13*100</f>
        <v>0.8849557522123894</v>
      </c>
      <c r="AE13" s="235">
        <f aca="true" t="shared" si="12" ref="AE13:AE29">AA13+AC13</f>
        <v>452</v>
      </c>
      <c r="AF13" s="237">
        <f aca="true" t="shared" si="13" ref="AF13:AF30">AE13/D13*100</f>
        <v>73.4959349593496</v>
      </c>
      <c r="AG13" s="238">
        <f aca="true" t="shared" si="14" ref="AG13:AG30">AF13-100</f>
        <v>-26.504065040650403</v>
      </c>
      <c r="AH13" s="25"/>
      <c r="AP13" s="17"/>
    </row>
    <row r="14" spans="1:42" ht="12.75">
      <c r="A14" s="304"/>
      <c r="B14" s="6">
        <v>27</v>
      </c>
      <c r="C14" s="3" t="s">
        <v>16</v>
      </c>
      <c r="D14" s="53">
        <v>616</v>
      </c>
      <c r="E14" s="97">
        <v>121</v>
      </c>
      <c r="F14" s="37">
        <f t="shared" si="0"/>
        <v>27.43764172335601</v>
      </c>
      <c r="G14" s="98">
        <v>185</v>
      </c>
      <c r="H14" s="37">
        <f t="shared" si="1"/>
        <v>41.950113378684804</v>
      </c>
      <c r="I14" s="97">
        <v>72</v>
      </c>
      <c r="J14" s="37">
        <f t="shared" si="2"/>
        <v>16.3265306122449</v>
      </c>
      <c r="K14" s="97">
        <v>6</v>
      </c>
      <c r="L14" s="37">
        <f t="shared" si="3"/>
        <v>1.3605442176870748</v>
      </c>
      <c r="M14" s="97">
        <v>0</v>
      </c>
      <c r="N14" s="37">
        <f t="shared" si="4"/>
        <v>0</v>
      </c>
      <c r="O14" s="97">
        <v>50</v>
      </c>
      <c r="P14" s="37">
        <f t="shared" si="5"/>
        <v>11.337868480725625</v>
      </c>
      <c r="Q14" s="97">
        <v>0</v>
      </c>
      <c r="R14" s="37">
        <f aca="true" t="shared" si="15" ref="R14:R32">Q14/AE14*100</f>
        <v>0</v>
      </c>
      <c r="S14" s="97">
        <v>0</v>
      </c>
      <c r="T14" s="37">
        <f t="shared" si="6"/>
        <v>0</v>
      </c>
      <c r="U14" s="97">
        <v>0</v>
      </c>
      <c r="V14" s="37">
        <f t="shared" si="7"/>
        <v>0</v>
      </c>
      <c r="W14" s="97">
        <v>2</v>
      </c>
      <c r="X14" s="37">
        <f t="shared" si="8"/>
        <v>0.45351473922902497</v>
      </c>
      <c r="Y14" s="97">
        <v>1</v>
      </c>
      <c r="Z14" s="37">
        <f t="shared" si="9"/>
        <v>0.22675736961451248</v>
      </c>
      <c r="AA14" s="154">
        <f aca="true" t="shared" si="16" ref="AA14:AA30">Y14+W14+U14+S14+O14+Q14+M14+K14+I14+G14+E14</f>
        <v>437</v>
      </c>
      <c r="AB14" s="160">
        <f t="shared" si="10"/>
        <v>99.09297052154194</v>
      </c>
      <c r="AC14" s="97">
        <v>4</v>
      </c>
      <c r="AD14" s="103">
        <f t="shared" si="11"/>
        <v>0.9070294784580499</v>
      </c>
      <c r="AE14" s="154">
        <f t="shared" si="12"/>
        <v>441</v>
      </c>
      <c r="AF14" s="103">
        <f t="shared" si="13"/>
        <v>71.5909090909091</v>
      </c>
      <c r="AG14" s="41">
        <f t="shared" si="14"/>
        <v>-28.409090909090907</v>
      </c>
      <c r="AP14" s="17"/>
    </row>
    <row r="15" spans="1:42" ht="12.75">
      <c r="A15" s="304"/>
      <c r="B15" s="6">
        <v>28</v>
      </c>
      <c r="C15" s="3" t="s">
        <v>15</v>
      </c>
      <c r="D15" s="53">
        <v>405</v>
      </c>
      <c r="E15" s="97">
        <v>74</v>
      </c>
      <c r="F15" s="37">
        <f t="shared" si="0"/>
        <v>29.365079365079367</v>
      </c>
      <c r="G15" s="98">
        <v>76</v>
      </c>
      <c r="H15" s="37">
        <f t="shared" si="1"/>
        <v>30.158730158730158</v>
      </c>
      <c r="I15" s="97">
        <v>56</v>
      </c>
      <c r="J15" s="37">
        <f t="shared" si="2"/>
        <v>22.22222222222222</v>
      </c>
      <c r="K15" s="97">
        <v>5</v>
      </c>
      <c r="L15" s="37">
        <f t="shared" si="3"/>
        <v>1.984126984126984</v>
      </c>
      <c r="M15" s="97">
        <v>4</v>
      </c>
      <c r="N15" s="37">
        <f t="shared" si="4"/>
        <v>1.5873015873015872</v>
      </c>
      <c r="O15" s="97">
        <v>29</v>
      </c>
      <c r="P15" s="37">
        <f t="shared" si="5"/>
        <v>11.507936507936508</v>
      </c>
      <c r="Q15" s="97">
        <v>0</v>
      </c>
      <c r="R15" s="37">
        <f t="shared" si="15"/>
        <v>0</v>
      </c>
      <c r="S15" s="97">
        <v>1</v>
      </c>
      <c r="T15" s="37">
        <f t="shared" si="6"/>
        <v>0.3968253968253968</v>
      </c>
      <c r="U15" s="97">
        <v>0</v>
      </c>
      <c r="V15" s="37">
        <f t="shared" si="7"/>
        <v>0</v>
      </c>
      <c r="W15" s="97">
        <v>2</v>
      </c>
      <c r="X15" s="37">
        <f t="shared" si="8"/>
        <v>0.7936507936507936</v>
      </c>
      <c r="Y15" s="97">
        <v>1</v>
      </c>
      <c r="Z15" s="37">
        <f t="shared" si="9"/>
        <v>0.3968253968253968</v>
      </c>
      <c r="AA15" s="154">
        <f t="shared" si="16"/>
        <v>248</v>
      </c>
      <c r="AB15" s="160">
        <f t="shared" si="10"/>
        <v>98.4126984126984</v>
      </c>
      <c r="AC15" s="97">
        <v>4</v>
      </c>
      <c r="AD15" s="103">
        <f t="shared" si="11"/>
        <v>1.5873015873015872</v>
      </c>
      <c r="AE15" s="154">
        <f t="shared" si="12"/>
        <v>252</v>
      </c>
      <c r="AF15" s="103">
        <f t="shared" si="13"/>
        <v>62.22222222222222</v>
      </c>
      <c r="AG15" s="41">
        <f t="shared" si="14"/>
        <v>-37.77777777777778</v>
      </c>
      <c r="AP15" s="17"/>
    </row>
    <row r="16" spans="1:42" ht="12.75">
      <c r="A16" s="304"/>
      <c r="B16" s="6">
        <v>28</v>
      </c>
      <c r="C16" s="3" t="s">
        <v>16</v>
      </c>
      <c r="D16" s="53">
        <v>405</v>
      </c>
      <c r="E16" s="97">
        <v>76</v>
      </c>
      <c r="F16" s="37">
        <f t="shared" si="0"/>
        <v>29.118773946360154</v>
      </c>
      <c r="G16" s="98">
        <v>92</v>
      </c>
      <c r="H16" s="37">
        <f t="shared" si="1"/>
        <v>35.24904214559387</v>
      </c>
      <c r="I16" s="97">
        <v>55</v>
      </c>
      <c r="J16" s="37">
        <f t="shared" si="2"/>
        <v>21.0727969348659</v>
      </c>
      <c r="K16" s="97">
        <v>3</v>
      </c>
      <c r="L16" s="37">
        <f t="shared" si="3"/>
        <v>1.1494252873563218</v>
      </c>
      <c r="M16" s="97">
        <v>2</v>
      </c>
      <c r="N16" s="37">
        <f t="shared" si="4"/>
        <v>0.7662835249042145</v>
      </c>
      <c r="O16" s="97">
        <v>27</v>
      </c>
      <c r="P16" s="37">
        <f t="shared" si="5"/>
        <v>10.344827586206897</v>
      </c>
      <c r="Q16" s="97">
        <v>0</v>
      </c>
      <c r="R16" s="37">
        <f t="shared" si="15"/>
        <v>0</v>
      </c>
      <c r="S16" s="97">
        <v>1</v>
      </c>
      <c r="T16" s="37">
        <f t="shared" si="6"/>
        <v>0.38314176245210724</v>
      </c>
      <c r="U16" s="97">
        <v>4</v>
      </c>
      <c r="V16" s="37">
        <f t="shared" si="7"/>
        <v>1.532567049808429</v>
      </c>
      <c r="W16" s="97">
        <v>0</v>
      </c>
      <c r="X16" s="37">
        <f t="shared" si="8"/>
        <v>0</v>
      </c>
      <c r="Y16" s="97">
        <v>0</v>
      </c>
      <c r="Z16" s="37">
        <f t="shared" si="9"/>
        <v>0</v>
      </c>
      <c r="AA16" s="154">
        <f t="shared" si="16"/>
        <v>260</v>
      </c>
      <c r="AB16" s="160">
        <f t="shared" si="10"/>
        <v>99.61685823754789</v>
      </c>
      <c r="AC16" s="97">
        <v>1</v>
      </c>
      <c r="AD16" s="103">
        <f t="shared" si="11"/>
        <v>0.38314176245210724</v>
      </c>
      <c r="AE16" s="154">
        <f t="shared" si="12"/>
        <v>261</v>
      </c>
      <c r="AF16" s="103">
        <f t="shared" si="13"/>
        <v>64.44444444444444</v>
      </c>
      <c r="AG16" s="41">
        <f t="shared" si="14"/>
        <v>-35.55555555555556</v>
      </c>
      <c r="AP16" s="17"/>
    </row>
    <row r="17" spans="1:42" ht="12.75">
      <c r="A17" s="304"/>
      <c r="B17" s="6">
        <v>29</v>
      </c>
      <c r="C17" s="3" t="s">
        <v>15</v>
      </c>
      <c r="D17" s="53">
        <v>501</v>
      </c>
      <c r="E17" s="97">
        <v>96</v>
      </c>
      <c r="F17" s="37">
        <f t="shared" si="0"/>
        <v>26.519337016574585</v>
      </c>
      <c r="G17" s="98">
        <v>134</v>
      </c>
      <c r="H17" s="37">
        <f t="shared" si="1"/>
        <v>37.01657458563536</v>
      </c>
      <c r="I17" s="97">
        <v>45</v>
      </c>
      <c r="J17" s="37">
        <f t="shared" si="2"/>
        <v>12.430939226519337</v>
      </c>
      <c r="K17" s="97">
        <v>3</v>
      </c>
      <c r="L17" s="37">
        <f t="shared" si="3"/>
        <v>0.8287292817679558</v>
      </c>
      <c r="M17" s="97">
        <v>6</v>
      </c>
      <c r="N17" s="37">
        <f t="shared" si="4"/>
        <v>1.6574585635359116</v>
      </c>
      <c r="O17" s="97">
        <v>70</v>
      </c>
      <c r="P17" s="37">
        <f t="shared" si="5"/>
        <v>19.337016574585636</v>
      </c>
      <c r="Q17" s="97">
        <v>0</v>
      </c>
      <c r="R17" s="37">
        <f t="shared" si="15"/>
        <v>0</v>
      </c>
      <c r="S17" s="97">
        <v>2</v>
      </c>
      <c r="T17" s="37">
        <f t="shared" si="6"/>
        <v>0.5524861878453038</v>
      </c>
      <c r="U17" s="97">
        <v>1</v>
      </c>
      <c r="V17" s="37">
        <f t="shared" si="7"/>
        <v>0.2762430939226519</v>
      </c>
      <c r="W17" s="97">
        <v>0</v>
      </c>
      <c r="X17" s="37">
        <f t="shared" si="8"/>
        <v>0</v>
      </c>
      <c r="Y17" s="97">
        <v>0</v>
      </c>
      <c r="Z17" s="37">
        <f t="shared" si="9"/>
        <v>0</v>
      </c>
      <c r="AA17" s="154">
        <f t="shared" si="16"/>
        <v>357</v>
      </c>
      <c r="AB17" s="160">
        <f t="shared" si="10"/>
        <v>98.61878453038673</v>
      </c>
      <c r="AC17" s="97">
        <v>5</v>
      </c>
      <c r="AD17" s="103">
        <f t="shared" si="11"/>
        <v>1.3812154696132597</v>
      </c>
      <c r="AE17" s="154">
        <f t="shared" si="12"/>
        <v>362</v>
      </c>
      <c r="AF17" s="103">
        <f t="shared" si="13"/>
        <v>72.2554890219561</v>
      </c>
      <c r="AG17" s="41">
        <f t="shared" si="14"/>
        <v>-27.744510978043905</v>
      </c>
      <c r="AP17" s="17"/>
    </row>
    <row r="18" spans="1:42" ht="12.75">
      <c r="A18" s="304"/>
      <c r="B18" s="6">
        <v>29</v>
      </c>
      <c r="C18" s="3" t="s">
        <v>16</v>
      </c>
      <c r="D18" s="53">
        <v>502</v>
      </c>
      <c r="E18" s="98">
        <v>100</v>
      </c>
      <c r="F18" s="37">
        <f t="shared" si="0"/>
        <v>28.328611898016998</v>
      </c>
      <c r="G18" s="98">
        <v>134</v>
      </c>
      <c r="H18" s="37">
        <f t="shared" si="1"/>
        <v>37.960339943342774</v>
      </c>
      <c r="I18" s="97">
        <v>51</v>
      </c>
      <c r="J18" s="37">
        <f t="shared" si="2"/>
        <v>14.44759206798867</v>
      </c>
      <c r="K18" s="97">
        <v>2</v>
      </c>
      <c r="L18" s="37">
        <f t="shared" si="3"/>
        <v>0.56657223796034</v>
      </c>
      <c r="M18" s="97">
        <v>0</v>
      </c>
      <c r="N18" s="37">
        <f t="shared" si="4"/>
        <v>0</v>
      </c>
      <c r="O18" s="97">
        <v>58</v>
      </c>
      <c r="P18" s="37">
        <f t="shared" si="5"/>
        <v>16.43059490084986</v>
      </c>
      <c r="Q18" s="97">
        <v>0</v>
      </c>
      <c r="R18" s="37">
        <f t="shared" si="15"/>
        <v>0</v>
      </c>
      <c r="S18" s="97">
        <v>1</v>
      </c>
      <c r="T18" s="37">
        <f t="shared" si="6"/>
        <v>0.28328611898017</v>
      </c>
      <c r="U18" s="97">
        <v>2</v>
      </c>
      <c r="V18" s="37">
        <f t="shared" si="7"/>
        <v>0.56657223796034</v>
      </c>
      <c r="W18" s="97">
        <v>0</v>
      </c>
      <c r="X18" s="37">
        <f t="shared" si="8"/>
        <v>0</v>
      </c>
      <c r="Y18" s="97">
        <v>1</v>
      </c>
      <c r="Z18" s="37">
        <f t="shared" si="9"/>
        <v>0.28328611898017</v>
      </c>
      <c r="AA18" s="154">
        <f t="shared" si="16"/>
        <v>349</v>
      </c>
      <c r="AB18" s="160">
        <f t="shared" si="10"/>
        <v>98.86685552407933</v>
      </c>
      <c r="AC18" s="97">
        <v>4</v>
      </c>
      <c r="AD18" s="103">
        <f t="shared" si="11"/>
        <v>1.13314447592068</v>
      </c>
      <c r="AE18" s="154">
        <f t="shared" si="12"/>
        <v>353</v>
      </c>
      <c r="AF18" s="103">
        <f t="shared" si="13"/>
        <v>70.3187250996016</v>
      </c>
      <c r="AG18" s="41">
        <f t="shared" si="14"/>
        <v>-29.681274900398407</v>
      </c>
      <c r="AP18" s="17"/>
    </row>
    <row r="19" spans="1:42" ht="12.75">
      <c r="A19" s="304"/>
      <c r="B19" s="6">
        <v>30</v>
      </c>
      <c r="C19" s="3" t="s">
        <v>15</v>
      </c>
      <c r="D19" s="53">
        <v>406</v>
      </c>
      <c r="E19" s="97">
        <v>87</v>
      </c>
      <c r="F19" s="37">
        <f t="shared" si="0"/>
        <v>29.194630872483224</v>
      </c>
      <c r="G19" s="98">
        <v>110</v>
      </c>
      <c r="H19" s="37">
        <f t="shared" si="1"/>
        <v>36.91275167785235</v>
      </c>
      <c r="I19" s="97">
        <v>54</v>
      </c>
      <c r="J19" s="37">
        <f t="shared" si="2"/>
        <v>18.120805369127517</v>
      </c>
      <c r="K19" s="97">
        <v>2</v>
      </c>
      <c r="L19" s="37">
        <f t="shared" si="3"/>
        <v>0.6711409395973155</v>
      </c>
      <c r="M19" s="97">
        <v>1</v>
      </c>
      <c r="N19" s="37">
        <f t="shared" si="4"/>
        <v>0.33557046979865773</v>
      </c>
      <c r="O19" s="97">
        <v>42</v>
      </c>
      <c r="P19" s="37">
        <f t="shared" si="5"/>
        <v>14.093959731543624</v>
      </c>
      <c r="Q19" s="97">
        <v>0</v>
      </c>
      <c r="R19" s="37">
        <f t="shared" si="15"/>
        <v>0</v>
      </c>
      <c r="S19" s="97">
        <v>1</v>
      </c>
      <c r="T19" s="37">
        <f t="shared" si="6"/>
        <v>0.33557046979865773</v>
      </c>
      <c r="U19" s="97">
        <v>0</v>
      </c>
      <c r="V19" s="37">
        <f t="shared" si="7"/>
        <v>0</v>
      </c>
      <c r="W19" s="97">
        <v>0</v>
      </c>
      <c r="X19" s="37">
        <f t="shared" si="8"/>
        <v>0</v>
      </c>
      <c r="Y19" s="97">
        <v>1</v>
      </c>
      <c r="Z19" s="37">
        <f t="shared" si="9"/>
        <v>0.33557046979865773</v>
      </c>
      <c r="AA19" s="154">
        <f t="shared" si="16"/>
        <v>298</v>
      </c>
      <c r="AB19" s="160">
        <f t="shared" si="10"/>
        <v>100</v>
      </c>
      <c r="AC19" s="97">
        <v>0</v>
      </c>
      <c r="AD19" s="103">
        <f t="shared" si="11"/>
        <v>0</v>
      </c>
      <c r="AE19" s="154">
        <f t="shared" si="12"/>
        <v>298</v>
      </c>
      <c r="AF19" s="103">
        <f t="shared" si="13"/>
        <v>73.39901477832512</v>
      </c>
      <c r="AG19" s="41">
        <f t="shared" si="14"/>
        <v>-26.600985221674875</v>
      </c>
      <c r="AP19" s="17"/>
    </row>
    <row r="20" spans="1:42" ht="12.75">
      <c r="A20" s="304"/>
      <c r="B20" s="6">
        <v>30</v>
      </c>
      <c r="C20" s="3" t="s">
        <v>16</v>
      </c>
      <c r="D20" s="53">
        <v>406</v>
      </c>
      <c r="E20" s="97">
        <v>72</v>
      </c>
      <c r="F20" s="37">
        <f t="shared" si="0"/>
        <v>24.242424242424242</v>
      </c>
      <c r="G20" s="98">
        <v>107</v>
      </c>
      <c r="H20" s="37">
        <f t="shared" si="1"/>
        <v>36.02693602693603</v>
      </c>
      <c r="I20" s="97">
        <v>60</v>
      </c>
      <c r="J20" s="37">
        <f t="shared" si="2"/>
        <v>20.2020202020202</v>
      </c>
      <c r="K20" s="97">
        <v>3</v>
      </c>
      <c r="L20" s="37">
        <f t="shared" si="3"/>
        <v>1.0101010101010102</v>
      </c>
      <c r="M20" s="97">
        <v>2</v>
      </c>
      <c r="N20" s="37">
        <f t="shared" si="4"/>
        <v>0.6734006734006733</v>
      </c>
      <c r="O20" s="97">
        <v>46</v>
      </c>
      <c r="P20" s="37">
        <f t="shared" si="5"/>
        <v>15.488215488215488</v>
      </c>
      <c r="Q20" s="97">
        <v>0</v>
      </c>
      <c r="R20" s="37">
        <f t="shared" si="15"/>
        <v>0</v>
      </c>
      <c r="S20" s="97">
        <v>0</v>
      </c>
      <c r="T20" s="37">
        <f t="shared" si="6"/>
        <v>0</v>
      </c>
      <c r="U20" s="97">
        <v>1</v>
      </c>
      <c r="V20" s="37">
        <f t="shared" si="7"/>
        <v>0.33670033670033667</v>
      </c>
      <c r="W20" s="97">
        <v>0</v>
      </c>
      <c r="X20" s="37">
        <f t="shared" si="8"/>
        <v>0</v>
      </c>
      <c r="Y20" s="97">
        <v>0</v>
      </c>
      <c r="Z20" s="37">
        <f t="shared" si="9"/>
        <v>0</v>
      </c>
      <c r="AA20" s="154">
        <f t="shared" si="16"/>
        <v>291</v>
      </c>
      <c r="AB20" s="160">
        <f t="shared" si="10"/>
        <v>97.97979797979798</v>
      </c>
      <c r="AC20" s="97">
        <v>6</v>
      </c>
      <c r="AD20" s="103">
        <f t="shared" si="11"/>
        <v>2.0202020202020203</v>
      </c>
      <c r="AE20" s="154">
        <f t="shared" si="12"/>
        <v>297</v>
      </c>
      <c r="AF20" s="103">
        <f t="shared" si="13"/>
        <v>73.15270935960592</v>
      </c>
      <c r="AG20" s="41">
        <f t="shared" si="14"/>
        <v>-26.84729064039408</v>
      </c>
      <c r="AP20" s="17"/>
    </row>
    <row r="21" spans="1:42" ht="12.75">
      <c r="A21" s="304"/>
      <c r="B21" s="6">
        <v>48</v>
      </c>
      <c r="C21" s="3" t="s">
        <v>15</v>
      </c>
      <c r="D21" s="53">
        <v>511</v>
      </c>
      <c r="E21" s="97">
        <v>102</v>
      </c>
      <c r="F21" s="37">
        <f t="shared" si="0"/>
        <v>27.419354838709676</v>
      </c>
      <c r="G21" s="98">
        <v>182</v>
      </c>
      <c r="H21" s="37">
        <f t="shared" si="1"/>
        <v>48.924731182795696</v>
      </c>
      <c r="I21" s="97">
        <v>33</v>
      </c>
      <c r="J21" s="37">
        <f t="shared" si="2"/>
        <v>8.870967741935484</v>
      </c>
      <c r="K21" s="97">
        <v>4</v>
      </c>
      <c r="L21" s="37">
        <f t="shared" si="3"/>
        <v>1.0752688172043012</v>
      </c>
      <c r="M21" s="97">
        <v>3</v>
      </c>
      <c r="N21" s="37">
        <f t="shared" si="4"/>
        <v>0.8064516129032258</v>
      </c>
      <c r="O21" s="97">
        <v>42</v>
      </c>
      <c r="P21" s="37">
        <f t="shared" si="5"/>
        <v>11.29032258064516</v>
      </c>
      <c r="Q21" s="97">
        <v>0</v>
      </c>
      <c r="R21" s="37">
        <f t="shared" si="15"/>
        <v>0</v>
      </c>
      <c r="S21" s="97">
        <v>0</v>
      </c>
      <c r="T21" s="37">
        <f t="shared" si="6"/>
        <v>0</v>
      </c>
      <c r="U21" s="97">
        <v>0</v>
      </c>
      <c r="V21" s="37">
        <f t="shared" si="7"/>
        <v>0</v>
      </c>
      <c r="W21" s="97">
        <v>0</v>
      </c>
      <c r="X21" s="37">
        <f t="shared" si="8"/>
        <v>0</v>
      </c>
      <c r="Y21" s="97">
        <v>1</v>
      </c>
      <c r="Z21" s="37">
        <f t="shared" si="9"/>
        <v>0.2688172043010753</v>
      </c>
      <c r="AA21" s="154">
        <f t="shared" si="16"/>
        <v>367</v>
      </c>
      <c r="AB21" s="160">
        <f t="shared" si="10"/>
        <v>98.65591397849462</v>
      </c>
      <c r="AC21" s="97">
        <v>5</v>
      </c>
      <c r="AD21" s="103">
        <f t="shared" si="11"/>
        <v>1.3440860215053763</v>
      </c>
      <c r="AE21" s="154">
        <f t="shared" si="12"/>
        <v>372</v>
      </c>
      <c r="AF21" s="103">
        <f t="shared" si="13"/>
        <v>72.79843444227005</v>
      </c>
      <c r="AG21" s="41">
        <f t="shared" si="14"/>
        <v>-27.20156555772995</v>
      </c>
      <c r="AP21" s="17"/>
    </row>
    <row r="22" spans="1:42" ht="12.75">
      <c r="A22" s="304"/>
      <c r="B22" s="6">
        <v>48</v>
      </c>
      <c r="C22" s="3" t="s">
        <v>16</v>
      </c>
      <c r="D22" s="53">
        <v>511</v>
      </c>
      <c r="E22" s="97">
        <v>135</v>
      </c>
      <c r="F22" s="37">
        <f t="shared" si="0"/>
        <v>36.684782608695656</v>
      </c>
      <c r="G22" s="98">
        <v>118</v>
      </c>
      <c r="H22" s="37">
        <f t="shared" si="1"/>
        <v>32.065217391304344</v>
      </c>
      <c r="I22" s="97">
        <v>42</v>
      </c>
      <c r="J22" s="37">
        <f t="shared" si="2"/>
        <v>11.41304347826087</v>
      </c>
      <c r="K22" s="97">
        <v>5</v>
      </c>
      <c r="L22" s="37">
        <f t="shared" si="3"/>
        <v>1.358695652173913</v>
      </c>
      <c r="M22" s="97">
        <v>2</v>
      </c>
      <c r="N22" s="37">
        <f t="shared" si="4"/>
        <v>0.5434782608695652</v>
      </c>
      <c r="O22" s="97">
        <v>46</v>
      </c>
      <c r="P22" s="37">
        <f t="shared" si="5"/>
        <v>12.5</v>
      </c>
      <c r="Q22" s="97">
        <v>0</v>
      </c>
      <c r="R22" s="37">
        <f t="shared" si="15"/>
        <v>0</v>
      </c>
      <c r="S22" s="97">
        <v>0</v>
      </c>
      <c r="T22" s="37">
        <f t="shared" si="6"/>
        <v>0</v>
      </c>
      <c r="U22" s="97">
        <v>3</v>
      </c>
      <c r="V22" s="37">
        <f t="shared" si="7"/>
        <v>0.8152173913043478</v>
      </c>
      <c r="W22" s="97">
        <v>0</v>
      </c>
      <c r="X22" s="37">
        <f t="shared" si="8"/>
        <v>0</v>
      </c>
      <c r="Y22" s="97">
        <v>0</v>
      </c>
      <c r="Z22" s="37">
        <f t="shared" si="9"/>
        <v>0</v>
      </c>
      <c r="AA22" s="154">
        <f t="shared" si="16"/>
        <v>351</v>
      </c>
      <c r="AB22" s="160">
        <f t="shared" si="10"/>
        <v>95.38043478260869</v>
      </c>
      <c r="AC22" s="97">
        <v>17</v>
      </c>
      <c r="AD22" s="103">
        <f t="shared" si="11"/>
        <v>4.619565217391304</v>
      </c>
      <c r="AE22" s="154">
        <f t="shared" si="12"/>
        <v>368</v>
      </c>
      <c r="AF22" s="103">
        <f t="shared" si="13"/>
        <v>72.01565557729941</v>
      </c>
      <c r="AG22" s="41">
        <f t="shared" si="14"/>
        <v>-27.984344422700588</v>
      </c>
      <c r="AP22" s="17"/>
    </row>
    <row r="23" spans="1:42" ht="12.75">
      <c r="A23" s="304"/>
      <c r="B23" s="6">
        <v>49</v>
      </c>
      <c r="C23" s="3" t="s">
        <v>15</v>
      </c>
      <c r="D23" s="53">
        <v>595</v>
      </c>
      <c r="E23" s="97">
        <v>158</v>
      </c>
      <c r="F23" s="37">
        <f t="shared" si="0"/>
        <v>38.164251207729464</v>
      </c>
      <c r="G23" s="98">
        <v>152</v>
      </c>
      <c r="H23" s="37">
        <f t="shared" si="1"/>
        <v>36.71497584541063</v>
      </c>
      <c r="I23" s="97">
        <v>30</v>
      </c>
      <c r="J23" s="37">
        <f t="shared" si="2"/>
        <v>7.246376811594203</v>
      </c>
      <c r="K23" s="97">
        <v>3</v>
      </c>
      <c r="L23" s="37">
        <f t="shared" si="3"/>
        <v>0.7246376811594203</v>
      </c>
      <c r="M23" s="97">
        <v>7</v>
      </c>
      <c r="N23" s="37">
        <f t="shared" si="4"/>
        <v>1.6908212560386473</v>
      </c>
      <c r="O23" s="97">
        <v>53</v>
      </c>
      <c r="P23" s="37">
        <f t="shared" si="5"/>
        <v>12.80193236714976</v>
      </c>
      <c r="Q23" s="97">
        <v>0</v>
      </c>
      <c r="R23" s="37">
        <f t="shared" si="15"/>
        <v>0</v>
      </c>
      <c r="S23" s="97">
        <v>1</v>
      </c>
      <c r="T23" s="37">
        <f t="shared" si="6"/>
        <v>0.24154589371980675</v>
      </c>
      <c r="U23" s="97">
        <v>0</v>
      </c>
      <c r="V23" s="37">
        <f t="shared" si="7"/>
        <v>0</v>
      </c>
      <c r="W23" s="97">
        <v>0</v>
      </c>
      <c r="X23" s="37">
        <f t="shared" si="8"/>
        <v>0</v>
      </c>
      <c r="Y23" s="97">
        <v>2</v>
      </c>
      <c r="Z23" s="37">
        <f t="shared" si="9"/>
        <v>0.4830917874396135</v>
      </c>
      <c r="AA23" s="154">
        <f t="shared" si="16"/>
        <v>406</v>
      </c>
      <c r="AB23" s="160">
        <f t="shared" si="10"/>
        <v>98.06763285024155</v>
      </c>
      <c r="AC23" s="97">
        <v>8</v>
      </c>
      <c r="AD23" s="103">
        <f t="shared" si="11"/>
        <v>1.932367149758454</v>
      </c>
      <c r="AE23" s="154">
        <f t="shared" si="12"/>
        <v>414</v>
      </c>
      <c r="AF23" s="103">
        <f t="shared" si="13"/>
        <v>69.5798319327731</v>
      </c>
      <c r="AG23" s="41">
        <f t="shared" si="14"/>
        <v>-30.420168067226896</v>
      </c>
      <c r="AP23" s="17"/>
    </row>
    <row r="24" spans="1:42" ht="12.75">
      <c r="A24" s="304"/>
      <c r="B24" s="6">
        <v>49</v>
      </c>
      <c r="C24" s="3" t="s">
        <v>16</v>
      </c>
      <c r="D24" s="53">
        <v>596</v>
      </c>
      <c r="E24" s="97">
        <v>152</v>
      </c>
      <c r="F24" s="37">
        <f t="shared" si="0"/>
        <v>38</v>
      </c>
      <c r="G24" s="98">
        <v>128</v>
      </c>
      <c r="H24" s="37">
        <f t="shared" si="1"/>
        <v>32</v>
      </c>
      <c r="I24" s="97">
        <v>37</v>
      </c>
      <c r="J24" s="37">
        <f t="shared" si="2"/>
        <v>9.25</v>
      </c>
      <c r="K24" s="97">
        <v>5</v>
      </c>
      <c r="L24" s="37">
        <f t="shared" si="3"/>
        <v>1.25</v>
      </c>
      <c r="M24" s="97">
        <v>2</v>
      </c>
      <c r="N24" s="37">
        <f t="shared" si="4"/>
        <v>0.5</v>
      </c>
      <c r="O24" s="97">
        <v>63</v>
      </c>
      <c r="P24" s="37">
        <f t="shared" si="5"/>
        <v>15.75</v>
      </c>
      <c r="Q24" s="97">
        <v>0</v>
      </c>
      <c r="R24" s="37">
        <f t="shared" si="15"/>
        <v>0</v>
      </c>
      <c r="S24" s="97">
        <v>2</v>
      </c>
      <c r="T24" s="37">
        <f t="shared" si="6"/>
        <v>0.5</v>
      </c>
      <c r="U24" s="97">
        <v>0</v>
      </c>
      <c r="V24" s="37">
        <f t="shared" si="7"/>
        <v>0</v>
      </c>
      <c r="W24" s="97">
        <v>2</v>
      </c>
      <c r="X24" s="37">
        <f t="shared" si="8"/>
        <v>0.5</v>
      </c>
      <c r="Y24" s="97">
        <v>1</v>
      </c>
      <c r="Z24" s="37">
        <f t="shared" si="9"/>
        <v>0.25</v>
      </c>
      <c r="AA24" s="154">
        <f t="shared" si="16"/>
        <v>392</v>
      </c>
      <c r="AB24" s="160">
        <f t="shared" si="10"/>
        <v>98</v>
      </c>
      <c r="AC24" s="97">
        <v>8</v>
      </c>
      <c r="AD24" s="103">
        <f t="shared" si="11"/>
        <v>2</v>
      </c>
      <c r="AE24" s="154">
        <f t="shared" si="12"/>
        <v>400</v>
      </c>
      <c r="AF24" s="103">
        <f t="shared" si="13"/>
        <v>67.11409395973155</v>
      </c>
      <c r="AG24" s="41">
        <f t="shared" si="14"/>
        <v>-32.88590604026845</v>
      </c>
      <c r="AP24" s="17"/>
    </row>
    <row r="25" spans="1:42" ht="12.75">
      <c r="A25" s="304"/>
      <c r="B25" s="6">
        <v>50</v>
      </c>
      <c r="C25" s="3" t="s">
        <v>15</v>
      </c>
      <c r="D25" s="53">
        <v>487</v>
      </c>
      <c r="E25" s="98">
        <v>80</v>
      </c>
      <c r="F25" s="37">
        <f t="shared" si="0"/>
        <v>24.024024024024023</v>
      </c>
      <c r="G25" s="98">
        <v>127</v>
      </c>
      <c r="H25" s="37">
        <f t="shared" si="1"/>
        <v>38.13813813813814</v>
      </c>
      <c r="I25" s="98">
        <v>62</v>
      </c>
      <c r="J25" s="37">
        <f t="shared" si="2"/>
        <v>18.61861861861862</v>
      </c>
      <c r="K25" s="98">
        <v>5</v>
      </c>
      <c r="L25" s="37">
        <f t="shared" si="3"/>
        <v>1.5015015015015014</v>
      </c>
      <c r="M25" s="98">
        <v>2</v>
      </c>
      <c r="N25" s="37">
        <f t="shared" si="4"/>
        <v>0.6006006006006006</v>
      </c>
      <c r="O25" s="98">
        <v>48</v>
      </c>
      <c r="P25" s="37">
        <f t="shared" si="5"/>
        <v>14.414414414414415</v>
      </c>
      <c r="Q25" s="97">
        <v>0</v>
      </c>
      <c r="R25" s="37">
        <f t="shared" si="15"/>
        <v>0</v>
      </c>
      <c r="S25" s="98">
        <v>2</v>
      </c>
      <c r="T25" s="37">
        <f t="shared" si="6"/>
        <v>0.6006006006006006</v>
      </c>
      <c r="U25" s="98">
        <v>0</v>
      </c>
      <c r="V25" s="37">
        <f t="shared" si="7"/>
        <v>0</v>
      </c>
      <c r="W25" s="98">
        <v>0</v>
      </c>
      <c r="X25" s="37">
        <f t="shared" si="8"/>
        <v>0</v>
      </c>
      <c r="Y25" s="98">
        <v>1</v>
      </c>
      <c r="Z25" s="37">
        <f t="shared" si="9"/>
        <v>0.3003003003003003</v>
      </c>
      <c r="AA25" s="154">
        <f t="shared" si="16"/>
        <v>327</v>
      </c>
      <c r="AB25" s="160">
        <f t="shared" si="10"/>
        <v>98.1981981981982</v>
      </c>
      <c r="AC25" s="97">
        <v>6</v>
      </c>
      <c r="AD25" s="103">
        <f t="shared" si="11"/>
        <v>1.8018018018018018</v>
      </c>
      <c r="AE25" s="154">
        <f t="shared" si="12"/>
        <v>333</v>
      </c>
      <c r="AF25" s="103">
        <f t="shared" si="13"/>
        <v>68.37782340862422</v>
      </c>
      <c r="AG25" s="41">
        <f t="shared" si="14"/>
        <v>-31.622176591375776</v>
      </c>
      <c r="AP25" s="17"/>
    </row>
    <row r="26" spans="1:42" ht="12.75">
      <c r="A26" s="304"/>
      <c r="B26" s="6">
        <v>50</v>
      </c>
      <c r="C26" s="3" t="s">
        <v>16</v>
      </c>
      <c r="D26" s="53">
        <v>487</v>
      </c>
      <c r="E26" s="98">
        <v>79</v>
      </c>
      <c r="F26" s="37">
        <f t="shared" si="0"/>
        <v>25.320512820512818</v>
      </c>
      <c r="G26" s="98">
        <v>122</v>
      </c>
      <c r="H26" s="37">
        <f t="shared" si="1"/>
        <v>39.1025641025641</v>
      </c>
      <c r="I26" s="97">
        <v>50</v>
      </c>
      <c r="J26" s="37">
        <f t="shared" si="2"/>
        <v>16.025641025641026</v>
      </c>
      <c r="K26" s="97">
        <v>2</v>
      </c>
      <c r="L26" s="37">
        <f t="shared" si="3"/>
        <v>0.641025641025641</v>
      </c>
      <c r="M26" s="97">
        <v>3</v>
      </c>
      <c r="N26" s="37">
        <f t="shared" si="4"/>
        <v>0.9615384615384616</v>
      </c>
      <c r="O26" s="97">
        <v>45</v>
      </c>
      <c r="P26" s="37">
        <f t="shared" si="5"/>
        <v>14.423076923076922</v>
      </c>
      <c r="Q26" s="97">
        <v>0</v>
      </c>
      <c r="R26" s="37">
        <f t="shared" si="15"/>
        <v>0</v>
      </c>
      <c r="S26" s="97">
        <v>1</v>
      </c>
      <c r="T26" s="37">
        <f t="shared" si="6"/>
        <v>0.3205128205128205</v>
      </c>
      <c r="U26" s="97">
        <v>4</v>
      </c>
      <c r="V26" s="37">
        <f t="shared" si="7"/>
        <v>1.282051282051282</v>
      </c>
      <c r="W26" s="97">
        <v>1</v>
      </c>
      <c r="X26" s="37">
        <f t="shared" si="8"/>
        <v>0.3205128205128205</v>
      </c>
      <c r="Y26" s="97">
        <v>0</v>
      </c>
      <c r="Z26" s="37">
        <f t="shared" si="9"/>
        <v>0</v>
      </c>
      <c r="AA26" s="154">
        <f t="shared" si="16"/>
        <v>307</v>
      </c>
      <c r="AB26" s="160">
        <f t="shared" si="10"/>
        <v>98.3974358974359</v>
      </c>
      <c r="AC26" s="97">
        <v>5</v>
      </c>
      <c r="AD26" s="103">
        <f t="shared" si="11"/>
        <v>1.6025641025641024</v>
      </c>
      <c r="AE26" s="154">
        <f t="shared" si="12"/>
        <v>312</v>
      </c>
      <c r="AF26" s="103">
        <f t="shared" si="13"/>
        <v>64.06570841889116</v>
      </c>
      <c r="AG26" s="41">
        <f t="shared" si="14"/>
        <v>-35.93429158110884</v>
      </c>
      <c r="AP26" s="17"/>
    </row>
    <row r="27" spans="1:42" ht="12.75">
      <c r="A27" s="304"/>
      <c r="B27" s="6">
        <v>56</v>
      </c>
      <c r="C27" s="3" t="s">
        <v>15</v>
      </c>
      <c r="D27" s="53">
        <v>469</v>
      </c>
      <c r="E27" s="97">
        <v>97</v>
      </c>
      <c r="F27" s="37">
        <f t="shared" si="0"/>
        <v>33.68055555555556</v>
      </c>
      <c r="G27" s="98">
        <v>116</v>
      </c>
      <c r="H27" s="37">
        <f t="shared" si="1"/>
        <v>40.27777777777778</v>
      </c>
      <c r="I27" s="97">
        <v>30</v>
      </c>
      <c r="J27" s="37">
        <f t="shared" si="2"/>
        <v>10.416666666666668</v>
      </c>
      <c r="K27" s="97">
        <v>3</v>
      </c>
      <c r="L27" s="37">
        <f t="shared" si="3"/>
        <v>1.0416666666666665</v>
      </c>
      <c r="M27" s="97">
        <v>4</v>
      </c>
      <c r="N27" s="37">
        <f t="shared" si="4"/>
        <v>1.3888888888888888</v>
      </c>
      <c r="O27" s="97">
        <v>27</v>
      </c>
      <c r="P27" s="37">
        <f t="shared" si="5"/>
        <v>9.375</v>
      </c>
      <c r="Q27" s="97">
        <v>0</v>
      </c>
      <c r="R27" s="37">
        <f t="shared" si="15"/>
        <v>0</v>
      </c>
      <c r="S27" s="97">
        <v>0</v>
      </c>
      <c r="T27" s="37">
        <f t="shared" si="6"/>
        <v>0</v>
      </c>
      <c r="U27" s="97">
        <v>0</v>
      </c>
      <c r="V27" s="37">
        <f t="shared" si="7"/>
        <v>0</v>
      </c>
      <c r="W27" s="97">
        <v>0</v>
      </c>
      <c r="X27" s="37">
        <f t="shared" si="8"/>
        <v>0</v>
      </c>
      <c r="Y27" s="97">
        <v>1</v>
      </c>
      <c r="Z27" s="37">
        <f t="shared" si="9"/>
        <v>0.3472222222222222</v>
      </c>
      <c r="AA27" s="154">
        <f t="shared" si="16"/>
        <v>278</v>
      </c>
      <c r="AB27" s="160">
        <f t="shared" si="10"/>
        <v>96.52777777777779</v>
      </c>
      <c r="AC27" s="97">
        <v>10</v>
      </c>
      <c r="AD27" s="103">
        <f t="shared" si="11"/>
        <v>3.4722222222222223</v>
      </c>
      <c r="AE27" s="154">
        <f t="shared" si="12"/>
        <v>288</v>
      </c>
      <c r="AF27" s="103">
        <f t="shared" si="13"/>
        <v>61.407249466950965</v>
      </c>
      <c r="AG27" s="41">
        <f t="shared" si="14"/>
        <v>-38.592750533049035</v>
      </c>
      <c r="AP27" s="17"/>
    </row>
    <row r="28" spans="1:42" ht="12.75">
      <c r="A28" s="304"/>
      <c r="B28" s="6">
        <v>56</v>
      </c>
      <c r="C28" s="3" t="s">
        <v>16</v>
      </c>
      <c r="D28" s="53">
        <v>470</v>
      </c>
      <c r="E28" s="97">
        <v>98</v>
      </c>
      <c r="F28" s="37">
        <f t="shared" si="0"/>
        <v>29.429429429429426</v>
      </c>
      <c r="G28" s="98">
        <v>130</v>
      </c>
      <c r="H28" s="37">
        <f t="shared" si="1"/>
        <v>39.03903903903904</v>
      </c>
      <c r="I28" s="97">
        <v>31</v>
      </c>
      <c r="J28" s="37">
        <f t="shared" si="2"/>
        <v>9.30930930930931</v>
      </c>
      <c r="K28" s="97">
        <v>5</v>
      </c>
      <c r="L28" s="37">
        <f t="shared" si="3"/>
        <v>1.5015015015015014</v>
      </c>
      <c r="M28" s="97">
        <v>3</v>
      </c>
      <c r="N28" s="37">
        <f t="shared" si="4"/>
        <v>0.9009009009009009</v>
      </c>
      <c r="O28" s="97">
        <v>57</v>
      </c>
      <c r="P28" s="37">
        <f t="shared" si="5"/>
        <v>17.117117117117118</v>
      </c>
      <c r="Q28" s="97">
        <v>0</v>
      </c>
      <c r="R28" s="37">
        <f t="shared" si="15"/>
        <v>0</v>
      </c>
      <c r="S28" s="97">
        <v>1</v>
      </c>
      <c r="T28" s="37">
        <f t="shared" si="6"/>
        <v>0.3003003003003003</v>
      </c>
      <c r="U28" s="97">
        <v>1</v>
      </c>
      <c r="V28" s="37">
        <f t="shared" si="7"/>
        <v>0.3003003003003003</v>
      </c>
      <c r="W28" s="97">
        <v>0</v>
      </c>
      <c r="X28" s="37">
        <f t="shared" si="8"/>
        <v>0</v>
      </c>
      <c r="Y28" s="97">
        <v>1</v>
      </c>
      <c r="Z28" s="37">
        <f t="shared" si="9"/>
        <v>0.3003003003003003</v>
      </c>
      <c r="AA28" s="154">
        <f t="shared" si="16"/>
        <v>327</v>
      </c>
      <c r="AB28" s="160">
        <f t="shared" si="10"/>
        <v>98.1981981981982</v>
      </c>
      <c r="AC28" s="97">
        <v>6</v>
      </c>
      <c r="AD28" s="103">
        <f t="shared" si="11"/>
        <v>1.8018018018018018</v>
      </c>
      <c r="AE28" s="154">
        <f t="shared" si="12"/>
        <v>333</v>
      </c>
      <c r="AF28" s="103">
        <f t="shared" si="13"/>
        <v>70.85106382978724</v>
      </c>
      <c r="AG28" s="41">
        <f t="shared" si="14"/>
        <v>-29.148936170212764</v>
      </c>
      <c r="AP28" s="17"/>
    </row>
    <row r="29" spans="1:42" ht="12.75">
      <c r="A29" s="304"/>
      <c r="B29" s="6">
        <v>57</v>
      </c>
      <c r="C29" s="3" t="s">
        <v>15</v>
      </c>
      <c r="D29" s="53">
        <v>482</v>
      </c>
      <c r="E29" s="97">
        <v>110</v>
      </c>
      <c r="F29" s="37">
        <f t="shared" si="0"/>
        <v>33.23262839879154</v>
      </c>
      <c r="G29" s="98">
        <v>135</v>
      </c>
      <c r="H29" s="37">
        <f t="shared" si="1"/>
        <v>40.78549848942598</v>
      </c>
      <c r="I29" s="97">
        <v>39</v>
      </c>
      <c r="J29" s="37">
        <f t="shared" si="2"/>
        <v>11.782477341389729</v>
      </c>
      <c r="K29" s="97">
        <v>4</v>
      </c>
      <c r="L29" s="37">
        <f t="shared" si="3"/>
        <v>1.2084592145015105</v>
      </c>
      <c r="M29" s="97">
        <v>1</v>
      </c>
      <c r="N29" s="37">
        <f t="shared" si="4"/>
        <v>0.3021148036253776</v>
      </c>
      <c r="O29" s="97">
        <v>34</v>
      </c>
      <c r="P29" s="37">
        <f t="shared" si="5"/>
        <v>10.27190332326284</v>
      </c>
      <c r="Q29" s="97">
        <v>0</v>
      </c>
      <c r="R29" s="37">
        <f t="shared" si="15"/>
        <v>0</v>
      </c>
      <c r="S29" s="97">
        <v>3</v>
      </c>
      <c r="T29" s="37">
        <f t="shared" si="6"/>
        <v>0.906344410876133</v>
      </c>
      <c r="U29" s="97">
        <v>1</v>
      </c>
      <c r="V29" s="37">
        <f t="shared" si="7"/>
        <v>0.3021148036253776</v>
      </c>
      <c r="W29" s="97">
        <v>0</v>
      </c>
      <c r="X29" s="37">
        <f t="shared" si="8"/>
        <v>0</v>
      </c>
      <c r="Y29" s="97">
        <v>0</v>
      </c>
      <c r="Z29" s="37">
        <f t="shared" si="9"/>
        <v>0</v>
      </c>
      <c r="AA29" s="154">
        <f t="shared" si="16"/>
        <v>327</v>
      </c>
      <c r="AB29" s="160">
        <f t="shared" si="10"/>
        <v>98.79154078549848</v>
      </c>
      <c r="AC29" s="97">
        <v>4</v>
      </c>
      <c r="AD29" s="103">
        <f t="shared" si="11"/>
        <v>1.2084592145015105</v>
      </c>
      <c r="AE29" s="154">
        <f t="shared" si="12"/>
        <v>331</v>
      </c>
      <c r="AF29" s="103">
        <f t="shared" si="13"/>
        <v>68.67219917012449</v>
      </c>
      <c r="AG29" s="41">
        <f t="shared" si="14"/>
        <v>-31.327800829875514</v>
      </c>
      <c r="AP29" s="17"/>
    </row>
    <row r="30" spans="1:42" ht="13.5" thickBot="1">
      <c r="A30" s="305"/>
      <c r="B30" s="30">
        <v>57</v>
      </c>
      <c r="C30" s="31" t="s">
        <v>16</v>
      </c>
      <c r="D30" s="54">
        <v>483</v>
      </c>
      <c r="E30" s="99">
        <v>109</v>
      </c>
      <c r="F30" s="42">
        <f t="shared" si="0"/>
        <v>30.7909604519774</v>
      </c>
      <c r="G30" s="101">
        <v>137</v>
      </c>
      <c r="H30" s="42">
        <f t="shared" si="1"/>
        <v>38.70056497175141</v>
      </c>
      <c r="I30" s="99">
        <v>49</v>
      </c>
      <c r="J30" s="42">
        <f t="shared" si="2"/>
        <v>13.841807909604519</v>
      </c>
      <c r="K30" s="99">
        <v>2</v>
      </c>
      <c r="L30" s="42">
        <f t="shared" si="3"/>
        <v>0.5649717514124294</v>
      </c>
      <c r="M30" s="99">
        <v>5</v>
      </c>
      <c r="N30" s="42">
        <f t="shared" si="4"/>
        <v>1.4124293785310735</v>
      </c>
      <c r="O30" s="99">
        <v>39</v>
      </c>
      <c r="P30" s="42">
        <f t="shared" si="5"/>
        <v>11.016949152542372</v>
      </c>
      <c r="Q30" s="99">
        <v>0</v>
      </c>
      <c r="R30" s="42">
        <f t="shared" si="15"/>
        <v>0</v>
      </c>
      <c r="S30" s="99">
        <v>1</v>
      </c>
      <c r="T30" s="42">
        <f t="shared" si="6"/>
        <v>0.2824858757062147</v>
      </c>
      <c r="U30" s="99">
        <v>1</v>
      </c>
      <c r="V30" s="42">
        <f t="shared" si="7"/>
        <v>0.2824858757062147</v>
      </c>
      <c r="W30" s="99">
        <v>0</v>
      </c>
      <c r="X30" s="42">
        <f t="shared" si="8"/>
        <v>0</v>
      </c>
      <c r="Y30" s="99">
        <v>1</v>
      </c>
      <c r="Z30" s="42">
        <f t="shared" si="9"/>
        <v>0.2824858757062147</v>
      </c>
      <c r="AA30" s="155">
        <f t="shared" si="16"/>
        <v>344</v>
      </c>
      <c r="AB30" s="161">
        <f t="shared" si="10"/>
        <v>97.17514124293785</v>
      </c>
      <c r="AC30" s="99">
        <v>10</v>
      </c>
      <c r="AD30" s="104">
        <f t="shared" si="11"/>
        <v>2.824858757062147</v>
      </c>
      <c r="AE30" s="155">
        <f>AA30+AC30</f>
        <v>354</v>
      </c>
      <c r="AF30" s="104">
        <f t="shared" si="13"/>
        <v>73.29192546583852</v>
      </c>
      <c r="AG30" s="45">
        <f t="shared" si="14"/>
        <v>-26.708074534161483</v>
      </c>
      <c r="AP30" s="17"/>
    </row>
    <row r="31" spans="1:42" s="4" customFormat="1" ht="7.5" customHeight="1" thickBot="1" thickTop="1">
      <c r="A31" s="64"/>
      <c r="B31" s="32"/>
      <c r="C31" s="15"/>
      <c r="D31" s="16"/>
      <c r="E31" s="46"/>
      <c r="F31" s="47"/>
      <c r="G31" s="46"/>
      <c r="H31" s="47"/>
      <c r="I31" s="46"/>
      <c r="J31" s="47"/>
      <c r="K31" s="46"/>
      <c r="L31" s="47"/>
      <c r="M31" s="46"/>
      <c r="N31" s="47"/>
      <c r="O31" s="46"/>
      <c r="P31" s="47"/>
      <c r="Q31" s="47"/>
      <c r="R31" s="47"/>
      <c r="S31" s="47"/>
      <c r="T31" s="47"/>
      <c r="U31" s="47"/>
      <c r="V31" s="47"/>
      <c r="W31" s="47"/>
      <c r="X31" s="47"/>
      <c r="Y31" s="46"/>
      <c r="Z31" s="47"/>
      <c r="AA31" s="187"/>
      <c r="AB31" s="187"/>
      <c r="AC31" s="187"/>
      <c r="AD31" s="188"/>
      <c r="AE31" s="187"/>
      <c r="AF31" s="188"/>
      <c r="AG31" s="188"/>
      <c r="AJ31" s="19"/>
      <c r="AK31" s="19"/>
      <c r="AL31" s="19"/>
      <c r="AM31" s="19"/>
      <c r="AN31" s="19"/>
      <c r="AO31" s="19"/>
      <c r="AP31" s="19"/>
    </row>
    <row r="32" spans="1:42" s="9" customFormat="1" ht="18" customHeight="1" thickBot="1" thickTop="1">
      <c r="A32" s="309" t="s">
        <v>37</v>
      </c>
      <c r="B32" s="309"/>
      <c r="C32" s="55">
        <f>COUNTA(C13:C30)</f>
        <v>18</v>
      </c>
      <c r="D32" s="56">
        <f>SUM(D13:D31)</f>
        <v>8947</v>
      </c>
      <c r="E32" s="56">
        <f>SUM(E13:E31)</f>
        <v>1897</v>
      </c>
      <c r="F32" s="166">
        <f>E32/AE32*100</f>
        <v>30.49348979263784</v>
      </c>
      <c r="G32" s="56">
        <f>SUM(G13:G30)</f>
        <v>2356</v>
      </c>
      <c r="H32" s="166">
        <f>G32/AE32*100</f>
        <v>37.87172480308632</v>
      </c>
      <c r="I32" s="56">
        <f>SUM(I13:I30)</f>
        <v>860</v>
      </c>
      <c r="J32" s="166">
        <f>I32/AE32*100</f>
        <v>13.824144028291272</v>
      </c>
      <c r="K32" s="56">
        <f>SUM(K13:K30)</f>
        <v>70</v>
      </c>
      <c r="L32" s="166">
        <f>K32/AE32*100</f>
        <v>1.125221025558592</v>
      </c>
      <c r="M32" s="56">
        <f>SUM(M13:M30)</f>
        <v>51</v>
      </c>
      <c r="N32" s="166">
        <f>M32/AE32*100</f>
        <v>0.8198038900498312</v>
      </c>
      <c r="O32" s="56">
        <f>SUM(O13:O30)</f>
        <v>822</v>
      </c>
      <c r="P32" s="166">
        <f>O32/AE32*100</f>
        <v>13.21330975727375</v>
      </c>
      <c r="Q32" s="56">
        <f>SUM(Q13:Q30)</f>
        <v>0</v>
      </c>
      <c r="R32" s="166">
        <f t="shared" si="15"/>
        <v>0</v>
      </c>
      <c r="S32" s="56">
        <f>SUM(S13:S30)</f>
        <v>19</v>
      </c>
      <c r="T32" s="166">
        <f>S32/AE32*100</f>
        <v>0.30541713550876065</v>
      </c>
      <c r="U32" s="56">
        <f>SUM(U13:U30)</f>
        <v>19</v>
      </c>
      <c r="V32" s="166">
        <f>U32/AE32*100</f>
        <v>0.30541713550876065</v>
      </c>
      <c r="W32" s="56">
        <f>SUM(W13:W30)</f>
        <v>8</v>
      </c>
      <c r="X32" s="166">
        <f>W32/AE32*100</f>
        <v>0.12859668863526766</v>
      </c>
      <c r="Y32" s="56">
        <f>SUM(Y13:Y30)</f>
        <v>12</v>
      </c>
      <c r="Z32" s="166">
        <f>Y32/AE32*100</f>
        <v>0.19289503295290145</v>
      </c>
      <c r="AA32" s="56">
        <f>SUM(AA13:AA30)</f>
        <v>6114</v>
      </c>
      <c r="AB32" s="167">
        <f>AA32/AE32*100</f>
        <v>98.2800192895033</v>
      </c>
      <c r="AC32" s="56">
        <f>SUM(AC13:AC30)</f>
        <v>107</v>
      </c>
      <c r="AD32" s="186">
        <f>AC32/AE32*100</f>
        <v>1.7199807104967046</v>
      </c>
      <c r="AE32" s="56">
        <f>SUM(AE13:AE30)</f>
        <v>6221</v>
      </c>
      <c r="AF32" s="186">
        <f>AE32/D32*100</f>
        <v>69.53168659885995</v>
      </c>
      <c r="AG32" s="186">
        <f>AF32-100</f>
        <v>-30.46831340114005</v>
      </c>
      <c r="AJ32" s="20"/>
      <c r="AK32" s="20"/>
      <c r="AL32" s="20"/>
      <c r="AM32" s="20"/>
      <c r="AN32" s="20"/>
      <c r="AO32" s="20"/>
      <c r="AP32" s="20"/>
    </row>
    <row r="33" ht="9" customHeight="1" thickBot="1" thickTop="1"/>
    <row r="34" spans="1:33" s="23" customFormat="1" ht="15" customHeight="1" thickBot="1" thickTop="1">
      <c r="A34" s="335" t="s">
        <v>73</v>
      </c>
      <c r="B34" s="335"/>
      <c r="C34" s="263">
        <f>COUNTA(C13)</f>
        <v>1</v>
      </c>
      <c r="D34" s="263">
        <f>SUM(D13)</f>
        <v>615</v>
      </c>
      <c r="E34" s="263">
        <f>SUM(E13)</f>
        <v>151</v>
      </c>
      <c r="F34" s="264">
        <f>E34/AE32*100</f>
        <v>2.4272624979906765</v>
      </c>
      <c r="G34" s="263">
        <f>SUM(G13)</f>
        <v>171</v>
      </c>
      <c r="H34" s="264">
        <f>G34/AE32*100</f>
        <v>2.7487542195788457</v>
      </c>
      <c r="I34" s="263">
        <f>SUM(I13)</f>
        <v>64</v>
      </c>
      <c r="J34" s="264">
        <f>I34/AE32*100</f>
        <v>1.0287735090821413</v>
      </c>
      <c r="K34" s="263">
        <f>SUM(K13)</f>
        <v>8</v>
      </c>
      <c r="L34" s="264">
        <f>K34/AE32*100</f>
        <v>0.12859668863526766</v>
      </c>
      <c r="M34" s="263">
        <f>SUM(M13)</f>
        <v>4</v>
      </c>
      <c r="N34" s="264">
        <f>M34/AE32*100</f>
        <v>0.06429834431763383</v>
      </c>
      <c r="O34" s="263">
        <f>SUM(O13)</f>
        <v>46</v>
      </c>
      <c r="P34" s="264">
        <f>O34/AE32*100</f>
        <v>0.7394309596527889</v>
      </c>
      <c r="Q34" s="263">
        <f>SUM(Q13)</f>
        <v>0</v>
      </c>
      <c r="R34" s="264">
        <f>Q34/AE32*100</f>
        <v>0</v>
      </c>
      <c r="S34" s="263">
        <f>SUM(S13)</f>
        <v>2</v>
      </c>
      <c r="T34" s="264">
        <f>S34/AE32*100</f>
        <v>0.032149172158816915</v>
      </c>
      <c r="U34" s="263">
        <f>SUM(U13)</f>
        <v>1</v>
      </c>
      <c r="V34" s="264">
        <f>U34/AE32*100</f>
        <v>0.016074586079408457</v>
      </c>
      <c r="W34" s="263">
        <f>SUM(W13)</f>
        <v>1</v>
      </c>
      <c r="X34" s="264">
        <f>W34/AE32*100</f>
        <v>0.016074586079408457</v>
      </c>
      <c r="Y34" s="263">
        <f>SUM(Y13)</f>
        <v>0</v>
      </c>
      <c r="Z34" s="264">
        <f>Y34/AE32*100</f>
        <v>0</v>
      </c>
      <c r="AA34" s="263">
        <f>SUM(AA13)</f>
        <v>448</v>
      </c>
      <c r="AB34" s="265">
        <f>AA34/AE32*100</f>
        <v>7.201414563574988</v>
      </c>
      <c r="AC34" s="263">
        <f>SUM(AC13)</f>
        <v>4</v>
      </c>
      <c r="AD34" s="266">
        <f>AC34/AE32*100</f>
        <v>0.06429834431763383</v>
      </c>
      <c r="AE34" s="263">
        <f>SUM(AE13)</f>
        <v>452</v>
      </c>
      <c r="AF34" s="266">
        <f>AE34/AE32*100</f>
        <v>7.265712907892621</v>
      </c>
      <c r="AG34" s="267"/>
    </row>
    <row r="35" ht="9" customHeight="1" thickBot="1" thickTop="1"/>
    <row r="36" spans="1:33" s="23" customFormat="1" ht="17.25" customHeight="1" thickBot="1" thickTop="1">
      <c r="A36" s="336" t="s">
        <v>74</v>
      </c>
      <c r="B36" s="308"/>
      <c r="C36" s="94">
        <f>(C32-C34)</f>
        <v>17</v>
      </c>
      <c r="D36" s="94">
        <f>(D32-D34)</f>
        <v>8332</v>
      </c>
      <c r="E36" s="94">
        <f>(E32-E34)</f>
        <v>1746</v>
      </c>
      <c r="F36" s="166">
        <f>E36/AE36*100</f>
        <v>30.265210608424336</v>
      </c>
      <c r="G36" s="94">
        <f>(G32-G34)</f>
        <v>2185</v>
      </c>
      <c r="H36" s="166">
        <f>G36/AE36*100</f>
        <v>37.87484832726643</v>
      </c>
      <c r="I36" s="94">
        <f>(I32-I34)</f>
        <v>796</v>
      </c>
      <c r="J36" s="166">
        <f>I36/AE36*100</f>
        <v>13.797885248743283</v>
      </c>
      <c r="K36" s="94">
        <f>(K32-K34)</f>
        <v>62</v>
      </c>
      <c r="L36" s="166">
        <f>K36/AE36*100</f>
        <v>1.0747096550528688</v>
      </c>
      <c r="M36" s="94">
        <f>(M32-M34)</f>
        <v>47</v>
      </c>
      <c r="N36" s="166">
        <f>M36/AE36*100</f>
        <v>0.8146992546368522</v>
      </c>
      <c r="O36" s="94">
        <f>(O32-O34)</f>
        <v>776</v>
      </c>
      <c r="P36" s="166">
        <f>O36/AE36*100</f>
        <v>13.451204714855262</v>
      </c>
      <c r="Q36" s="94">
        <f>(Q32-Q34)</f>
        <v>0</v>
      </c>
      <c r="R36" s="166">
        <f>Q36/AE36*100</f>
        <v>0</v>
      </c>
      <c r="S36" s="94">
        <f>(S32-S34)</f>
        <v>17</v>
      </c>
      <c r="T36" s="166">
        <f>S36/AE36*100</f>
        <v>0.29467845380481883</v>
      </c>
      <c r="U36" s="94">
        <f>(U32-U34)</f>
        <v>18</v>
      </c>
      <c r="V36" s="166">
        <f>U36/AE36*100</f>
        <v>0.31201248049922</v>
      </c>
      <c r="W36" s="94">
        <f>(W32-W34)</f>
        <v>7</v>
      </c>
      <c r="X36" s="166">
        <f>W36/AE36*100</f>
        <v>0.12133818686080777</v>
      </c>
      <c r="Y36" s="94">
        <f>(Y32-Y34)</f>
        <v>12</v>
      </c>
      <c r="Z36" s="166">
        <f>Y36/AE36*100</f>
        <v>0.20800832033281333</v>
      </c>
      <c r="AA36" s="94">
        <f>(AA32-AA34)</f>
        <v>5666</v>
      </c>
      <c r="AB36" s="167">
        <f>AA36/AE36*100</f>
        <v>98.21459525047669</v>
      </c>
      <c r="AC36" s="94">
        <f>(AC32-AC34)</f>
        <v>103</v>
      </c>
      <c r="AD36" s="186">
        <f>AC36/AE36*100</f>
        <v>1.7854047495233143</v>
      </c>
      <c r="AE36" s="94">
        <f>(AE32-AE34)</f>
        <v>5769</v>
      </c>
      <c r="AF36" s="186">
        <f>AE36/D36*100</f>
        <v>69.2390782525204</v>
      </c>
      <c r="AG36" s="194">
        <f>AF36-100</f>
        <v>-30.7609217474796</v>
      </c>
    </row>
    <row r="37" ht="13.5" thickTop="1"/>
    <row r="38" spans="1:42" ht="12.75">
      <c r="A38" s="239"/>
      <c r="B38" s="268" t="s">
        <v>75</v>
      </c>
      <c r="E38" s="157"/>
      <c r="F38" s="269" t="s">
        <v>76</v>
      </c>
      <c r="G38" s="157"/>
      <c r="I38" s="157"/>
      <c r="K38" s="157"/>
      <c r="M38" s="157"/>
      <c r="O38" s="157"/>
      <c r="S38" s="157"/>
      <c r="U38" s="158"/>
      <c r="W38" s="157"/>
      <c r="Y38" s="157"/>
      <c r="AF38" s="158"/>
      <c r="AH38" s="18"/>
      <c r="AI38" s="18"/>
      <c r="AM38"/>
      <c r="AN38"/>
      <c r="AO38"/>
      <c r="AP38"/>
    </row>
  </sheetData>
  <mergeCells count="33">
    <mergeCell ref="A8:AG8"/>
    <mergeCell ref="W10:X10"/>
    <mergeCell ref="S10:T10"/>
    <mergeCell ref="U10:V10"/>
    <mergeCell ref="I10:J10"/>
    <mergeCell ref="AG9:AG11"/>
    <mergeCell ref="Q10:R10"/>
    <mergeCell ref="AE9:AE11"/>
    <mergeCell ref="Y10:Z10"/>
    <mergeCell ref="E9:Z9"/>
    <mergeCell ref="A34:B34"/>
    <mergeCell ref="A36:B36"/>
    <mergeCell ref="A32:B32"/>
    <mergeCell ref="A13:A30"/>
    <mergeCell ref="M10:N10"/>
    <mergeCell ref="O10:P10"/>
    <mergeCell ref="G10:H10"/>
    <mergeCell ref="C9:C11"/>
    <mergeCell ref="D9:D11"/>
    <mergeCell ref="A5:AG5"/>
    <mergeCell ref="A6:AG6"/>
    <mergeCell ref="A7:AG7"/>
    <mergeCell ref="AF9:AF11"/>
    <mergeCell ref="A9:A11"/>
    <mergeCell ref="B9:B11"/>
    <mergeCell ref="AA9:AB10"/>
    <mergeCell ref="E10:F10"/>
    <mergeCell ref="AC9:AD10"/>
    <mergeCell ref="K10:L10"/>
    <mergeCell ref="A1:AG1"/>
    <mergeCell ref="A2:AG2"/>
    <mergeCell ref="A3:AG3"/>
    <mergeCell ref="A4:AG4"/>
  </mergeCells>
  <printOptions/>
  <pageMargins left="0" right="0" top="0.5905511811023623" bottom="0.7874015748031497" header="0" footer="0"/>
  <pageSetup horizontalDpi="300" verticalDpi="300" orientation="landscape" paperSize="5" scale="90" r:id="rId2"/>
  <headerFooter alignWithMargins="0">
    <oddFooter>&amp;C&amp;P de &amp;N</oddFooter>
  </headerFooter>
  <colBreaks count="1" manualBreakCount="1">
    <brk id="3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58"/>
  <sheetViews>
    <sheetView zoomScale="75" zoomScaleNormal="75" workbookViewId="0" topLeftCell="A52">
      <selection activeCell="Y13" sqref="Y13"/>
    </sheetView>
  </sheetViews>
  <sheetFormatPr defaultColWidth="11.421875" defaultRowHeight="12.75"/>
  <cols>
    <col min="1" max="1" width="7.57421875" style="66" customWidth="1"/>
    <col min="2" max="2" width="7.57421875" style="5" customWidth="1"/>
    <col min="3" max="3" width="5.57421875" style="1" customWidth="1"/>
    <col min="4" max="4" width="6.421875" style="8" customWidth="1"/>
    <col min="5" max="5" width="5.7109375" style="157" customWidth="1"/>
    <col min="6" max="6" width="4.57421875" style="21" customWidth="1"/>
    <col min="7" max="7" width="5.7109375" style="157" customWidth="1"/>
    <col min="8" max="8" width="4.421875" style="21" customWidth="1"/>
    <col min="9" max="9" width="5.7109375" style="157" customWidth="1"/>
    <col min="10" max="10" width="4.57421875" style="21" customWidth="1"/>
    <col min="11" max="11" width="5.7109375" style="157" customWidth="1"/>
    <col min="12" max="12" width="4.57421875" style="21" customWidth="1"/>
    <col min="13" max="13" width="5.7109375" style="157" customWidth="1"/>
    <col min="14" max="14" width="4.57421875" style="21" customWidth="1"/>
    <col min="15" max="15" width="5.7109375" style="157" customWidth="1"/>
    <col min="16" max="16" width="4.57421875" style="21" customWidth="1"/>
    <col min="17" max="17" width="5.7109375" style="21" customWidth="1"/>
    <col min="18" max="18" width="4.57421875" style="21" customWidth="1"/>
    <col min="19" max="19" width="5.7109375" style="158" customWidth="1"/>
    <col min="20" max="20" width="4.57421875" style="21" customWidth="1"/>
    <col min="21" max="21" width="5.7109375" style="158" customWidth="1"/>
    <col min="22" max="22" width="4.57421875" style="21" customWidth="1"/>
    <col min="23" max="23" width="5.7109375" style="158" customWidth="1"/>
    <col min="24" max="24" width="4.57421875" style="21" customWidth="1"/>
    <col min="25" max="25" width="5.7109375" style="157" customWidth="1"/>
    <col min="26" max="26" width="4.57421875" style="21" customWidth="1"/>
    <col min="27" max="27" width="7.00390625" style="157" customWidth="1"/>
    <col min="28" max="28" width="5.28125" style="157" customWidth="1"/>
    <col min="29" max="29" width="4.57421875" style="157" customWidth="1"/>
    <col min="30" max="30" width="4.57421875" style="158" customWidth="1"/>
    <col min="31" max="31" width="7.00390625" style="157" customWidth="1"/>
    <col min="32" max="32" width="8.140625" style="158" customWidth="1"/>
    <col min="33" max="33" width="7.7109375" style="158" customWidth="1"/>
    <col min="34" max="40" width="11.421875" style="18" customWidth="1"/>
  </cols>
  <sheetData>
    <row r="1" spans="1:33" ht="39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</row>
    <row r="2" spans="1:33" ht="18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</row>
    <row r="3" spans="1:33" ht="12.75">
      <c r="A3" s="312" t="s">
        <v>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</row>
    <row r="4" spans="1:33" ht="12.75">
      <c r="A4" s="313" t="s">
        <v>35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3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3" ht="25.5" customHeight="1">
      <c r="A6" s="343" t="s">
        <v>58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</row>
    <row r="7" spans="1:33" ht="11.25" customHeight="1">
      <c r="A7" s="315" t="s">
        <v>46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</row>
    <row r="8" spans="1:33" ht="13.5" thickBot="1">
      <c r="A8" s="306" t="s">
        <v>72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40" s="165" customFormat="1" ht="12" customHeight="1" thickBot="1" thickTop="1">
      <c r="A9" s="319" t="s">
        <v>36</v>
      </c>
      <c r="B9" s="322" t="s">
        <v>11</v>
      </c>
      <c r="C9" s="333" t="s">
        <v>12</v>
      </c>
      <c r="D9" s="334" t="s">
        <v>39</v>
      </c>
      <c r="E9" s="307" t="s">
        <v>42</v>
      </c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8"/>
      <c r="AA9" s="323" t="s">
        <v>43</v>
      </c>
      <c r="AB9" s="324"/>
      <c r="AC9" s="329" t="s">
        <v>40</v>
      </c>
      <c r="AD9" s="330"/>
      <c r="AE9" s="334" t="s">
        <v>41</v>
      </c>
      <c r="AF9" s="316" t="s">
        <v>68</v>
      </c>
      <c r="AG9" s="342" t="s">
        <v>69</v>
      </c>
      <c r="AH9" s="24"/>
      <c r="AI9" s="24"/>
      <c r="AJ9" s="24"/>
      <c r="AK9" s="24"/>
      <c r="AL9" s="24"/>
      <c r="AM9" s="24"/>
      <c r="AN9" s="24"/>
    </row>
    <row r="10" spans="1:33" s="24" customFormat="1" ht="18.75" customHeight="1" thickBot="1" thickTop="1">
      <c r="A10" s="320"/>
      <c r="B10" s="322"/>
      <c r="C10" s="333"/>
      <c r="D10" s="334"/>
      <c r="E10" s="327"/>
      <c r="F10" s="328"/>
      <c r="G10" s="327"/>
      <c r="H10" s="328"/>
      <c r="I10" s="327"/>
      <c r="J10" s="328"/>
      <c r="K10" s="327"/>
      <c r="L10" s="328"/>
      <c r="M10" s="327"/>
      <c r="N10" s="328"/>
      <c r="O10" s="327"/>
      <c r="P10" s="328"/>
      <c r="Q10" s="327"/>
      <c r="R10" s="328"/>
      <c r="S10" s="327"/>
      <c r="T10" s="328"/>
      <c r="U10" s="327"/>
      <c r="V10" s="328"/>
      <c r="W10" s="327"/>
      <c r="X10" s="328"/>
      <c r="Y10" s="327"/>
      <c r="Z10" s="328"/>
      <c r="AA10" s="325"/>
      <c r="AB10" s="326"/>
      <c r="AC10" s="331"/>
      <c r="AD10" s="332"/>
      <c r="AE10" s="334"/>
      <c r="AF10" s="317"/>
      <c r="AG10" s="342"/>
    </row>
    <row r="11" spans="1:33" s="24" customFormat="1" ht="12.75" customHeight="1" thickBot="1" thickTop="1">
      <c r="A11" s="321"/>
      <c r="B11" s="322"/>
      <c r="C11" s="333"/>
      <c r="D11" s="334"/>
      <c r="E11" s="49" t="s">
        <v>44</v>
      </c>
      <c r="F11" s="144" t="s">
        <v>38</v>
      </c>
      <c r="G11" s="49" t="s">
        <v>44</v>
      </c>
      <c r="H11" s="144" t="s">
        <v>38</v>
      </c>
      <c r="I11" s="49" t="s">
        <v>44</v>
      </c>
      <c r="J11" s="144" t="s">
        <v>38</v>
      </c>
      <c r="K11" s="49" t="s">
        <v>44</v>
      </c>
      <c r="L11" s="144" t="s">
        <v>38</v>
      </c>
      <c r="M11" s="49" t="s">
        <v>44</v>
      </c>
      <c r="N11" s="144" t="s">
        <v>38</v>
      </c>
      <c r="O11" s="49" t="s">
        <v>44</v>
      </c>
      <c r="P11" s="144" t="s">
        <v>38</v>
      </c>
      <c r="Q11" s="49" t="s">
        <v>44</v>
      </c>
      <c r="R11" s="144" t="s">
        <v>38</v>
      </c>
      <c r="S11" s="49" t="s">
        <v>44</v>
      </c>
      <c r="T11" s="144" t="s">
        <v>38</v>
      </c>
      <c r="U11" s="49" t="s">
        <v>44</v>
      </c>
      <c r="V11" s="144" t="s">
        <v>38</v>
      </c>
      <c r="W11" s="49" t="s">
        <v>44</v>
      </c>
      <c r="X11" s="144" t="s">
        <v>38</v>
      </c>
      <c r="Y11" s="49" t="s">
        <v>44</v>
      </c>
      <c r="Z11" s="144" t="s">
        <v>38</v>
      </c>
      <c r="AA11" s="49" t="s">
        <v>44</v>
      </c>
      <c r="AB11" s="142" t="s">
        <v>38</v>
      </c>
      <c r="AC11" s="48" t="s">
        <v>44</v>
      </c>
      <c r="AD11" s="142" t="s">
        <v>38</v>
      </c>
      <c r="AE11" s="334"/>
      <c r="AF11" s="318"/>
      <c r="AG11" s="342"/>
    </row>
    <row r="12" spans="1:40" s="2" customFormat="1" ht="7.5" customHeight="1" thickBot="1" thickTop="1">
      <c r="A12" s="117"/>
      <c r="B12" s="118"/>
      <c r="C12" s="119"/>
      <c r="D12" s="120"/>
      <c r="E12" s="216"/>
      <c r="F12" s="121"/>
      <c r="G12" s="216"/>
      <c r="H12" s="121"/>
      <c r="I12" s="216"/>
      <c r="J12" s="121"/>
      <c r="K12" s="216"/>
      <c r="L12" s="121"/>
      <c r="M12" s="216"/>
      <c r="N12" s="121"/>
      <c r="O12" s="216"/>
      <c r="P12" s="121"/>
      <c r="Q12" s="158"/>
      <c r="R12" s="21"/>
      <c r="S12" s="218"/>
      <c r="T12" s="121"/>
      <c r="U12" s="218"/>
      <c r="V12" s="121"/>
      <c r="W12" s="218"/>
      <c r="X12" s="121"/>
      <c r="Y12" s="216"/>
      <c r="Z12" s="121"/>
      <c r="AA12" s="216"/>
      <c r="AB12" s="216"/>
      <c r="AC12" s="216"/>
      <c r="AD12" s="218"/>
      <c r="AE12" s="216"/>
      <c r="AF12" s="218"/>
      <c r="AG12" s="197"/>
      <c r="AH12" s="14"/>
      <c r="AI12" s="14"/>
      <c r="AJ12" s="14"/>
      <c r="AK12" s="14"/>
      <c r="AL12" s="14"/>
      <c r="AM12" s="14"/>
      <c r="AN12" s="14"/>
    </row>
    <row r="13" spans="1:33" ht="12.75" customHeight="1" thickTop="1">
      <c r="A13" s="303" t="s">
        <v>14</v>
      </c>
      <c r="B13" s="28">
        <v>183</v>
      </c>
      <c r="C13" s="29" t="s">
        <v>15</v>
      </c>
      <c r="D13" s="52">
        <v>459</v>
      </c>
      <c r="E13" s="100">
        <v>105</v>
      </c>
      <c r="F13" s="33">
        <f aca="true" t="shared" si="0" ref="F13:F56">E13/AE13*100</f>
        <v>43.56846473029046</v>
      </c>
      <c r="G13" s="100">
        <v>76</v>
      </c>
      <c r="H13" s="33">
        <f aca="true" t="shared" si="1" ref="H13:H56">G13/AE13*100</f>
        <v>31.535269709543567</v>
      </c>
      <c r="I13" s="100">
        <v>7</v>
      </c>
      <c r="J13" s="33">
        <f aca="true" t="shared" si="2" ref="J13:J56">I13/AE13*100</f>
        <v>2.904564315352697</v>
      </c>
      <c r="K13" s="100">
        <v>5</v>
      </c>
      <c r="L13" s="33">
        <f aca="true" t="shared" si="3" ref="L13:L56">K13/AE13*100</f>
        <v>2.0746887966804977</v>
      </c>
      <c r="M13" s="100">
        <v>5</v>
      </c>
      <c r="N13" s="33">
        <f aca="true" t="shared" si="4" ref="N13:N56">M13/AE13*100</f>
        <v>2.0746887966804977</v>
      </c>
      <c r="O13" s="96">
        <v>29</v>
      </c>
      <c r="P13" s="33">
        <f aca="true" t="shared" si="5" ref="P13:P56">O13/AE13*100</f>
        <v>12.033195020746888</v>
      </c>
      <c r="Q13" s="96">
        <v>0</v>
      </c>
      <c r="R13" s="33">
        <f>Q13/AE13*100</f>
        <v>0</v>
      </c>
      <c r="S13" s="96">
        <v>1</v>
      </c>
      <c r="T13" s="33">
        <f aca="true" t="shared" si="6" ref="T13:T56">S13/AE13*100</f>
        <v>0.4149377593360996</v>
      </c>
      <c r="U13" s="96">
        <v>3</v>
      </c>
      <c r="V13" s="33">
        <f aca="true" t="shared" si="7" ref="V13:V56">U13/AE13*100</f>
        <v>1.2448132780082988</v>
      </c>
      <c r="W13" s="96">
        <v>1</v>
      </c>
      <c r="X13" s="33">
        <f aca="true" t="shared" si="8" ref="X13:X56">W13/AE13*100</f>
        <v>0.4149377593360996</v>
      </c>
      <c r="Y13" s="96">
        <v>1</v>
      </c>
      <c r="Z13" s="33">
        <f aca="true" t="shared" si="9" ref="Z13:Z56">Y13/AA13*100</f>
        <v>0.4291845493562232</v>
      </c>
      <c r="AA13" s="153">
        <f>Y13+W13+U13+S13+O13+Q13+M13+K13+I13+G13+E13</f>
        <v>233</v>
      </c>
      <c r="AB13" s="159">
        <f aca="true" t="shared" si="10" ref="AB13:AB56">AA13/AE13*100</f>
        <v>96.6804979253112</v>
      </c>
      <c r="AC13" s="96">
        <v>8</v>
      </c>
      <c r="AD13" s="102">
        <f aca="true" t="shared" si="11" ref="AD13:AD56">AC13/AE13*100</f>
        <v>3.319502074688797</v>
      </c>
      <c r="AE13" s="153">
        <f aca="true" t="shared" si="12" ref="AE13:AE56">AA13+AC13</f>
        <v>241</v>
      </c>
      <c r="AF13" s="102">
        <f aca="true" t="shared" si="13" ref="AF13:AF56">AE13/D13*100</f>
        <v>52.505446623093675</v>
      </c>
      <c r="AG13" s="105">
        <f aca="true" t="shared" si="14" ref="AG13:AG56">AF13-100</f>
        <v>-47.494553376906325</v>
      </c>
    </row>
    <row r="14" spans="1:33" ht="12.75" customHeight="1">
      <c r="A14" s="304"/>
      <c r="B14" s="6">
        <v>184</v>
      </c>
      <c r="C14" s="3" t="s">
        <v>15</v>
      </c>
      <c r="D14" s="53">
        <v>670</v>
      </c>
      <c r="E14" s="98">
        <v>128</v>
      </c>
      <c r="F14" s="37">
        <f t="shared" si="0"/>
        <v>39.38461538461539</v>
      </c>
      <c r="G14" s="98">
        <v>117</v>
      </c>
      <c r="H14" s="37">
        <f t="shared" si="1"/>
        <v>36</v>
      </c>
      <c r="I14" s="98">
        <v>7</v>
      </c>
      <c r="J14" s="37">
        <f t="shared" si="2"/>
        <v>2.1538461538461537</v>
      </c>
      <c r="K14" s="98">
        <v>21</v>
      </c>
      <c r="L14" s="37">
        <f t="shared" si="3"/>
        <v>6.461538461538462</v>
      </c>
      <c r="M14" s="98">
        <v>3</v>
      </c>
      <c r="N14" s="37">
        <f t="shared" si="4"/>
        <v>0.9230769230769231</v>
      </c>
      <c r="O14" s="97">
        <v>30</v>
      </c>
      <c r="P14" s="37">
        <f t="shared" si="5"/>
        <v>9.230769230769232</v>
      </c>
      <c r="Q14" s="97">
        <v>0</v>
      </c>
      <c r="R14" s="37">
        <f aca="true" t="shared" si="15" ref="R14:R58">Q14/AE14*100</f>
        <v>0</v>
      </c>
      <c r="S14" s="97">
        <v>2</v>
      </c>
      <c r="T14" s="37">
        <f t="shared" si="6"/>
        <v>0.6153846153846154</v>
      </c>
      <c r="U14" s="97">
        <v>2</v>
      </c>
      <c r="V14" s="37">
        <f t="shared" si="7"/>
        <v>0.6153846153846154</v>
      </c>
      <c r="W14" s="97">
        <v>0</v>
      </c>
      <c r="X14" s="37">
        <f t="shared" si="8"/>
        <v>0</v>
      </c>
      <c r="Y14" s="97">
        <v>6</v>
      </c>
      <c r="Z14" s="37">
        <f t="shared" si="9"/>
        <v>1.89873417721519</v>
      </c>
      <c r="AA14" s="154">
        <f aca="true" t="shared" si="16" ref="AA14:AA56">Y14+W14+U14+S14+O14+Q14+M14+K14+I14+G14+E14</f>
        <v>316</v>
      </c>
      <c r="AB14" s="160">
        <f t="shared" si="10"/>
        <v>97.23076923076923</v>
      </c>
      <c r="AC14" s="97">
        <v>9</v>
      </c>
      <c r="AD14" s="103">
        <f t="shared" si="11"/>
        <v>2.769230769230769</v>
      </c>
      <c r="AE14" s="154">
        <f t="shared" si="12"/>
        <v>325</v>
      </c>
      <c r="AF14" s="103">
        <f t="shared" si="13"/>
        <v>48.507462686567166</v>
      </c>
      <c r="AG14" s="106">
        <f t="shared" si="14"/>
        <v>-51.492537313432834</v>
      </c>
    </row>
    <row r="15" spans="1:33" ht="12.75" customHeight="1">
      <c r="A15" s="304"/>
      <c r="B15" s="6">
        <v>184</v>
      </c>
      <c r="C15" s="3" t="s">
        <v>16</v>
      </c>
      <c r="D15" s="53">
        <v>670</v>
      </c>
      <c r="E15" s="98">
        <v>121</v>
      </c>
      <c r="F15" s="37">
        <f t="shared" si="0"/>
        <v>34.472934472934476</v>
      </c>
      <c r="G15" s="98">
        <v>140</v>
      </c>
      <c r="H15" s="37">
        <f t="shared" si="1"/>
        <v>39.88603988603989</v>
      </c>
      <c r="I15" s="98">
        <v>17</v>
      </c>
      <c r="J15" s="37">
        <f t="shared" si="2"/>
        <v>4.843304843304843</v>
      </c>
      <c r="K15" s="98">
        <v>20</v>
      </c>
      <c r="L15" s="37">
        <f t="shared" si="3"/>
        <v>5.698005698005698</v>
      </c>
      <c r="M15" s="98">
        <v>4</v>
      </c>
      <c r="N15" s="37">
        <f t="shared" si="4"/>
        <v>1.1396011396011396</v>
      </c>
      <c r="O15" s="97">
        <v>35</v>
      </c>
      <c r="P15" s="37">
        <f t="shared" si="5"/>
        <v>9.971509971509972</v>
      </c>
      <c r="Q15" s="97">
        <v>0</v>
      </c>
      <c r="R15" s="37">
        <f t="shared" si="15"/>
        <v>0</v>
      </c>
      <c r="S15" s="97">
        <v>1</v>
      </c>
      <c r="T15" s="37">
        <f t="shared" si="6"/>
        <v>0.2849002849002849</v>
      </c>
      <c r="U15" s="97">
        <v>5</v>
      </c>
      <c r="V15" s="37">
        <f t="shared" si="7"/>
        <v>1.4245014245014245</v>
      </c>
      <c r="W15" s="97">
        <v>0</v>
      </c>
      <c r="X15" s="37">
        <f t="shared" si="8"/>
        <v>0</v>
      </c>
      <c r="Y15" s="97">
        <v>1</v>
      </c>
      <c r="Z15" s="37">
        <f t="shared" si="9"/>
        <v>0.29069767441860467</v>
      </c>
      <c r="AA15" s="154">
        <f t="shared" si="16"/>
        <v>344</v>
      </c>
      <c r="AB15" s="160">
        <f t="shared" si="10"/>
        <v>98.00569800569801</v>
      </c>
      <c r="AC15" s="97">
        <v>7</v>
      </c>
      <c r="AD15" s="103">
        <f t="shared" si="11"/>
        <v>1.9943019943019942</v>
      </c>
      <c r="AE15" s="154">
        <f t="shared" si="12"/>
        <v>351</v>
      </c>
      <c r="AF15" s="103">
        <f t="shared" si="13"/>
        <v>52.38805970149254</v>
      </c>
      <c r="AG15" s="106">
        <f t="shared" si="14"/>
        <v>-47.61194029850746</v>
      </c>
    </row>
    <row r="16" spans="1:33" ht="12.75" customHeight="1">
      <c r="A16" s="304"/>
      <c r="B16" s="6">
        <v>184</v>
      </c>
      <c r="C16" s="3" t="s">
        <v>19</v>
      </c>
      <c r="D16" s="53">
        <v>670</v>
      </c>
      <c r="E16" s="98">
        <v>126</v>
      </c>
      <c r="F16" s="37">
        <f t="shared" si="0"/>
        <v>36.734693877551024</v>
      </c>
      <c r="G16" s="98">
        <v>144</v>
      </c>
      <c r="H16" s="37">
        <f t="shared" si="1"/>
        <v>41.98250728862974</v>
      </c>
      <c r="I16" s="98">
        <v>9</v>
      </c>
      <c r="J16" s="37">
        <f t="shared" si="2"/>
        <v>2.623906705539359</v>
      </c>
      <c r="K16" s="98">
        <v>13</v>
      </c>
      <c r="L16" s="37">
        <f t="shared" si="3"/>
        <v>3.7900874635568513</v>
      </c>
      <c r="M16" s="98">
        <v>5</v>
      </c>
      <c r="N16" s="37">
        <f t="shared" si="4"/>
        <v>1.4577259475218658</v>
      </c>
      <c r="O16" s="97">
        <v>31</v>
      </c>
      <c r="P16" s="37">
        <f t="shared" si="5"/>
        <v>9.037900874635568</v>
      </c>
      <c r="Q16" s="97">
        <v>0</v>
      </c>
      <c r="R16" s="37">
        <f t="shared" si="15"/>
        <v>0</v>
      </c>
      <c r="S16" s="97">
        <v>1</v>
      </c>
      <c r="T16" s="37">
        <f t="shared" si="6"/>
        <v>0.2915451895043732</v>
      </c>
      <c r="U16" s="97">
        <v>4</v>
      </c>
      <c r="V16" s="37">
        <f t="shared" si="7"/>
        <v>1.1661807580174928</v>
      </c>
      <c r="W16" s="97">
        <v>0</v>
      </c>
      <c r="X16" s="37">
        <f t="shared" si="8"/>
        <v>0</v>
      </c>
      <c r="Y16" s="97">
        <v>3</v>
      </c>
      <c r="Z16" s="37">
        <f t="shared" si="9"/>
        <v>0.8928571428571428</v>
      </c>
      <c r="AA16" s="154">
        <f t="shared" si="16"/>
        <v>336</v>
      </c>
      <c r="AB16" s="160">
        <f t="shared" si="10"/>
        <v>97.95918367346938</v>
      </c>
      <c r="AC16" s="97">
        <v>7</v>
      </c>
      <c r="AD16" s="103">
        <f t="shared" si="11"/>
        <v>2.0408163265306123</v>
      </c>
      <c r="AE16" s="154">
        <f t="shared" si="12"/>
        <v>343</v>
      </c>
      <c r="AF16" s="103">
        <f t="shared" si="13"/>
        <v>51.19402985074627</v>
      </c>
      <c r="AG16" s="106">
        <f t="shared" si="14"/>
        <v>-48.80597014925373</v>
      </c>
    </row>
    <row r="17" spans="1:33" ht="12.75" customHeight="1">
      <c r="A17" s="304"/>
      <c r="B17" s="6">
        <v>185</v>
      </c>
      <c r="C17" s="3" t="s">
        <v>15</v>
      </c>
      <c r="D17" s="53">
        <v>525</v>
      </c>
      <c r="E17" s="98">
        <v>64</v>
      </c>
      <c r="F17" s="37">
        <f t="shared" si="0"/>
        <v>30.476190476190478</v>
      </c>
      <c r="G17" s="98">
        <v>87</v>
      </c>
      <c r="H17" s="37">
        <f t="shared" si="1"/>
        <v>41.42857142857143</v>
      </c>
      <c r="I17" s="98">
        <v>2</v>
      </c>
      <c r="J17" s="37">
        <f t="shared" si="2"/>
        <v>0.9523809523809524</v>
      </c>
      <c r="K17" s="98">
        <v>3</v>
      </c>
      <c r="L17" s="37">
        <f t="shared" si="3"/>
        <v>1.4285714285714286</v>
      </c>
      <c r="M17" s="98">
        <v>4</v>
      </c>
      <c r="N17" s="37">
        <f t="shared" si="4"/>
        <v>1.9047619047619049</v>
      </c>
      <c r="O17" s="97">
        <v>41</v>
      </c>
      <c r="P17" s="37">
        <f t="shared" si="5"/>
        <v>19.523809523809526</v>
      </c>
      <c r="Q17" s="97">
        <v>0</v>
      </c>
      <c r="R17" s="37">
        <f t="shared" si="15"/>
        <v>0</v>
      </c>
      <c r="S17" s="97">
        <v>0</v>
      </c>
      <c r="T17" s="37">
        <f t="shared" si="6"/>
        <v>0</v>
      </c>
      <c r="U17" s="97">
        <v>0</v>
      </c>
      <c r="V17" s="37">
        <f t="shared" si="7"/>
        <v>0</v>
      </c>
      <c r="W17" s="97">
        <v>0</v>
      </c>
      <c r="X17" s="37">
        <f t="shared" si="8"/>
        <v>0</v>
      </c>
      <c r="Y17" s="97">
        <v>1</v>
      </c>
      <c r="Z17" s="37">
        <f t="shared" si="9"/>
        <v>0.49504950495049505</v>
      </c>
      <c r="AA17" s="154">
        <f t="shared" si="16"/>
        <v>202</v>
      </c>
      <c r="AB17" s="160">
        <f t="shared" si="10"/>
        <v>96.19047619047619</v>
      </c>
      <c r="AC17" s="97">
        <v>8</v>
      </c>
      <c r="AD17" s="103">
        <f t="shared" si="11"/>
        <v>3.8095238095238098</v>
      </c>
      <c r="AE17" s="154">
        <f t="shared" si="12"/>
        <v>210</v>
      </c>
      <c r="AF17" s="103">
        <f t="shared" si="13"/>
        <v>40</v>
      </c>
      <c r="AG17" s="106">
        <f t="shared" si="14"/>
        <v>-60</v>
      </c>
    </row>
    <row r="18" spans="1:33" ht="12.75" customHeight="1">
      <c r="A18" s="304"/>
      <c r="B18" s="6">
        <v>185</v>
      </c>
      <c r="C18" s="3" t="s">
        <v>16</v>
      </c>
      <c r="D18" s="53">
        <v>526</v>
      </c>
      <c r="E18" s="98">
        <v>68</v>
      </c>
      <c r="F18" s="37">
        <f t="shared" si="0"/>
        <v>34.69387755102041</v>
      </c>
      <c r="G18" s="98">
        <v>93</v>
      </c>
      <c r="H18" s="37">
        <f t="shared" si="1"/>
        <v>47.44897959183674</v>
      </c>
      <c r="I18" s="98">
        <v>2</v>
      </c>
      <c r="J18" s="37">
        <f t="shared" si="2"/>
        <v>1.0204081632653061</v>
      </c>
      <c r="K18" s="98">
        <v>0</v>
      </c>
      <c r="L18" s="37">
        <f t="shared" si="3"/>
        <v>0</v>
      </c>
      <c r="M18" s="98">
        <v>3</v>
      </c>
      <c r="N18" s="37">
        <f t="shared" si="4"/>
        <v>1.530612244897959</v>
      </c>
      <c r="O18" s="97">
        <v>25</v>
      </c>
      <c r="P18" s="37">
        <f t="shared" si="5"/>
        <v>12.755102040816327</v>
      </c>
      <c r="Q18" s="97">
        <v>0</v>
      </c>
      <c r="R18" s="37">
        <f t="shared" si="15"/>
        <v>0</v>
      </c>
      <c r="S18" s="97">
        <v>0</v>
      </c>
      <c r="T18" s="37">
        <f t="shared" si="6"/>
        <v>0</v>
      </c>
      <c r="U18" s="97">
        <v>0</v>
      </c>
      <c r="V18" s="37">
        <f t="shared" si="7"/>
        <v>0</v>
      </c>
      <c r="W18" s="97">
        <v>0</v>
      </c>
      <c r="X18" s="37">
        <f t="shared" si="8"/>
        <v>0</v>
      </c>
      <c r="Y18" s="97">
        <v>0</v>
      </c>
      <c r="Z18" s="37">
        <f t="shared" si="9"/>
        <v>0</v>
      </c>
      <c r="AA18" s="154">
        <f t="shared" si="16"/>
        <v>191</v>
      </c>
      <c r="AB18" s="160">
        <f t="shared" si="10"/>
        <v>97.44897959183673</v>
      </c>
      <c r="AC18" s="98">
        <v>5</v>
      </c>
      <c r="AD18" s="103">
        <f t="shared" si="11"/>
        <v>2.5510204081632653</v>
      </c>
      <c r="AE18" s="154">
        <f t="shared" si="12"/>
        <v>196</v>
      </c>
      <c r="AF18" s="103">
        <f t="shared" si="13"/>
        <v>37.26235741444867</v>
      </c>
      <c r="AG18" s="106">
        <f t="shared" si="14"/>
        <v>-62.73764258555133</v>
      </c>
    </row>
    <row r="19" spans="1:33" ht="12.75" customHeight="1">
      <c r="A19" s="304"/>
      <c r="B19" s="6">
        <v>185</v>
      </c>
      <c r="C19" s="3" t="s">
        <v>19</v>
      </c>
      <c r="D19" s="53">
        <v>526</v>
      </c>
      <c r="E19" s="98">
        <v>74</v>
      </c>
      <c r="F19" s="37">
        <f t="shared" si="0"/>
        <v>32.17391304347826</v>
      </c>
      <c r="G19" s="98">
        <v>82</v>
      </c>
      <c r="H19" s="37">
        <f t="shared" si="1"/>
        <v>35.65217391304348</v>
      </c>
      <c r="I19" s="98">
        <v>6</v>
      </c>
      <c r="J19" s="37">
        <f t="shared" si="2"/>
        <v>2.608695652173913</v>
      </c>
      <c r="K19" s="98">
        <v>1</v>
      </c>
      <c r="L19" s="37">
        <f t="shared" si="3"/>
        <v>0.43478260869565216</v>
      </c>
      <c r="M19" s="98">
        <v>2</v>
      </c>
      <c r="N19" s="37">
        <f t="shared" si="4"/>
        <v>0.8695652173913043</v>
      </c>
      <c r="O19" s="97">
        <v>59</v>
      </c>
      <c r="P19" s="37">
        <f t="shared" si="5"/>
        <v>25.65217391304348</v>
      </c>
      <c r="Q19" s="97">
        <v>0</v>
      </c>
      <c r="R19" s="37">
        <f t="shared" si="15"/>
        <v>0</v>
      </c>
      <c r="S19" s="97">
        <v>0</v>
      </c>
      <c r="T19" s="37">
        <f t="shared" si="6"/>
        <v>0</v>
      </c>
      <c r="U19" s="97">
        <v>1</v>
      </c>
      <c r="V19" s="37">
        <f t="shared" si="7"/>
        <v>0.43478260869565216</v>
      </c>
      <c r="W19" s="97">
        <v>0</v>
      </c>
      <c r="X19" s="37">
        <f t="shared" si="8"/>
        <v>0</v>
      </c>
      <c r="Y19" s="97">
        <v>0</v>
      </c>
      <c r="Z19" s="37">
        <f t="shared" si="9"/>
        <v>0</v>
      </c>
      <c r="AA19" s="154">
        <f t="shared" si="16"/>
        <v>225</v>
      </c>
      <c r="AB19" s="160">
        <f t="shared" si="10"/>
        <v>97.82608695652173</v>
      </c>
      <c r="AC19" s="98">
        <v>5</v>
      </c>
      <c r="AD19" s="103">
        <f t="shared" si="11"/>
        <v>2.1739130434782608</v>
      </c>
      <c r="AE19" s="154">
        <f t="shared" si="12"/>
        <v>230</v>
      </c>
      <c r="AF19" s="103">
        <f t="shared" si="13"/>
        <v>43.72623574144487</v>
      </c>
      <c r="AG19" s="106">
        <f t="shared" si="14"/>
        <v>-56.27376425855513</v>
      </c>
    </row>
    <row r="20" spans="1:33" ht="12.75" customHeight="1">
      <c r="A20" s="304"/>
      <c r="B20" s="6">
        <v>186</v>
      </c>
      <c r="C20" s="3" t="s">
        <v>15</v>
      </c>
      <c r="D20" s="53">
        <v>490</v>
      </c>
      <c r="E20" s="98">
        <v>144</v>
      </c>
      <c r="F20" s="37">
        <f t="shared" si="0"/>
        <v>40.33613445378151</v>
      </c>
      <c r="G20" s="98">
        <v>106</v>
      </c>
      <c r="H20" s="37">
        <f t="shared" si="1"/>
        <v>29.69187675070028</v>
      </c>
      <c r="I20" s="98">
        <v>9</v>
      </c>
      <c r="J20" s="37">
        <f t="shared" si="2"/>
        <v>2.5210084033613445</v>
      </c>
      <c r="K20" s="98">
        <v>1</v>
      </c>
      <c r="L20" s="37">
        <f t="shared" si="3"/>
        <v>0.2801120448179272</v>
      </c>
      <c r="M20" s="98">
        <v>4</v>
      </c>
      <c r="N20" s="37">
        <f t="shared" si="4"/>
        <v>1.1204481792717087</v>
      </c>
      <c r="O20" s="97">
        <v>78</v>
      </c>
      <c r="P20" s="37">
        <f t="shared" si="5"/>
        <v>21.84873949579832</v>
      </c>
      <c r="Q20" s="97">
        <v>1</v>
      </c>
      <c r="R20" s="37">
        <f t="shared" si="15"/>
        <v>0.2801120448179272</v>
      </c>
      <c r="S20" s="97">
        <v>0</v>
      </c>
      <c r="T20" s="37">
        <f t="shared" si="6"/>
        <v>0</v>
      </c>
      <c r="U20" s="97">
        <v>1</v>
      </c>
      <c r="V20" s="37">
        <f t="shared" si="7"/>
        <v>0.2801120448179272</v>
      </c>
      <c r="W20" s="97">
        <v>1</v>
      </c>
      <c r="X20" s="37">
        <f t="shared" si="8"/>
        <v>0.2801120448179272</v>
      </c>
      <c r="Y20" s="97">
        <v>3</v>
      </c>
      <c r="Z20" s="37">
        <f t="shared" si="9"/>
        <v>0.8620689655172413</v>
      </c>
      <c r="AA20" s="154">
        <f t="shared" si="16"/>
        <v>348</v>
      </c>
      <c r="AB20" s="160">
        <f t="shared" si="10"/>
        <v>97.47899159663865</v>
      </c>
      <c r="AC20" s="98">
        <v>9</v>
      </c>
      <c r="AD20" s="103">
        <f t="shared" si="11"/>
        <v>2.5210084033613445</v>
      </c>
      <c r="AE20" s="154">
        <f t="shared" si="12"/>
        <v>357</v>
      </c>
      <c r="AF20" s="103">
        <f t="shared" si="13"/>
        <v>72.85714285714285</v>
      </c>
      <c r="AG20" s="106">
        <f t="shared" si="14"/>
        <v>-27.142857142857153</v>
      </c>
    </row>
    <row r="21" spans="1:33" ht="12.75" customHeight="1">
      <c r="A21" s="304"/>
      <c r="B21" s="6">
        <v>186</v>
      </c>
      <c r="C21" s="3" t="s">
        <v>16</v>
      </c>
      <c r="D21" s="53">
        <v>491</v>
      </c>
      <c r="E21" s="98">
        <v>62</v>
      </c>
      <c r="F21" s="37">
        <f t="shared" si="0"/>
        <v>36.904761904761905</v>
      </c>
      <c r="G21" s="98">
        <v>51</v>
      </c>
      <c r="H21" s="37">
        <f t="shared" si="1"/>
        <v>30.357142857142854</v>
      </c>
      <c r="I21" s="98">
        <v>3</v>
      </c>
      <c r="J21" s="37">
        <f t="shared" si="2"/>
        <v>1.7857142857142856</v>
      </c>
      <c r="K21" s="98">
        <v>0</v>
      </c>
      <c r="L21" s="37">
        <f t="shared" si="3"/>
        <v>0</v>
      </c>
      <c r="M21" s="98">
        <v>3</v>
      </c>
      <c r="N21" s="37">
        <f t="shared" si="4"/>
        <v>1.7857142857142856</v>
      </c>
      <c r="O21" s="97">
        <v>39</v>
      </c>
      <c r="P21" s="37">
        <f t="shared" si="5"/>
        <v>23.214285714285715</v>
      </c>
      <c r="Q21" s="97">
        <v>0</v>
      </c>
      <c r="R21" s="37">
        <f t="shared" si="15"/>
        <v>0</v>
      </c>
      <c r="S21" s="97">
        <v>0</v>
      </c>
      <c r="T21" s="37">
        <f t="shared" si="6"/>
        <v>0</v>
      </c>
      <c r="U21" s="97">
        <v>3</v>
      </c>
      <c r="V21" s="37">
        <f t="shared" si="7"/>
        <v>1.7857142857142856</v>
      </c>
      <c r="W21" s="97">
        <v>1</v>
      </c>
      <c r="X21" s="37">
        <f t="shared" si="8"/>
        <v>0.5952380952380952</v>
      </c>
      <c r="Y21" s="97">
        <v>0</v>
      </c>
      <c r="Z21" s="37">
        <f t="shared" si="9"/>
        <v>0</v>
      </c>
      <c r="AA21" s="154">
        <f t="shared" si="16"/>
        <v>162</v>
      </c>
      <c r="AB21" s="160">
        <f t="shared" si="10"/>
        <v>96.42857142857143</v>
      </c>
      <c r="AC21" s="98">
        <v>6</v>
      </c>
      <c r="AD21" s="103">
        <f t="shared" si="11"/>
        <v>3.571428571428571</v>
      </c>
      <c r="AE21" s="154">
        <f t="shared" si="12"/>
        <v>168</v>
      </c>
      <c r="AF21" s="103">
        <f t="shared" si="13"/>
        <v>34.21588594704684</v>
      </c>
      <c r="AG21" s="106">
        <f t="shared" si="14"/>
        <v>-65.78411405295316</v>
      </c>
    </row>
    <row r="22" spans="1:33" ht="12.75" customHeight="1">
      <c r="A22" s="304"/>
      <c r="B22" s="6">
        <v>187</v>
      </c>
      <c r="C22" s="3" t="s">
        <v>15</v>
      </c>
      <c r="D22" s="53">
        <v>699</v>
      </c>
      <c r="E22" s="98">
        <v>130</v>
      </c>
      <c r="F22" s="37">
        <f t="shared" si="0"/>
        <v>42.34527687296417</v>
      </c>
      <c r="G22" s="98">
        <v>95</v>
      </c>
      <c r="H22" s="37">
        <f t="shared" si="1"/>
        <v>30.944625407166125</v>
      </c>
      <c r="I22" s="98">
        <v>4</v>
      </c>
      <c r="J22" s="37">
        <f t="shared" si="2"/>
        <v>1.3029315960912053</v>
      </c>
      <c r="K22" s="98">
        <v>2</v>
      </c>
      <c r="L22" s="37">
        <f t="shared" si="3"/>
        <v>0.6514657980456027</v>
      </c>
      <c r="M22" s="98">
        <v>3</v>
      </c>
      <c r="N22" s="37">
        <f t="shared" si="4"/>
        <v>0.9771986970684038</v>
      </c>
      <c r="O22" s="97">
        <v>64</v>
      </c>
      <c r="P22" s="37">
        <f t="shared" si="5"/>
        <v>20.846905537459286</v>
      </c>
      <c r="Q22" s="97">
        <v>0</v>
      </c>
      <c r="R22" s="37">
        <f t="shared" si="15"/>
        <v>0</v>
      </c>
      <c r="S22" s="97">
        <v>0</v>
      </c>
      <c r="T22" s="37">
        <f t="shared" si="6"/>
        <v>0</v>
      </c>
      <c r="U22" s="97">
        <v>0</v>
      </c>
      <c r="V22" s="37">
        <f t="shared" si="7"/>
        <v>0</v>
      </c>
      <c r="W22" s="97">
        <v>0</v>
      </c>
      <c r="X22" s="37">
        <f t="shared" si="8"/>
        <v>0</v>
      </c>
      <c r="Y22" s="97">
        <v>1</v>
      </c>
      <c r="Z22" s="37">
        <f t="shared" si="9"/>
        <v>0.33444816053511706</v>
      </c>
      <c r="AA22" s="154">
        <f t="shared" si="16"/>
        <v>299</v>
      </c>
      <c r="AB22" s="160">
        <f t="shared" si="10"/>
        <v>97.39413680781759</v>
      </c>
      <c r="AC22" s="98">
        <v>8</v>
      </c>
      <c r="AD22" s="103">
        <f t="shared" si="11"/>
        <v>2.6058631921824107</v>
      </c>
      <c r="AE22" s="154">
        <f t="shared" si="12"/>
        <v>307</v>
      </c>
      <c r="AF22" s="103">
        <f t="shared" si="13"/>
        <v>43.91988555078684</v>
      </c>
      <c r="AG22" s="106">
        <f t="shared" si="14"/>
        <v>-56.08011444921316</v>
      </c>
    </row>
    <row r="23" spans="1:33" ht="12.75" customHeight="1">
      <c r="A23" s="304"/>
      <c r="B23" s="6">
        <v>187</v>
      </c>
      <c r="C23" s="3" t="s">
        <v>16</v>
      </c>
      <c r="D23" s="53">
        <v>700</v>
      </c>
      <c r="E23" s="98">
        <v>101</v>
      </c>
      <c r="F23" s="37">
        <f t="shared" si="0"/>
        <v>38.54961832061068</v>
      </c>
      <c r="G23" s="98">
        <v>88</v>
      </c>
      <c r="H23" s="37">
        <f t="shared" si="1"/>
        <v>33.587786259541986</v>
      </c>
      <c r="I23" s="98">
        <v>2</v>
      </c>
      <c r="J23" s="37">
        <f t="shared" si="2"/>
        <v>0.7633587786259541</v>
      </c>
      <c r="K23" s="98">
        <v>3</v>
      </c>
      <c r="L23" s="37">
        <f t="shared" si="3"/>
        <v>1.1450381679389312</v>
      </c>
      <c r="M23" s="98">
        <v>5</v>
      </c>
      <c r="N23" s="37">
        <f t="shared" si="4"/>
        <v>1.9083969465648856</v>
      </c>
      <c r="O23" s="97">
        <v>43</v>
      </c>
      <c r="P23" s="37">
        <f t="shared" si="5"/>
        <v>16.412213740458014</v>
      </c>
      <c r="Q23" s="97">
        <v>0</v>
      </c>
      <c r="R23" s="37">
        <f t="shared" si="15"/>
        <v>0</v>
      </c>
      <c r="S23" s="97">
        <v>0</v>
      </c>
      <c r="T23" s="37">
        <f t="shared" si="6"/>
        <v>0</v>
      </c>
      <c r="U23" s="97">
        <v>2</v>
      </c>
      <c r="V23" s="37">
        <f t="shared" si="7"/>
        <v>0.7633587786259541</v>
      </c>
      <c r="W23" s="97">
        <v>0</v>
      </c>
      <c r="X23" s="37">
        <f t="shared" si="8"/>
        <v>0</v>
      </c>
      <c r="Y23" s="97">
        <v>1</v>
      </c>
      <c r="Z23" s="37">
        <f t="shared" si="9"/>
        <v>0.40816326530612246</v>
      </c>
      <c r="AA23" s="154">
        <f t="shared" si="16"/>
        <v>245</v>
      </c>
      <c r="AB23" s="160">
        <f t="shared" si="10"/>
        <v>93.51145038167938</v>
      </c>
      <c r="AC23" s="98">
        <v>17</v>
      </c>
      <c r="AD23" s="103">
        <f t="shared" si="11"/>
        <v>6.488549618320611</v>
      </c>
      <c r="AE23" s="154">
        <f t="shared" si="12"/>
        <v>262</v>
      </c>
      <c r="AF23" s="103">
        <f t="shared" si="13"/>
        <v>37.42857142857143</v>
      </c>
      <c r="AG23" s="106">
        <f t="shared" si="14"/>
        <v>-62.57142857142857</v>
      </c>
    </row>
    <row r="24" spans="1:33" ht="12.75" customHeight="1">
      <c r="A24" s="304"/>
      <c r="B24" s="6">
        <v>189</v>
      </c>
      <c r="C24" s="3" t="s">
        <v>15</v>
      </c>
      <c r="D24" s="53">
        <v>654</v>
      </c>
      <c r="E24" s="98">
        <v>136</v>
      </c>
      <c r="F24" s="37">
        <f t="shared" si="0"/>
        <v>40.59701492537313</v>
      </c>
      <c r="G24" s="98">
        <v>97</v>
      </c>
      <c r="H24" s="37">
        <f t="shared" si="1"/>
        <v>28.955223880597014</v>
      </c>
      <c r="I24" s="98">
        <v>10</v>
      </c>
      <c r="J24" s="37">
        <f t="shared" si="2"/>
        <v>2.9850746268656714</v>
      </c>
      <c r="K24" s="98">
        <v>0</v>
      </c>
      <c r="L24" s="37">
        <f t="shared" si="3"/>
        <v>0</v>
      </c>
      <c r="M24" s="98">
        <v>6</v>
      </c>
      <c r="N24" s="37">
        <f t="shared" si="4"/>
        <v>1.791044776119403</v>
      </c>
      <c r="O24" s="97">
        <v>69</v>
      </c>
      <c r="P24" s="37">
        <f t="shared" si="5"/>
        <v>20.597014925373134</v>
      </c>
      <c r="Q24" s="97">
        <v>0</v>
      </c>
      <c r="R24" s="37">
        <f t="shared" si="15"/>
        <v>0</v>
      </c>
      <c r="S24" s="97">
        <v>0</v>
      </c>
      <c r="T24" s="37">
        <v>0</v>
      </c>
      <c r="U24" s="97">
        <v>0</v>
      </c>
      <c r="V24" s="37">
        <f t="shared" si="7"/>
        <v>0</v>
      </c>
      <c r="W24" s="97">
        <v>0</v>
      </c>
      <c r="X24" s="37">
        <f t="shared" si="8"/>
        <v>0</v>
      </c>
      <c r="Y24" s="97">
        <v>0</v>
      </c>
      <c r="Z24" s="37">
        <f t="shared" si="9"/>
        <v>0</v>
      </c>
      <c r="AA24" s="154">
        <f t="shared" si="16"/>
        <v>318</v>
      </c>
      <c r="AB24" s="160">
        <f t="shared" si="10"/>
        <v>94.92537313432837</v>
      </c>
      <c r="AC24" s="98">
        <v>17</v>
      </c>
      <c r="AD24" s="103">
        <f t="shared" si="11"/>
        <v>5.074626865671641</v>
      </c>
      <c r="AE24" s="154">
        <f t="shared" si="12"/>
        <v>335</v>
      </c>
      <c r="AF24" s="103">
        <f t="shared" si="13"/>
        <v>51.223241590214066</v>
      </c>
      <c r="AG24" s="106">
        <f t="shared" si="14"/>
        <v>-48.776758409785934</v>
      </c>
    </row>
    <row r="25" spans="1:33" ht="12.75" customHeight="1">
      <c r="A25" s="304"/>
      <c r="B25" s="6">
        <v>189</v>
      </c>
      <c r="C25" s="3" t="s">
        <v>16</v>
      </c>
      <c r="D25" s="53">
        <v>654</v>
      </c>
      <c r="E25" s="98">
        <v>139</v>
      </c>
      <c r="F25" s="37">
        <f t="shared" si="0"/>
        <v>40.05763688760807</v>
      </c>
      <c r="G25" s="98">
        <v>103</v>
      </c>
      <c r="H25" s="37">
        <f t="shared" si="1"/>
        <v>29.68299711815562</v>
      </c>
      <c r="I25" s="98">
        <v>6</v>
      </c>
      <c r="J25" s="37">
        <f t="shared" si="2"/>
        <v>1.729106628242075</v>
      </c>
      <c r="K25" s="98">
        <v>5</v>
      </c>
      <c r="L25" s="37">
        <f t="shared" si="3"/>
        <v>1.440922190201729</v>
      </c>
      <c r="M25" s="98">
        <v>4</v>
      </c>
      <c r="N25" s="37">
        <f t="shared" si="4"/>
        <v>1.1527377521613833</v>
      </c>
      <c r="O25" s="97">
        <v>79</v>
      </c>
      <c r="P25" s="37">
        <f t="shared" si="5"/>
        <v>22.76657060518732</v>
      </c>
      <c r="Q25" s="97">
        <v>0</v>
      </c>
      <c r="R25" s="37">
        <f t="shared" si="15"/>
        <v>0</v>
      </c>
      <c r="S25" s="97">
        <v>0</v>
      </c>
      <c r="T25" s="37">
        <f t="shared" si="6"/>
        <v>0</v>
      </c>
      <c r="U25" s="97">
        <v>0</v>
      </c>
      <c r="V25" s="37">
        <f t="shared" si="7"/>
        <v>0</v>
      </c>
      <c r="W25" s="98">
        <v>2</v>
      </c>
      <c r="X25" s="37">
        <f t="shared" si="8"/>
        <v>0.5763688760806917</v>
      </c>
      <c r="Y25" s="97">
        <v>0</v>
      </c>
      <c r="Z25" s="37">
        <f t="shared" si="9"/>
        <v>0</v>
      </c>
      <c r="AA25" s="154">
        <f t="shared" si="16"/>
        <v>338</v>
      </c>
      <c r="AB25" s="160">
        <f t="shared" si="10"/>
        <v>97.40634005763688</v>
      </c>
      <c r="AC25" s="98">
        <v>9</v>
      </c>
      <c r="AD25" s="103">
        <f t="shared" si="11"/>
        <v>2.5936599423631126</v>
      </c>
      <c r="AE25" s="154">
        <f t="shared" si="12"/>
        <v>347</v>
      </c>
      <c r="AF25" s="103">
        <f t="shared" si="13"/>
        <v>53.05810397553516</v>
      </c>
      <c r="AG25" s="106">
        <f t="shared" si="14"/>
        <v>-46.94189602446484</v>
      </c>
    </row>
    <row r="26" spans="1:33" ht="12.75" customHeight="1">
      <c r="A26" s="304"/>
      <c r="B26" s="6">
        <v>190</v>
      </c>
      <c r="C26" s="3" t="s">
        <v>15</v>
      </c>
      <c r="D26" s="53">
        <v>526</v>
      </c>
      <c r="E26" s="98">
        <v>115</v>
      </c>
      <c r="F26" s="37">
        <f t="shared" si="0"/>
        <v>43.72623574144487</v>
      </c>
      <c r="G26" s="98">
        <v>85</v>
      </c>
      <c r="H26" s="37">
        <f t="shared" si="1"/>
        <v>32.31939163498099</v>
      </c>
      <c r="I26" s="98">
        <v>4</v>
      </c>
      <c r="J26" s="37">
        <f t="shared" si="2"/>
        <v>1.520912547528517</v>
      </c>
      <c r="K26" s="98">
        <v>2</v>
      </c>
      <c r="L26" s="37">
        <f t="shared" si="3"/>
        <v>0.7604562737642585</v>
      </c>
      <c r="M26" s="98">
        <v>0</v>
      </c>
      <c r="N26" s="37">
        <f t="shared" si="4"/>
        <v>0</v>
      </c>
      <c r="O26" s="97">
        <v>47</v>
      </c>
      <c r="P26" s="37">
        <f t="shared" si="5"/>
        <v>17.870722433460077</v>
      </c>
      <c r="Q26" s="97">
        <v>0</v>
      </c>
      <c r="R26" s="37">
        <f t="shared" si="15"/>
        <v>0</v>
      </c>
      <c r="S26" s="97">
        <v>1</v>
      </c>
      <c r="T26" s="37">
        <f t="shared" si="6"/>
        <v>0.38022813688212925</v>
      </c>
      <c r="U26" s="97">
        <v>0</v>
      </c>
      <c r="V26" s="37">
        <f t="shared" si="7"/>
        <v>0</v>
      </c>
      <c r="W26" s="97">
        <v>0</v>
      </c>
      <c r="X26" s="37">
        <f t="shared" si="8"/>
        <v>0</v>
      </c>
      <c r="Y26" s="97">
        <v>0</v>
      </c>
      <c r="Z26" s="37">
        <f t="shared" si="9"/>
        <v>0</v>
      </c>
      <c r="AA26" s="154">
        <f t="shared" si="16"/>
        <v>254</v>
      </c>
      <c r="AB26" s="160">
        <f t="shared" si="10"/>
        <v>96.57794676806084</v>
      </c>
      <c r="AC26" s="98">
        <v>9</v>
      </c>
      <c r="AD26" s="103">
        <f t="shared" si="11"/>
        <v>3.4220532319391634</v>
      </c>
      <c r="AE26" s="154">
        <f t="shared" si="12"/>
        <v>263</v>
      </c>
      <c r="AF26" s="103">
        <f t="shared" si="13"/>
        <v>50</v>
      </c>
      <c r="AG26" s="106">
        <f t="shared" si="14"/>
        <v>-50</v>
      </c>
    </row>
    <row r="27" spans="1:33" ht="12.75" customHeight="1">
      <c r="A27" s="304"/>
      <c r="B27" s="6">
        <v>190</v>
      </c>
      <c r="C27" s="3" t="s">
        <v>16</v>
      </c>
      <c r="D27" s="53">
        <v>527</v>
      </c>
      <c r="E27" s="98">
        <v>105</v>
      </c>
      <c r="F27" s="37">
        <f t="shared" si="0"/>
        <v>37.36654804270463</v>
      </c>
      <c r="G27" s="98">
        <v>100</v>
      </c>
      <c r="H27" s="37">
        <f t="shared" si="1"/>
        <v>35.587188612099645</v>
      </c>
      <c r="I27" s="98">
        <v>5</v>
      </c>
      <c r="J27" s="37">
        <f t="shared" si="2"/>
        <v>1.7793594306049825</v>
      </c>
      <c r="K27" s="98">
        <v>4</v>
      </c>
      <c r="L27" s="37">
        <f t="shared" si="3"/>
        <v>1.4234875444839856</v>
      </c>
      <c r="M27" s="98">
        <v>6</v>
      </c>
      <c r="N27" s="37">
        <f t="shared" si="4"/>
        <v>2.135231316725979</v>
      </c>
      <c r="O27" s="98">
        <v>52</v>
      </c>
      <c r="P27" s="37">
        <f t="shared" si="5"/>
        <v>18.505338078291814</v>
      </c>
      <c r="Q27" s="97">
        <v>0</v>
      </c>
      <c r="R27" s="37">
        <f t="shared" si="15"/>
        <v>0</v>
      </c>
      <c r="S27" s="98">
        <v>0</v>
      </c>
      <c r="T27" s="37">
        <f t="shared" si="6"/>
        <v>0</v>
      </c>
      <c r="U27" s="98">
        <v>1</v>
      </c>
      <c r="V27" s="37">
        <f t="shared" si="7"/>
        <v>0.3558718861209964</v>
      </c>
      <c r="W27" s="98">
        <v>0</v>
      </c>
      <c r="X27" s="37">
        <f t="shared" si="8"/>
        <v>0</v>
      </c>
      <c r="Y27" s="98">
        <v>0</v>
      </c>
      <c r="Z27" s="37">
        <f t="shared" si="9"/>
        <v>0</v>
      </c>
      <c r="AA27" s="154">
        <f t="shared" si="16"/>
        <v>273</v>
      </c>
      <c r="AB27" s="160">
        <f t="shared" si="10"/>
        <v>97.15302491103202</v>
      </c>
      <c r="AC27" s="98">
        <v>8</v>
      </c>
      <c r="AD27" s="103">
        <f t="shared" si="11"/>
        <v>2.8469750889679712</v>
      </c>
      <c r="AE27" s="154">
        <f t="shared" si="12"/>
        <v>281</v>
      </c>
      <c r="AF27" s="103">
        <f t="shared" si="13"/>
        <v>53.32068311195446</v>
      </c>
      <c r="AG27" s="106">
        <f t="shared" si="14"/>
        <v>-46.67931688804554</v>
      </c>
    </row>
    <row r="28" spans="1:33" ht="12.75" customHeight="1">
      <c r="A28" s="304"/>
      <c r="B28" s="6">
        <v>191</v>
      </c>
      <c r="C28" s="3" t="s">
        <v>15</v>
      </c>
      <c r="D28" s="53">
        <v>568</v>
      </c>
      <c r="E28" s="98">
        <v>112</v>
      </c>
      <c r="F28" s="37">
        <f t="shared" si="0"/>
        <v>37.333333333333336</v>
      </c>
      <c r="G28" s="98">
        <v>85</v>
      </c>
      <c r="H28" s="37">
        <f t="shared" si="1"/>
        <v>28.333333333333332</v>
      </c>
      <c r="I28" s="98">
        <v>8</v>
      </c>
      <c r="J28" s="37">
        <f t="shared" si="2"/>
        <v>2.666666666666667</v>
      </c>
      <c r="K28" s="98">
        <v>1</v>
      </c>
      <c r="L28" s="37">
        <f t="shared" si="3"/>
        <v>0.33333333333333337</v>
      </c>
      <c r="M28" s="98">
        <v>1</v>
      </c>
      <c r="N28" s="37">
        <f t="shared" si="4"/>
        <v>0.33333333333333337</v>
      </c>
      <c r="O28" s="98">
        <v>81</v>
      </c>
      <c r="P28" s="37">
        <f t="shared" si="5"/>
        <v>27</v>
      </c>
      <c r="Q28" s="97">
        <v>0</v>
      </c>
      <c r="R28" s="37">
        <f t="shared" si="15"/>
        <v>0</v>
      </c>
      <c r="S28" s="98">
        <v>1</v>
      </c>
      <c r="T28" s="37">
        <f t="shared" si="6"/>
        <v>0.33333333333333337</v>
      </c>
      <c r="U28" s="98">
        <v>3</v>
      </c>
      <c r="V28" s="37">
        <f t="shared" si="7"/>
        <v>1</v>
      </c>
      <c r="W28" s="98">
        <v>0</v>
      </c>
      <c r="X28" s="37">
        <f t="shared" si="8"/>
        <v>0</v>
      </c>
      <c r="Y28" s="98">
        <v>0</v>
      </c>
      <c r="Z28" s="37">
        <f t="shared" si="9"/>
        <v>0</v>
      </c>
      <c r="AA28" s="154">
        <f t="shared" si="16"/>
        <v>292</v>
      </c>
      <c r="AB28" s="160">
        <f t="shared" si="10"/>
        <v>97.33333333333334</v>
      </c>
      <c r="AC28" s="98">
        <v>8</v>
      </c>
      <c r="AD28" s="103">
        <f t="shared" si="11"/>
        <v>2.666666666666667</v>
      </c>
      <c r="AE28" s="154">
        <f t="shared" si="12"/>
        <v>300</v>
      </c>
      <c r="AF28" s="103">
        <f t="shared" si="13"/>
        <v>52.816901408450704</v>
      </c>
      <c r="AG28" s="106">
        <f t="shared" si="14"/>
        <v>-47.183098591549296</v>
      </c>
    </row>
    <row r="29" spans="1:33" ht="12.75" customHeight="1">
      <c r="A29" s="304"/>
      <c r="B29" s="6">
        <v>191</v>
      </c>
      <c r="C29" s="3" t="s">
        <v>16</v>
      </c>
      <c r="D29" s="53">
        <v>569</v>
      </c>
      <c r="E29" s="98">
        <v>95</v>
      </c>
      <c r="F29" s="37">
        <f t="shared" si="0"/>
        <v>35.44776119402985</v>
      </c>
      <c r="G29" s="98">
        <v>83</v>
      </c>
      <c r="H29" s="37">
        <f t="shared" si="1"/>
        <v>30.970149253731343</v>
      </c>
      <c r="I29" s="98">
        <v>6</v>
      </c>
      <c r="J29" s="37">
        <f t="shared" si="2"/>
        <v>2.2388059701492535</v>
      </c>
      <c r="K29" s="98">
        <v>3</v>
      </c>
      <c r="L29" s="37">
        <f t="shared" si="3"/>
        <v>1.1194029850746268</v>
      </c>
      <c r="M29" s="98">
        <v>5</v>
      </c>
      <c r="N29" s="37">
        <f t="shared" si="4"/>
        <v>1.8656716417910446</v>
      </c>
      <c r="O29" s="98">
        <v>74</v>
      </c>
      <c r="P29" s="37">
        <f t="shared" si="5"/>
        <v>27.611940298507463</v>
      </c>
      <c r="Q29" s="97">
        <v>0</v>
      </c>
      <c r="R29" s="37">
        <f t="shared" si="15"/>
        <v>0</v>
      </c>
      <c r="S29" s="98">
        <v>0</v>
      </c>
      <c r="T29" s="37">
        <f t="shared" si="6"/>
        <v>0</v>
      </c>
      <c r="U29" s="98">
        <v>0</v>
      </c>
      <c r="V29" s="37">
        <f t="shared" si="7"/>
        <v>0</v>
      </c>
      <c r="W29" s="98">
        <v>1</v>
      </c>
      <c r="X29" s="37">
        <f t="shared" si="8"/>
        <v>0.3731343283582089</v>
      </c>
      <c r="Y29" s="98">
        <v>1</v>
      </c>
      <c r="Z29" s="37">
        <f t="shared" si="9"/>
        <v>0.3731343283582089</v>
      </c>
      <c r="AA29" s="154">
        <f t="shared" si="16"/>
        <v>268</v>
      </c>
      <c r="AB29" s="160">
        <f t="shared" si="10"/>
        <v>100</v>
      </c>
      <c r="AC29" s="98">
        <v>0</v>
      </c>
      <c r="AD29" s="103">
        <f t="shared" si="11"/>
        <v>0</v>
      </c>
      <c r="AE29" s="154">
        <f t="shared" si="12"/>
        <v>268</v>
      </c>
      <c r="AF29" s="103">
        <f t="shared" si="13"/>
        <v>47.10017574692443</v>
      </c>
      <c r="AG29" s="106">
        <f t="shared" si="14"/>
        <v>-52.89982425307557</v>
      </c>
    </row>
    <row r="30" spans="1:33" ht="12.75" customHeight="1">
      <c r="A30" s="304"/>
      <c r="B30" s="6">
        <v>192</v>
      </c>
      <c r="C30" s="3" t="s">
        <v>15</v>
      </c>
      <c r="D30" s="53">
        <v>532</v>
      </c>
      <c r="E30" s="98">
        <v>73</v>
      </c>
      <c r="F30" s="37">
        <f t="shared" si="0"/>
        <v>40.55555555555556</v>
      </c>
      <c r="G30" s="98">
        <v>60</v>
      </c>
      <c r="H30" s="37">
        <f t="shared" si="1"/>
        <v>33.33333333333333</v>
      </c>
      <c r="I30" s="98">
        <v>4</v>
      </c>
      <c r="J30" s="37">
        <f t="shared" si="2"/>
        <v>2.2222222222222223</v>
      </c>
      <c r="K30" s="98">
        <v>3</v>
      </c>
      <c r="L30" s="37">
        <f t="shared" si="3"/>
        <v>1.6666666666666667</v>
      </c>
      <c r="M30" s="98">
        <v>5</v>
      </c>
      <c r="N30" s="37">
        <f t="shared" si="4"/>
        <v>2.7777777777777777</v>
      </c>
      <c r="O30" s="97">
        <v>29</v>
      </c>
      <c r="P30" s="37">
        <f t="shared" si="5"/>
        <v>16.11111111111111</v>
      </c>
      <c r="Q30" s="97">
        <v>0</v>
      </c>
      <c r="R30" s="37">
        <f t="shared" si="15"/>
        <v>0</v>
      </c>
      <c r="S30" s="97">
        <v>1</v>
      </c>
      <c r="T30" s="37">
        <f t="shared" si="6"/>
        <v>0.5555555555555556</v>
      </c>
      <c r="U30" s="97">
        <v>1</v>
      </c>
      <c r="V30" s="37">
        <f t="shared" si="7"/>
        <v>0.5555555555555556</v>
      </c>
      <c r="W30" s="97">
        <v>0</v>
      </c>
      <c r="X30" s="37">
        <f t="shared" si="8"/>
        <v>0</v>
      </c>
      <c r="Y30" s="97">
        <v>0</v>
      </c>
      <c r="Z30" s="37">
        <f t="shared" si="9"/>
        <v>0</v>
      </c>
      <c r="AA30" s="154">
        <f t="shared" si="16"/>
        <v>176</v>
      </c>
      <c r="AB30" s="160">
        <f t="shared" si="10"/>
        <v>97.77777777777777</v>
      </c>
      <c r="AC30" s="98">
        <v>4</v>
      </c>
      <c r="AD30" s="103">
        <f t="shared" si="11"/>
        <v>2.2222222222222223</v>
      </c>
      <c r="AE30" s="154">
        <f t="shared" si="12"/>
        <v>180</v>
      </c>
      <c r="AF30" s="103">
        <f t="shared" si="13"/>
        <v>33.83458646616541</v>
      </c>
      <c r="AG30" s="106">
        <f t="shared" si="14"/>
        <v>-66.1654135338346</v>
      </c>
    </row>
    <row r="31" spans="1:33" ht="12.75" customHeight="1">
      <c r="A31" s="304"/>
      <c r="B31" s="6">
        <v>192</v>
      </c>
      <c r="C31" s="3" t="s">
        <v>16</v>
      </c>
      <c r="D31" s="53">
        <v>533</v>
      </c>
      <c r="E31" s="98">
        <v>105</v>
      </c>
      <c r="F31" s="37">
        <f t="shared" si="0"/>
        <v>42.168674698795186</v>
      </c>
      <c r="G31" s="98">
        <v>72</v>
      </c>
      <c r="H31" s="37">
        <f t="shared" si="1"/>
        <v>28.915662650602407</v>
      </c>
      <c r="I31" s="98">
        <v>3</v>
      </c>
      <c r="J31" s="37">
        <f t="shared" si="2"/>
        <v>1.2048192771084338</v>
      </c>
      <c r="K31" s="98">
        <v>3</v>
      </c>
      <c r="L31" s="37">
        <f t="shared" si="3"/>
        <v>1.2048192771084338</v>
      </c>
      <c r="M31" s="98">
        <v>1</v>
      </c>
      <c r="N31" s="37">
        <f t="shared" si="4"/>
        <v>0.4016064257028112</v>
      </c>
      <c r="O31" s="98">
        <v>56</v>
      </c>
      <c r="P31" s="37">
        <f t="shared" si="5"/>
        <v>22.48995983935743</v>
      </c>
      <c r="Q31" s="97">
        <v>1</v>
      </c>
      <c r="R31" s="37">
        <f t="shared" si="15"/>
        <v>0.4016064257028112</v>
      </c>
      <c r="S31" s="98">
        <v>1</v>
      </c>
      <c r="T31" s="37">
        <f t="shared" si="6"/>
        <v>0.4016064257028112</v>
      </c>
      <c r="U31" s="98">
        <v>0</v>
      </c>
      <c r="V31" s="37">
        <f t="shared" si="7"/>
        <v>0</v>
      </c>
      <c r="W31" s="98">
        <v>0</v>
      </c>
      <c r="X31" s="37">
        <f t="shared" si="8"/>
        <v>0</v>
      </c>
      <c r="Y31" s="98">
        <v>0</v>
      </c>
      <c r="Z31" s="37">
        <f t="shared" si="9"/>
        <v>0</v>
      </c>
      <c r="AA31" s="154">
        <f t="shared" si="16"/>
        <v>242</v>
      </c>
      <c r="AB31" s="160">
        <f t="shared" si="10"/>
        <v>97.18875502008032</v>
      </c>
      <c r="AC31" s="98">
        <v>7</v>
      </c>
      <c r="AD31" s="103">
        <f t="shared" si="11"/>
        <v>2.8112449799196786</v>
      </c>
      <c r="AE31" s="154">
        <f t="shared" si="12"/>
        <v>249</v>
      </c>
      <c r="AF31" s="103">
        <f t="shared" si="13"/>
        <v>46.71669793621013</v>
      </c>
      <c r="AG31" s="106">
        <f t="shared" si="14"/>
        <v>-53.28330206378987</v>
      </c>
    </row>
    <row r="32" spans="1:33" ht="12.75" customHeight="1">
      <c r="A32" s="304"/>
      <c r="B32" s="6">
        <v>193</v>
      </c>
      <c r="C32" s="3" t="s">
        <v>15</v>
      </c>
      <c r="D32" s="53">
        <v>603</v>
      </c>
      <c r="E32" s="98">
        <v>91</v>
      </c>
      <c r="F32" s="37">
        <f t="shared" si="0"/>
        <v>29.260450160771708</v>
      </c>
      <c r="G32" s="98">
        <v>134</v>
      </c>
      <c r="H32" s="37">
        <f t="shared" si="1"/>
        <v>43.08681672025724</v>
      </c>
      <c r="I32" s="98">
        <v>9</v>
      </c>
      <c r="J32" s="37">
        <f t="shared" si="2"/>
        <v>2.8938906752411575</v>
      </c>
      <c r="K32" s="98">
        <v>10</v>
      </c>
      <c r="L32" s="37">
        <f t="shared" si="3"/>
        <v>3.215434083601286</v>
      </c>
      <c r="M32" s="98">
        <v>5</v>
      </c>
      <c r="N32" s="37">
        <f t="shared" si="4"/>
        <v>1.607717041800643</v>
      </c>
      <c r="O32" s="97">
        <v>53</v>
      </c>
      <c r="P32" s="37">
        <f t="shared" si="5"/>
        <v>17.041800643086816</v>
      </c>
      <c r="Q32" s="97">
        <v>0</v>
      </c>
      <c r="R32" s="37">
        <f t="shared" si="15"/>
        <v>0</v>
      </c>
      <c r="S32" s="97">
        <v>0</v>
      </c>
      <c r="T32" s="37">
        <f t="shared" si="6"/>
        <v>0</v>
      </c>
      <c r="U32" s="97">
        <v>2</v>
      </c>
      <c r="V32" s="37">
        <f t="shared" si="7"/>
        <v>0.6430868167202572</v>
      </c>
      <c r="W32" s="97">
        <v>0</v>
      </c>
      <c r="X32" s="37">
        <f t="shared" si="8"/>
        <v>0</v>
      </c>
      <c r="Y32" s="97">
        <v>1</v>
      </c>
      <c r="Z32" s="37">
        <f t="shared" si="9"/>
        <v>0.32786885245901637</v>
      </c>
      <c r="AA32" s="154">
        <f t="shared" si="16"/>
        <v>305</v>
      </c>
      <c r="AB32" s="160">
        <f t="shared" si="10"/>
        <v>98.07073954983923</v>
      </c>
      <c r="AC32" s="98">
        <v>6</v>
      </c>
      <c r="AD32" s="103">
        <f t="shared" si="11"/>
        <v>1.929260450160772</v>
      </c>
      <c r="AE32" s="154">
        <f t="shared" si="12"/>
        <v>311</v>
      </c>
      <c r="AF32" s="103">
        <f t="shared" si="13"/>
        <v>51.575456053067995</v>
      </c>
      <c r="AG32" s="106">
        <f t="shared" si="14"/>
        <v>-48.424543946932005</v>
      </c>
    </row>
    <row r="33" spans="1:33" ht="12.75" customHeight="1">
      <c r="A33" s="304"/>
      <c r="B33" s="6">
        <v>194</v>
      </c>
      <c r="C33" s="3" t="s">
        <v>15</v>
      </c>
      <c r="D33" s="53">
        <v>506</v>
      </c>
      <c r="E33" s="97">
        <v>118</v>
      </c>
      <c r="F33" s="37">
        <f t="shared" si="0"/>
        <v>40.136054421768705</v>
      </c>
      <c r="G33" s="98">
        <v>96</v>
      </c>
      <c r="H33" s="37">
        <f t="shared" si="1"/>
        <v>32.6530612244898</v>
      </c>
      <c r="I33" s="97">
        <v>8</v>
      </c>
      <c r="J33" s="37">
        <f t="shared" si="2"/>
        <v>2.7210884353741496</v>
      </c>
      <c r="K33" s="97">
        <v>4</v>
      </c>
      <c r="L33" s="37">
        <f t="shared" si="3"/>
        <v>1.3605442176870748</v>
      </c>
      <c r="M33" s="97">
        <v>1</v>
      </c>
      <c r="N33" s="37">
        <f t="shared" si="4"/>
        <v>0.3401360544217687</v>
      </c>
      <c r="O33" s="97">
        <v>66</v>
      </c>
      <c r="P33" s="37">
        <f t="shared" si="5"/>
        <v>22.448979591836736</v>
      </c>
      <c r="Q33" s="97">
        <v>0</v>
      </c>
      <c r="R33" s="37">
        <f t="shared" si="15"/>
        <v>0</v>
      </c>
      <c r="S33" s="97">
        <v>0</v>
      </c>
      <c r="T33" s="37">
        <f t="shared" si="6"/>
        <v>0</v>
      </c>
      <c r="U33" s="97">
        <v>0</v>
      </c>
      <c r="V33" s="37">
        <f t="shared" si="7"/>
        <v>0</v>
      </c>
      <c r="W33" s="97">
        <v>0</v>
      </c>
      <c r="X33" s="37">
        <f t="shared" si="8"/>
        <v>0</v>
      </c>
      <c r="Y33" s="97">
        <v>1</v>
      </c>
      <c r="Z33" s="37">
        <f t="shared" si="9"/>
        <v>0.3401360544217687</v>
      </c>
      <c r="AA33" s="154">
        <f t="shared" si="16"/>
        <v>294</v>
      </c>
      <c r="AB33" s="160">
        <f t="shared" si="10"/>
        <v>100</v>
      </c>
      <c r="AC33" s="98">
        <v>0</v>
      </c>
      <c r="AD33" s="103">
        <f t="shared" si="11"/>
        <v>0</v>
      </c>
      <c r="AE33" s="154">
        <f t="shared" si="12"/>
        <v>294</v>
      </c>
      <c r="AF33" s="103">
        <f t="shared" si="13"/>
        <v>58.10276679841897</v>
      </c>
      <c r="AG33" s="106">
        <f t="shared" si="14"/>
        <v>-41.89723320158103</v>
      </c>
    </row>
    <row r="34" spans="1:33" ht="12.75" customHeight="1">
      <c r="A34" s="304"/>
      <c r="B34" s="6">
        <v>194</v>
      </c>
      <c r="C34" s="3" t="s">
        <v>16</v>
      </c>
      <c r="D34" s="53">
        <v>507</v>
      </c>
      <c r="E34" s="97">
        <v>98</v>
      </c>
      <c r="F34" s="37">
        <f t="shared" si="0"/>
        <v>43.55555555555555</v>
      </c>
      <c r="G34" s="98">
        <v>71</v>
      </c>
      <c r="H34" s="37">
        <f t="shared" si="1"/>
        <v>31.555555555555554</v>
      </c>
      <c r="I34" s="97">
        <v>0</v>
      </c>
      <c r="J34" s="37">
        <f t="shared" si="2"/>
        <v>0</v>
      </c>
      <c r="K34" s="97">
        <v>1</v>
      </c>
      <c r="L34" s="37">
        <f t="shared" si="3"/>
        <v>0.4444444444444444</v>
      </c>
      <c r="M34" s="97">
        <v>3</v>
      </c>
      <c r="N34" s="37">
        <f t="shared" si="4"/>
        <v>1.3333333333333335</v>
      </c>
      <c r="O34" s="97">
        <v>44</v>
      </c>
      <c r="P34" s="37">
        <f t="shared" si="5"/>
        <v>19.555555555555557</v>
      </c>
      <c r="Q34" s="97">
        <v>0</v>
      </c>
      <c r="R34" s="37">
        <f t="shared" si="15"/>
        <v>0</v>
      </c>
      <c r="S34" s="97">
        <v>0</v>
      </c>
      <c r="T34" s="37">
        <f t="shared" si="6"/>
        <v>0</v>
      </c>
      <c r="U34" s="97">
        <v>0</v>
      </c>
      <c r="V34" s="37">
        <f t="shared" si="7"/>
        <v>0</v>
      </c>
      <c r="W34" s="97">
        <v>1</v>
      </c>
      <c r="X34" s="37">
        <f t="shared" si="8"/>
        <v>0.4444444444444444</v>
      </c>
      <c r="Y34" s="97">
        <v>1</v>
      </c>
      <c r="Z34" s="37">
        <f t="shared" si="9"/>
        <v>0.45662100456621</v>
      </c>
      <c r="AA34" s="154">
        <f t="shared" si="16"/>
        <v>219</v>
      </c>
      <c r="AB34" s="160">
        <f t="shared" si="10"/>
        <v>97.33333333333334</v>
      </c>
      <c r="AC34" s="98">
        <v>6</v>
      </c>
      <c r="AD34" s="103">
        <f t="shared" si="11"/>
        <v>2.666666666666667</v>
      </c>
      <c r="AE34" s="154">
        <f t="shared" si="12"/>
        <v>225</v>
      </c>
      <c r="AF34" s="103">
        <f t="shared" si="13"/>
        <v>44.37869822485207</v>
      </c>
      <c r="AG34" s="106">
        <f t="shared" si="14"/>
        <v>-55.62130177514793</v>
      </c>
    </row>
    <row r="35" spans="1:33" ht="12.75" customHeight="1">
      <c r="A35" s="304"/>
      <c r="B35" s="6">
        <v>195</v>
      </c>
      <c r="C35" s="3" t="s">
        <v>15</v>
      </c>
      <c r="D35" s="53">
        <v>543</v>
      </c>
      <c r="E35" s="97">
        <v>94</v>
      </c>
      <c r="F35" s="37">
        <f t="shared" si="0"/>
        <v>33.935018050541515</v>
      </c>
      <c r="G35" s="98">
        <v>98</v>
      </c>
      <c r="H35" s="37">
        <f t="shared" si="1"/>
        <v>35.37906137184115</v>
      </c>
      <c r="I35" s="97">
        <v>5</v>
      </c>
      <c r="J35" s="37">
        <f t="shared" si="2"/>
        <v>1.8050541516245486</v>
      </c>
      <c r="K35" s="97">
        <v>4</v>
      </c>
      <c r="L35" s="37">
        <f t="shared" si="3"/>
        <v>1.444043321299639</v>
      </c>
      <c r="M35" s="97">
        <v>6</v>
      </c>
      <c r="N35" s="37">
        <f t="shared" si="4"/>
        <v>2.166064981949458</v>
      </c>
      <c r="O35" s="97">
        <v>59</v>
      </c>
      <c r="P35" s="37">
        <f t="shared" si="5"/>
        <v>21.299638989169676</v>
      </c>
      <c r="Q35" s="97">
        <v>0</v>
      </c>
      <c r="R35" s="37">
        <f t="shared" si="15"/>
        <v>0</v>
      </c>
      <c r="S35" s="97">
        <v>0</v>
      </c>
      <c r="T35" s="37">
        <f t="shared" si="6"/>
        <v>0</v>
      </c>
      <c r="U35" s="97">
        <v>2</v>
      </c>
      <c r="V35" s="37">
        <f t="shared" si="7"/>
        <v>0.7220216606498195</v>
      </c>
      <c r="W35" s="97">
        <v>0</v>
      </c>
      <c r="X35" s="37">
        <f t="shared" si="8"/>
        <v>0</v>
      </c>
      <c r="Y35" s="97">
        <v>0</v>
      </c>
      <c r="Z35" s="37">
        <f t="shared" si="9"/>
        <v>0</v>
      </c>
      <c r="AA35" s="154">
        <f t="shared" si="16"/>
        <v>268</v>
      </c>
      <c r="AB35" s="160">
        <f t="shared" si="10"/>
        <v>96.75090252707581</v>
      </c>
      <c r="AC35" s="98">
        <v>9</v>
      </c>
      <c r="AD35" s="103">
        <f t="shared" si="11"/>
        <v>3.2490974729241873</v>
      </c>
      <c r="AE35" s="154">
        <f t="shared" si="12"/>
        <v>277</v>
      </c>
      <c r="AF35" s="103">
        <f t="shared" si="13"/>
        <v>51.01289134438306</v>
      </c>
      <c r="AG35" s="106">
        <f t="shared" si="14"/>
        <v>-48.98710865561694</v>
      </c>
    </row>
    <row r="36" spans="1:40" s="9" customFormat="1" ht="12.75" customHeight="1">
      <c r="A36" s="304"/>
      <c r="B36" s="6">
        <v>195</v>
      </c>
      <c r="C36" s="3" t="s">
        <v>16</v>
      </c>
      <c r="D36" s="53">
        <v>543</v>
      </c>
      <c r="E36" s="98">
        <v>92</v>
      </c>
      <c r="F36" s="37">
        <f t="shared" si="0"/>
        <v>34.20074349442379</v>
      </c>
      <c r="G36" s="97">
        <v>104</v>
      </c>
      <c r="H36" s="37">
        <f t="shared" si="1"/>
        <v>38.66171003717472</v>
      </c>
      <c r="I36" s="97">
        <v>2</v>
      </c>
      <c r="J36" s="37">
        <f t="shared" si="2"/>
        <v>0.7434944237918215</v>
      </c>
      <c r="K36" s="97">
        <v>8</v>
      </c>
      <c r="L36" s="37">
        <f t="shared" si="3"/>
        <v>2.973977695167286</v>
      </c>
      <c r="M36" s="97">
        <v>7</v>
      </c>
      <c r="N36" s="37">
        <f t="shared" si="4"/>
        <v>2.6022304832713754</v>
      </c>
      <c r="O36" s="97">
        <v>51</v>
      </c>
      <c r="P36" s="37">
        <f t="shared" si="5"/>
        <v>18.95910780669145</v>
      </c>
      <c r="Q36" s="97">
        <v>0</v>
      </c>
      <c r="R36" s="37">
        <f t="shared" si="15"/>
        <v>0</v>
      </c>
      <c r="S36" s="97">
        <v>0</v>
      </c>
      <c r="T36" s="37">
        <f t="shared" si="6"/>
        <v>0</v>
      </c>
      <c r="U36" s="97">
        <v>2</v>
      </c>
      <c r="V36" s="37">
        <f t="shared" si="7"/>
        <v>0.7434944237918215</v>
      </c>
      <c r="W36" s="97">
        <v>1</v>
      </c>
      <c r="X36" s="37">
        <f t="shared" si="8"/>
        <v>0.37174721189591076</v>
      </c>
      <c r="Y36" s="97">
        <v>2</v>
      </c>
      <c r="Z36" s="37">
        <f t="shared" si="9"/>
        <v>0.7434944237918215</v>
      </c>
      <c r="AA36" s="154">
        <f t="shared" si="16"/>
        <v>269</v>
      </c>
      <c r="AB36" s="160">
        <f t="shared" si="10"/>
        <v>100</v>
      </c>
      <c r="AC36" s="98">
        <v>0</v>
      </c>
      <c r="AD36" s="103">
        <f t="shared" si="11"/>
        <v>0</v>
      </c>
      <c r="AE36" s="154">
        <f t="shared" si="12"/>
        <v>269</v>
      </c>
      <c r="AF36" s="103">
        <f t="shared" si="13"/>
        <v>49.53959484346225</v>
      </c>
      <c r="AG36" s="106">
        <f t="shared" si="14"/>
        <v>-50.46040515653775</v>
      </c>
      <c r="AH36" s="20"/>
      <c r="AI36" s="20"/>
      <c r="AJ36" s="20"/>
      <c r="AK36" s="20"/>
      <c r="AL36" s="20"/>
      <c r="AM36" s="20"/>
      <c r="AN36" s="20"/>
    </row>
    <row r="37" spans="1:33" ht="12.75" customHeight="1">
      <c r="A37" s="304"/>
      <c r="B37" s="6">
        <v>196</v>
      </c>
      <c r="C37" s="3" t="s">
        <v>15</v>
      </c>
      <c r="D37" s="53">
        <v>589</v>
      </c>
      <c r="E37" s="98">
        <v>102</v>
      </c>
      <c r="F37" s="37">
        <f t="shared" si="0"/>
        <v>31.19266055045872</v>
      </c>
      <c r="G37" s="97">
        <v>132</v>
      </c>
      <c r="H37" s="37">
        <f t="shared" si="1"/>
        <v>40.36697247706422</v>
      </c>
      <c r="I37" s="97">
        <v>9</v>
      </c>
      <c r="J37" s="37">
        <f t="shared" si="2"/>
        <v>2.7522935779816518</v>
      </c>
      <c r="K37" s="97">
        <v>3</v>
      </c>
      <c r="L37" s="37">
        <f t="shared" si="3"/>
        <v>0.9174311926605505</v>
      </c>
      <c r="M37" s="97">
        <v>7</v>
      </c>
      <c r="N37" s="37">
        <f t="shared" si="4"/>
        <v>2.1406727828746175</v>
      </c>
      <c r="O37" s="97">
        <v>65</v>
      </c>
      <c r="P37" s="37">
        <f t="shared" si="5"/>
        <v>19.877675840978593</v>
      </c>
      <c r="Q37" s="97">
        <v>0</v>
      </c>
      <c r="R37" s="37">
        <f t="shared" si="15"/>
        <v>0</v>
      </c>
      <c r="S37" s="97">
        <v>0</v>
      </c>
      <c r="T37" s="37">
        <f t="shared" si="6"/>
        <v>0</v>
      </c>
      <c r="U37" s="97">
        <v>1</v>
      </c>
      <c r="V37" s="37">
        <f t="shared" si="7"/>
        <v>0.3058103975535168</v>
      </c>
      <c r="W37" s="97">
        <v>0</v>
      </c>
      <c r="X37" s="37">
        <f t="shared" si="8"/>
        <v>0</v>
      </c>
      <c r="Y37" s="97">
        <v>0</v>
      </c>
      <c r="Z37" s="37">
        <f t="shared" si="9"/>
        <v>0</v>
      </c>
      <c r="AA37" s="154">
        <f t="shared" si="16"/>
        <v>319</v>
      </c>
      <c r="AB37" s="160">
        <f t="shared" si="10"/>
        <v>97.55351681957187</v>
      </c>
      <c r="AC37" s="98">
        <v>8</v>
      </c>
      <c r="AD37" s="103">
        <f t="shared" si="11"/>
        <v>2.4464831804281344</v>
      </c>
      <c r="AE37" s="154">
        <f t="shared" si="12"/>
        <v>327</v>
      </c>
      <c r="AF37" s="103">
        <f t="shared" si="13"/>
        <v>55.51782682512734</v>
      </c>
      <c r="AG37" s="106">
        <f t="shared" si="14"/>
        <v>-44.48217317487266</v>
      </c>
    </row>
    <row r="38" spans="1:33" ht="12.75" customHeight="1">
      <c r="A38" s="304"/>
      <c r="B38" s="6">
        <v>196</v>
      </c>
      <c r="C38" s="3" t="s">
        <v>16</v>
      </c>
      <c r="D38" s="53">
        <v>589</v>
      </c>
      <c r="E38" s="98">
        <v>111</v>
      </c>
      <c r="F38" s="37">
        <f t="shared" si="0"/>
        <v>33.84146341463415</v>
      </c>
      <c r="G38" s="98">
        <v>133</v>
      </c>
      <c r="H38" s="37">
        <f t="shared" si="1"/>
        <v>40.54878048780488</v>
      </c>
      <c r="I38" s="98">
        <v>5</v>
      </c>
      <c r="J38" s="37">
        <f t="shared" si="2"/>
        <v>1.524390243902439</v>
      </c>
      <c r="K38" s="97">
        <v>2</v>
      </c>
      <c r="L38" s="37">
        <f t="shared" si="3"/>
        <v>0.6097560975609756</v>
      </c>
      <c r="M38" s="97">
        <v>6</v>
      </c>
      <c r="N38" s="37">
        <f t="shared" si="4"/>
        <v>1.8292682926829267</v>
      </c>
      <c r="O38" s="97">
        <v>57</v>
      </c>
      <c r="P38" s="37">
        <f t="shared" si="5"/>
        <v>17.378048780487802</v>
      </c>
      <c r="Q38" s="97">
        <v>0</v>
      </c>
      <c r="R38" s="37">
        <f t="shared" si="15"/>
        <v>0</v>
      </c>
      <c r="S38" s="97">
        <v>0</v>
      </c>
      <c r="T38" s="37">
        <f t="shared" si="6"/>
        <v>0</v>
      </c>
      <c r="U38" s="97">
        <v>0</v>
      </c>
      <c r="V38" s="37">
        <f t="shared" si="7"/>
        <v>0</v>
      </c>
      <c r="W38" s="97">
        <v>0</v>
      </c>
      <c r="X38" s="37">
        <f t="shared" si="8"/>
        <v>0</v>
      </c>
      <c r="Y38" s="97">
        <v>0</v>
      </c>
      <c r="Z38" s="37">
        <f t="shared" si="9"/>
        <v>0</v>
      </c>
      <c r="AA38" s="154">
        <f t="shared" si="16"/>
        <v>314</v>
      </c>
      <c r="AB38" s="160">
        <f t="shared" si="10"/>
        <v>95.73170731707317</v>
      </c>
      <c r="AC38" s="98">
        <v>14</v>
      </c>
      <c r="AD38" s="103">
        <f t="shared" si="11"/>
        <v>4.2682926829268295</v>
      </c>
      <c r="AE38" s="154">
        <f t="shared" si="12"/>
        <v>328</v>
      </c>
      <c r="AF38" s="103">
        <f t="shared" si="13"/>
        <v>55.68760611205433</v>
      </c>
      <c r="AG38" s="106">
        <f t="shared" si="14"/>
        <v>-44.31239388794567</v>
      </c>
    </row>
    <row r="39" spans="1:33" ht="12.75" customHeight="1">
      <c r="A39" s="304"/>
      <c r="B39" s="6">
        <v>202</v>
      </c>
      <c r="C39" s="3" t="s">
        <v>15</v>
      </c>
      <c r="D39" s="53">
        <v>526</v>
      </c>
      <c r="E39" s="98">
        <v>119</v>
      </c>
      <c r="F39" s="37">
        <f t="shared" si="0"/>
        <v>43.58974358974359</v>
      </c>
      <c r="G39" s="98">
        <v>89</v>
      </c>
      <c r="H39" s="37">
        <f t="shared" si="1"/>
        <v>32.6007326007326</v>
      </c>
      <c r="I39" s="98">
        <v>4</v>
      </c>
      <c r="J39" s="37">
        <f t="shared" si="2"/>
        <v>1.465201465201465</v>
      </c>
      <c r="K39" s="98">
        <v>3</v>
      </c>
      <c r="L39" s="37">
        <f t="shared" si="3"/>
        <v>1.098901098901099</v>
      </c>
      <c r="M39" s="98">
        <v>7</v>
      </c>
      <c r="N39" s="37">
        <f t="shared" si="4"/>
        <v>2.564102564102564</v>
      </c>
      <c r="O39" s="97">
        <v>43</v>
      </c>
      <c r="P39" s="37">
        <f t="shared" si="5"/>
        <v>15.75091575091575</v>
      </c>
      <c r="Q39" s="97">
        <v>0</v>
      </c>
      <c r="R39" s="37">
        <f t="shared" si="15"/>
        <v>0</v>
      </c>
      <c r="S39" s="97">
        <v>0</v>
      </c>
      <c r="T39" s="37">
        <f t="shared" si="6"/>
        <v>0</v>
      </c>
      <c r="U39" s="97">
        <v>1</v>
      </c>
      <c r="V39" s="37">
        <f t="shared" si="7"/>
        <v>0.3663003663003663</v>
      </c>
      <c r="W39" s="97">
        <v>0</v>
      </c>
      <c r="X39" s="37">
        <f t="shared" si="8"/>
        <v>0</v>
      </c>
      <c r="Y39" s="97">
        <v>2</v>
      </c>
      <c r="Z39" s="37">
        <f t="shared" si="9"/>
        <v>0.7462686567164178</v>
      </c>
      <c r="AA39" s="154">
        <f t="shared" si="16"/>
        <v>268</v>
      </c>
      <c r="AB39" s="160">
        <f t="shared" si="10"/>
        <v>98.16849816849816</v>
      </c>
      <c r="AC39" s="98">
        <v>5</v>
      </c>
      <c r="AD39" s="103">
        <f t="shared" si="11"/>
        <v>1.8315018315018317</v>
      </c>
      <c r="AE39" s="154">
        <f t="shared" si="12"/>
        <v>273</v>
      </c>
      <c r="AF39" s="103">
        <f t="shared" si="13"/>
        <v>51.90114068441065</v>
      </c>
      <c r="AG39" s="106">
        <f t="shared" si="14"/>
        <v>-48.09885931558935</v>
      </c>
    </row>
    <row r="40" spans="1:33" ht="12.75" customHeight="1">
      <c r="A40" s="304" t="s">
        <v>14</v>
      </c>
      <c r="B40" s="6">
        <v>202</v>
      </c>
      <c r="C40" s="3" t="s">
        <v>16</v>
      </c>
      <c r="D40" s="53">
        <v>527</v>
      </c>
      <c r="E40" s="98">
        <v>119</v>
      </c>
      <c r="F40" s="37">
        <f t="shared" si="0"/>
        <v>46.8503937007874</v>
      </c>
      <c r="G40" s="98">
        <v>77</v>
      </c>
      <c r="H40" s="37">
        <f t="shared" si="1"/>
        <v>30.314960629921263</v>
      </c>
      <c r="I40" s="98">
        <v>6</v>
      </c>
      <c r="J40" s="37">
        <f t="shared" si="2"/>
        <v>2.3622047244094486</v>
      </c>
      <c r="K40" s="98">
        <v>0</v>
      </c>
      <c r="L40" s="37">
        <f t="shared" si="3"/>
        <v>0</v>
      </c>
      <c r="M40" s="98">
        <v>2</v>
      </c>
      <c r="N40" s="37">
        <f t="shared" si="4"/>
        <v>0.7874015748031495</v>
      </c>
      <c r="O40" s="97">
        <v>43</v>
      </c>
      <c r="P40" s="37">
        <f t="shared" si="5"/>
        <v>16.92913385826772</v>
      </c>
      <c r="Q40" s="97">
        <v>1</v>
      </c>
      <c r="R40" s="37">
        <f t="shared" si="15"/>
        <v>0.39370078740157477</v>
      </c>
      <c r="S40" s="97">
        <v>0</v>
      </c>
      <c r="T40" s="37">
        <f t="shared" si="6"/>
        <v>0</v>
      </c>
      <c r="U40" s="97">
        <v>1</v>
      </c>
      <c r="V40" s="37">
        <f t="shared" si="7"/>
        <v>0.39370078740157477</v>
      </c>
      <c r="W40" s="97">
        <v>1</v>
      </c>
      <c r="X40" s="37">
        <f t="shared" si="8"/>
        <v>0.39370078740157477</v>
      </c>
      <c r="Y40" s="97">
        <v>0</v>
      </c>
      <c r="Z40" s="37">
        <f t="shared" si="9"/>
        <v>0</v>
      </c>
      <c r="AA40" s="154">
        <f t="shared" si="16"/>
        <v>250</v>
      </c>
      <c r="AB40" s="160">
        <f t="shared" si="10"/>
        <v>98.4251968503937</v>
      </c>
      <c r="AC40" s="98">
        <v>4</v>
      </c>
      <c r="AD40" s="103">
        <f t="shared" si="11"/>
        <v>1.574803149606299</v>
      </c>
      <c r="AE40" s="154">
        <f t="shared" si="12"/>
        <v>254</v>
      </c>
      <c r="AF40" s="103">
        <f t="shared" si="13"/>
        <v>48.19734345351044</v>
      </c>
      <c r="AG40" s="106">
        <f t="shared" si="14"/>
        <v>-51.80265654648956</v>
      </c>
    </row>
    <row r="41" spans="1:33" ht="12.75" customHeight="1">
      <c r="A41" s="304"/>
      <c r="B41" s="6">
        <v>202</v>
      </c>
      <c r="C41" s="3" t="s">
        <v>19</v>
      </c>
      <c r="D41" s="53">
        <v>527</v>
      </c>
      <c r="E41" s="98">
        <v>118</v>
      </c>
      <c r="F41" s="37">
        <f t="shared" si="0"/>
        <v>47.199999999999996</v>
      </c>
      <c r="G41" s="98">
        <v>66</v>
      </c>
      <c r="H41" s="37">
        <f t="shared" si="1"/>
        <v>26.400000000000002</v>
      </c>
      <c r="I41" s="98">
        <v>2</v>
      </c>
      <c r="J41" s="37">
        <f t="shared" si="2"/>
        <v>0.8</v>
      </c>
      <c r="K41" s="98">
        <v>4</v>
      </c>
      <c r="L41" s="37">
        <f t="shared" si="3"/>
        <v>1.6</v>
      </c>
      <c r="M41" s="98">
        <v>3</v>
      </c>
      <c r="N41" s="37">
        <f t="shared" si="4"/>
        <v>1.2</v>
      </c>
      <c r="O41" s="98">
        <v>38</v>
      </c>
      <c r="P41" s="37">
        <f t="shared" si="5"/>
        <v>15.2</v>
      </c>
      <c r="Q41" s="97">
        <v>0</v>
      </c>
      <c r="R41" s="37">
        <f t="shared" si="15"/>
        <v>0</v>
      </c>
      <c r="S41" s="98">
        <v>2</v>
      </c>
      <c r="T41" s="37">
        <f t="shared" si="6"/>
        <v>0.8</v>
      </c>
      <c r="U41" s="98">
        <v>3</v>
      </c>
      <c r="V41" s="37">
        <f t="shared" si="7"/>
        <v>1.2</v>
      </c>
      <c r="W41" s="98">
        <v>0</v>
      </c>
      <c r="X41" s="37">
        <f t="shared" si="8"/>
        <v>0</v>
      </c>
      <c r="Y41" s="98">
        <v>3</v>
      </c>
      <c r="Z41" s="37">
        <f t="shared" si="9"/>
        <v>1.2552301255230125</v>
      </c>
      <c r="AA41" s="154">
        <f t="shared" si="16"/>
        <v>239</v>
      </c>
      <c r="AB41" s="160">
        <f t="shared" si="10"/>
        <v>95.6</v>
      </c>
      <c r="AC41" s="98">
        <v>11</v>
      </c>
      <c r="AD41" s="103">
        <f t="shared" si="11"/>
        <v>4.3999999999999995</v>
      </c>
      <c r="AE41" s="154">
        <f t="shared" si="12"/>
        <v>250</v>
      </c>
      <c r="AF41" s="103">
        <f t="shared" si="13"/>
        <v>47.43833017077799</v>
      </c>
      <c r="AG41" s="106">
        <f t="shared" si="14"/>
        <v>-52.56166982922201</v>
      </c>
    </row>
    <row r="42" spans="1:33" ht="12.75" customHeight="1">
      <c r="A42" s="304"/>
      <c r="B42" s="6">
        <v>203</v>
      </c>
      <c r="C42" s="3" t="s">
        <v>15</v>
      </c>
      <c r="D42" s="53">
        <v>622</v>
      </c>
      <c r="E42" s="98">
        <v>129</v>
      </c>
      <c r="F42" s="37">
        <f t="shared" si="0"/>
        <v>43</v>
      </c>
      <c r="G42" s="98">
        <v>108</v>
      </c>
      <c r="H42" s="37">
        <f t="shared" si="1"/>
        <v>36</v>
      </c>
      <c r="I42" s="98">
        <v>4</v>
      </c>
      <c r="J42" s="37">
        <f t="shared" si="2"/>
        <v>1.3333333333333335</v>
      </c>
      <c r="K42" s="98">
        <v>3</v>
      </c>
      <c r="L42" s="37">
        <f t="shared" si="3"/>
        <v>1</v>
      </c>
      <c r="M42" s="98">
        <v>3</v>
      </c>
      <c r="N42" s="37">
        <f t="shared" si="4"/>
        <v>1</v>
      </c>
      <c r="O42" s="97">
        <v>46</v>
      </c>
      <c r="P42" s="37">
        <f t="shared" si="5"/>
        <v>15.333333333333332</v>
      </c>
      <c r="Q42" s="97">
        <v>0</v>
      </c>
      <c r="R42" s="37">
        <f t="shared" si="15"/>
        <v>0</v>
      </c>
      <c r="S42" s="97">
        <v>1</v>
      </c>
      <c r="T42" s="37">
        <f t="shared" si="6"/>
        <v>0.33333333333333337</v>
      </c>
      <c r="U42" s="97">
        <v>0</v>
      </c>
      <c r="V42" s="37">
        <v>0</v>
      </c>
      <c r="W42" s="97">
        <v>0</v>
      </c>
      <c r="X42" s="37">
        <f t="shared" si="8"/>
        <v>0</v>
      </c>
      <c r="Y42" s="97">
        <v>2</v>
      </c>
      <c r="Z42" s="37">
        <f t="shared" si="9"/>
        <v>0.6756756756756757</v>
      </c>
      <c r="AA42" s="154">
        <f t="shared" si="16"/>
        <v>296</v>
      </c>
      <c r="AB42" s="160">
        <f t="shared" si="10"/>
        <v>98.66666666666667</v>
      </c>
      <c r="AC42" s="98">
        <v>4</v>
      </c>
      <c r="AD42" s="103">
        <f t="shared" si="11"/>
        <v>1.3333333333333335</v>
      </c>
      <c r="AE42" s="154">
        <f t="shared" si="12"/>
        <v>300</v>
      </c>
      <c r="AF42" s="103">
        <f t="shared" si="13"/>
        <v>48.231511254019296</v>
      </c>
      <c r="AG42" s="106">
        <f t="shared" si="14"/>
        <v>-51.768488745980704</v>
      </c>
    </row>
    <row r="43" spans="1:33" ht="12.75" customHeight="1">
      <c r="A43" s="304"/>
      <c r="B43" s="6">
        <v>203</v>
      </c>
      <c r="C43" s="3" t="s">
        <v>16</v>
      </c>
      <c r="D43" s="53">
        <v>623</v>
      </c>
      <c r="E43" s="98">
        <v>116</v>
      </c>
      <c r="F43" s="37">
        <f t="shared" si="0"/>
        <v>37.54045307443366</v>
      </c>
      <c r="G43" s="98">
        <v>110</v>
      </c>
      <c r="H43" s="37">
        <f t="shared" si="1"/>
        <v>35.59870550161812</v>
      </c>
      <c r="I43" s="98">
        <v>6</v>
      </c>
      <c r="J43" s="37">
        <f t="shared" si="2"/>
        <v>1.9417475728155338</v>
      </c>
      <c r="K43" s="98">
        <v>2</v>
      </c>
      <c r="L43" s="37">
        <f t="shared" si="3"/>
        <v>0.6472491909385114</v>
      </c>
      <c r="M43" s="98">
        <v>8</v>
      </c>
      <c r="N43" s="37">
        <f t="shared" si="4"/>
        <v>2.5889967637540456</v>
      </c>
      <c r="O43" s="97">
        <v>64</v>
      </c>
      <c r="P43" s="37">
        <f t="shared" si="5"/>
        <v>20.711974110032365</v>
      </c>
      <c r="Q43" s="97">
        <v>0</v>
      </c>
      <c r="R43" s="37">
        <f t="shared" si="15"/>
        <v>0</v>
      </c>
      <c r="S43" s="97">
        <v>1</v>
      </c>
      <c r="T43" s="37">
        <f t="shared" si="6"/>
        <v>0.3236245954692557</v>
      </c>
      <c r="U43" s="97">
        <v>1</v>
      </c>
      <c r="V43" s="37">
        <f t="shared" si="7"/>
        <v>0.3236245954692557</v>
      </c>
      <c r="W43" s="97">
        <v>0</v>
      </c>
      <c r="X43" s="37">
        <f t="shared" si="8"/>
        <v>0</v>
      </c>
      <c r="Y43" s="97">
        <v>0</v>
      </c>
      <c r="Z43" s="37">
        <f t="shared" si="9"/>
        <v>0</v>
      </c>
      <c r="AA43" s="154">
        <f t="shared" si="16"/>
        <v>308</v>
      </c>
      <c r="AB43" s="160">
        <f t="shared" si="10"/>
        <v>99.67637540453075</v>
      </c>
      <c r="AC43" s="98">
        <v>1</v>
      </c>
      <c r="AD43" s="103">
        <f t="shared" si="11"/>
        <v>0.3236245954692557</v>
      </c>
      <c r="AE43" s="154">
        <f t="shared" si="12"/>
        <v>309</v>
      </c>
      <c r="AF43" s="103">
        <f t="shared" si="13"/>
        <v>49.59871589085072</v>
      </c>
      <c r="AG43" s="106">
        <f t="shared" si="14"/>
        <v>-50.40128410914928</v>
      </c>
    </row>
    <row r="44" spans="1:33" ht="12.75" customHeight="1">
      <c r="A44" s="304"/>
      <c r="B44" s="6">
        <v>204</v>
      </c>
      <c r="C44" s="3" t="s">
        <v>15</v>
      </c>
      <c r="D44" s="53">
        <v>606</v>
      </c>
      <c r="E44" s="98">
        <v>154</v>
      </c>
      <c r="F44" s="37">
        <f t="shared" si="0"/>
        <v>43.01675977653631</v>
      </c>
      <c r="G44" s="98">
        <v>112</v>
      </c>
      <c r="H44" s="37">
        <f t="shared" si="1"/>
        <v>31.28491620111732</v>
      </c>
      <c r="I44" s="98">
        <v>4</v>
      </c>
      <c r="J44" s="37">
        <f t="shared" si="2"/>
        <v>1.1173184357541899</v>
      </c>
      <c r="K44" s="98">
        <v>8</v>
      </c>
      <c r="L44" s="37">
        <f t="shared" si="3"/>
        <v>2.2346368715083798</v>
      </c>
      <c r="M44" s="98">
        <v>14</v>
      </c>
      <c r="N44" s="37">
        <f t="shared" si="4"/>
        <v>3.910614525139665</v>
      </c>
      <c r="O44" s="97">
        <v>63</v>
      </c>
      <c r="P44" s="37">
        <f t="shared" si="5"/>
        <v>17.59776536312849</v>
      </c>
      <c r="Q44" s="97">
        <v>0</v>
      </c>
      <c r="R44" s="37">
        <f t="shared" si="15"/>
        <v>0</v>
      </c>
      <c r="S44" s="97">
        <v>0</v>
      </c>
      <c r="T44" s="37">
        <f t="shared" si="6"/>
        <v>0</v>
      </c>
      <c r="U44" s="97">
        <v>1</v>
      </c>
      <c r="V44" s="37">
        <f t="shared" si="7"/>
        <v>0.27932960893854747</v>
      </c>
      <c r="W44" s="97">
        <v>1</v>
      </c>
      <c r="X44" s="37">
        <f t="shared" si="8"/>
        <v>0.27932960893854747</v>
      </c>
      <c r="Y44" s="97">
        <v>1</v>
      </c>
      <c r="Z44" s="37">
        <f t="shared" si="9"/>
        <v>0.27932960893854747</v>
      </c>
      <c r="AA44" s="154">
        <f t="shared" si="16"/>
        <v>358</v>
      </c>
      <c r="AB44" s="160">
        <f t="shared" si="10"/>
        <v>100</v>
      </c>
      <c r="AC44" s="98">
        <v>0</v>
      </c>
      <c r="AD44" s="103">
        <f t="shared" si="11"/>
        <v>0</v>
      </c>
      <c r="AE44" s="154">
        <f t="shared" si="12"/>
        <v>358</v>
      </c>
      <c r="AF44" s="103">
        <f t="shared" si="13"/>
        <v>59.07590759075908</v>
      </c>
      <c r="AG44" s="106">
        <f t="shared" si="14"/>
        <v>-40.92409240924092</v>
      </c>
    </row>
    <row r="45" spans="1:33" ht="12.75" customHeight="1">
      <c r="A45" s="304"/>
      <c r="B45" s="6">
        <v>205</v>
      </c>
      <c r="C45" s="3" t="s">
        <v>15</v>
      </c>
      <c r="D45" s="53">
        <v>696</v>
      </c>
      <c r="E45" s="98">
        <v>117</v>
      </c>
      <c r="F45" s="37">
        <f t="shared" si="0"/>
        <v>35.88957055214724</v>
      </c>
      <c r="G45" s="98">
        <v>119</v>
      </c>
      <c r="H45" s="37">
        <f t="shared" si="1"/>
        <v>36.50306748466258</v>
      </c>
      <c r="I45" s="98">
        <v>3</v>
      </c>
      <c r="J45" s="37">
        <f t="shared" si="2"/>
        <v>0.9202453987730062</v>
      </c>
      <c r="K45" s="98">
        <v>2</v>
      </c>
      <c r="L45" s="37">
        <f t="shared" si="3"/>
        <v>0.6134969325153374</v>
      </c>
      <c r="M45" s="98">
        <v>7</v>
      </c>
      <c r="N45" s="37">
        <f t="shared" si="4"/>
        <v>2.147239263803681</v>
      </c>
      <c r="O45" s="97">
        <v>63</v>
      </c>
      <c r="P45" s="37">
        <f t="shared" si="5"/>
        <v>19.32515337423313</v>
      </c>
      <c r="Q45" s="97">
        <v>0</v>
      </c>
      <c r="R45" s="37">
        <f t="shared" si="15"/>
        <v>0</v>
      </c>
      <c r="S45" s="97">
        <v>0</v>
      </c>
      <c r="T45" s="37">
        <f t="shared" si="6"/>
        <v>0</v>
      </c>
      <c r="U45" s="97">
        <v>3</v>
      </c>
      <c r="V45" s="37">
        <f t="shared" si="7"/>
        <v>0.9202453987730062</v>
      </c>
      <c r="W45" s="97">
        <v>0</v>
      </c>
      <c r="X45" s="37">
        <f t="shared" si="8"/>
        <v>0</v>
      </c>
      <c r="Y45" s="97">
        <v>0</v>
      </c>
      <c r="Z45" s="37">
        <f t="shared" si="9"/>
        <v>0</v>
      </c>
      <c r="AA45" s="154">
        <f t="shared" si="16"/>
        <v>314</v>
      </c>
      <c r="AB45" s="160">
        <f t="shared" si="10"/>
        <v>96.31901840490798</v>
      </c>
      <c r="AC45" s="98">
        <v>12</v>
      </c>
      <c r="AD45" s="103">
        <f t="shared" si="11"/>
        <v>3.6809815950920246</v>
      </c>
      <c r="AE45" s="154">
        <f t="shared" si="12"/>
        <v>326</v>
      </c>
      <c r="AF45" s="103">
        <f t="shared" si="13"/>
        <v>46.839080459770116</v>
      </c>
      <c r="AG45" s="106">
        <f t="shared" si="14"/>
        <v>-53.160919540229884</v>
      </c>
    </row>
    <row r="46" spans="1:33" ht="12.75" customHeight="1">
      <c r="A46" s="304"/>
      <c r="B46" s="6">
        <v>205</v>
      </c>
      <c r="C46" s="3" t="s">
        <v>16</v>
      </c>
      <c r="D46" s="53">
        <v>696</v>
      </c>
      <c r="E46" s="98">
        <v>130</v>
      </c>
      <c r="F46" s="37">
        <f t="shared" si="0"/>
        <v>39.75535168195719</v>
      </c>
      <c r="G46" s="98">
        <v>115</v>
      </c>
      <c r="H46" s="37">
        <f t="shared" si="1"/>
        <v>35.16819571865443</v>
      </c>
      <c r="I46" s="98">
        <v>9</v>
      </c>
      <c r="J46" s="37">
        <f t="shared" si="2"/>
        <v>2.7522935779816518</v>
      </c>
      <c r="K46" s="98">
        <v>3</v>
      </c>
      <c r="L46" s="37">
        <f t="shared" si="3"/>
        <v>0.9174311926605505</v>
      </c>
      <c r="M46" s="98">
        <v>9</v>
      </c>
      <c r="N46" s="37">
        <f t="shared" si="4"/>
        <v>2.7522935779816518</v>
      </c>
      <c r="O46" s="97">
        <v>52</v>
      </c>
      <c r="P46" s="37">
        <f t="shared" si="5"/>
        <v>15.902140672782874</v>
      </c>
      <c r="Q46" s="97">
        <v>0</v>
      </c>
      <c r="R46" s="37">
        <f t="shared" si="15"/>
        <v>0</v>
      </c>
      <c r="S46" s="97">
        <v>0</v>
      </c>
      <c r="T46" s="37">
        <f t="shared" si="6"/>
        <v>0</v>
      </c>
      <c r="U46" s="97">
        <v>2</v>
      </c>
      <c r="V46" s="37">
        <f t="shared" si="7"/>
        <v>0.6116207951070336</v>
      </c>
      <c r="W46" s="97">
        <v>0</v>
      </c>
      <c r="X46" s="37">
        <f t="shared" si="8"/>
        <v>0</v>
      </c>
      <c r="Y46" s="97">
        <v>0</v>
      </c>
      <c r="Z46" s="37">
        <f t="shared" si="9"/>
        <v>0</v>
      </c>
      <c r="AA46" s="154">
        <f t="shared" si="16"/>
        <v>320</v>
      </c>
      <c r="AB46" s="160">
        <f t="shared" si="10"/>
        <v>97.85932721712538</v>
      </c>
      <c r="AC46" s="98">
        <v>7</v>
      </c>
      <c r="AD46" s="103">
        <f t="shared" si="11"/>
        <v>2.1406727828746175</v>
      </c>
      <c r="AE46" s="154">
        <f t="shared" si="12"/>
        <v>327</v>
      </c>
      <c r="AF46" s="103">
        <f t="shared" si="13"/>
        <v>46.98275862068966</v>
      </c>
      <c r="AG46" s="106">
        <f t="shared" si="14"/>
        <v>-53.01724137931034</v>
      </c>
    </row>
    <row r="47" spans="1:33" ht="12.75" customHeight="1">
      <c r="A47" s="304"/>
      <c r="B47" s="6">
        <v>205</v>
      </c>
      <c r="C47" s="3" t="s">
        <v>19</v>
      </c>
      <c r="D47" s="53">
        <v>696</v>
      </c>
      <c r="E47" s="98">
        <v>97</v>
      </c>
      <c r="F47" s="37">
        <f t="shared" si="0"/>
        <v>39.11290322580645</v>
      </c>
      <c r="G47" s="98">
        <v>94</v>
      </c>
      <c r="H47" s="37">
        <f t="shared" si="1"/>
        <v>37.903225806451616</v>
      </c>
      <c r="I47" s="98">
        <v>6</v>
      </c>
      <c r="J47" s="37">
        <f t="shared" si="2"/>
        <v>2.4193548387096775</v>
      </c>
      <c r="K47" s="98">
        <v>1</v>
      </c>
      <c r="L47" s="37">
        <f t="shared" si="3"/>
        <v>0.4032258064516129</v>
      </c>
      <c r="M47" s="98">
        <v>4</v>
      </c>
      <c r="N47" s="37">
        <f t="shared" si="4"/>
        <v>1.6129032258064515</v>
      </c>
      <c r="O47" s="97">
        <v>42</v>
      </c>
      <c r="P47" s="37">
        <f t="shared" si="5"/>
        <v>16.93548387096774</v>
      </c>
      <c r="Q47" s="97">
        <v>1</v>
      </c>
      <c r="R47" s="37">
        <f t="shared" si="15"/>
        <v>0.4032258064516129</v>
      </c>
      <c r="S47" s="97">
        <v>1</v>
      </c>
      <c r="T47" s="37">
        <f t="shared" si="6"/>
        <v>0.4032258064516129</v>
      </c>
      <c r="U47" s="97">
        <v>2</v>
      </c>
      <c r="V47" s="37">
        <f t="shared" si="7"/>
        <v>0.8064516129032258</v>
      </c>
      <c r="W47" s="97">
        <v>0</v>
      </c>
      <c r="X47" s="37">
        <f t="shared" si="8"/>
        <v>0</v>
      </c>
      <c r="Y47" s="97">
        <v>0</v>
      </c>
      <c r="Z47" s="37">
        <f t="shared" si="9"/>
        <v>0</v>
      </c>
      <c r="AA47" s="154">
        <f t="shared" si="16"/>
        <v>248</v>
      </c>
      <c r="AB47" s="160">
        <f t="shared" si="10"/>
        <v>100</v>
      </c>
      <c r="AC47" s="98">
        <v>0</v>
      </c>
      <c r="AD47" s="103">
        <f t="shared" si="11"/>
        <v>0</v>
      </c>
      <c r="AE47" s="154">
        <f t="shared" si="12"/>
        <v>248</v>
      </c>
      <c r="AF47" s="103">
        <f t="shared" si="13"/>
        <v>35.63218390804598</v>
      </c>
      <c r="AG47" s="106">
        <f t="shared" si="14"/>
        <v>-64.36781609195401</v>
      </c>
    </row>
    <row r="48" spans="1:33" ht="12.75" customHeight="1">
      <c r="A48" s="304"/>
      <c r="B48" s="6">
        <v>205</v>
      </c>
      <c r="C48" s="3" t="s">
        <v>20</v>
      </c>
      <c r="D48" s="53">
        <v>697</v>
      </c>
      <c r="E48" s="98">
        <v>127</v>
      </c>
      <c r="F48" s="37">
        <f t="shared" si="0"/>
        <v>38.71951219512195</v>
      </c>
      <c r="G48" s="98">
        <v>117</v>
      </c>
      <c r="H48" s="37">
        <f t="shared" si="1"/>
        <v>35.670731707317074</v>
      </c>
      <c r="I48" s="98">
        <v>4</v>
      </c>
      <c r="J48" s="37">
        <f t="shared" si="2"/>
        <v>1.2195121951219512</v>
      </c>
      <c r="K48" s="98">
        <v>1</v>
      </c>
      <c r="L48" s="37">
        <f t="shared" si="3"/>
        <v>0.3048780487804878</v>
      </c>
      <c r="M48" s="98">
        <v>8</v>
      </c>
      <c r="N48" s="37">
        <f t="shared" si="4"/>
        <v>2.4390243902439024</v>
      </c>
      <c r="O48" s="97">
        <v>58</v>
      </c>
      <c r="P48" s="37">
        <f t="shared" si="5"/>
        <v>17.682926829268293</v>
      </c>
      <c r="Q48" s="97">
        <v>0</v>
      </c>
      <c r="R48" s="37">
        <f t="shared" si="15"/>
        <v>0</v>
      </c>
      <c r="S48" s="97">
        <v>0</v>
      </c>
      <c r="T48" s="37">
        <f t="shared" si="6"/>
        <v>0</v>
      </c>
      <c r="U48" s="97">
        <v>1</v>
      </c>
      <c r="V48" s="37">
        <f t="shared" si="7"/>
        <v>0.3048780487804878</v>
      </c>
      <c r="W48" s="97">
        <v>0</v>
      </c>
      <c r="X48" s="37">
        <f t="shared" si="8"/>
        <v>0</v>
      </c>
      <c r="Y48" s="97">
        <v>0</v>
      </c>
      <c r="Z48" s="37">
        <f t="shared" si="9"/>
        <v>0</v>
      </c>
      <c r="AA48" s="154">
        <f t="shared" si="16"/>
        <v>316</v>
      </c>
      <c r="AB48" s="160">
        <f t="shared" si="10"/>
        <v>96.34146341463415</v>
      </c>
      <c r="AC48" s="98">
        <v>12</v>
      </c>
      <c r="AD48" s="103">
        <f t="shared" si="11"/>
        <v>3.6585365853658534</v>
      </c>
      <c r="AE48" s="154">
        <f t="shared" si="12"/>
        <v>328</v>
      </c>
      <c r="AF48" s="103">
        <f t="shared" si="13"/>
        <v>47.05882352941176</v>
      </c>
      <c r="AG48" s="106">
        <f t="shared" si="14"/>
        <v>-52.94117647058824</v>
      </c>
    </row>
    <row r="49" spans="1:33" ht="12.75" customHeight="1">
      <c r="A49" s="304"/>
      <c r="B49" s="6">
        <v>206</v>
      </c>
      <c r="C49" s="3" t="s">
        <v>15</v>
      </c>
      <c r="D49" s="53">
        <v>654</v>
      </c>
      <c r="E49" s="98">
        <v>165</v>
      </c>
      <c r="F49" s="37">
        <f t="shared" si="0"/>
        <v>42.857142857142854</v>
      </c>
      <c r="G49" s="98">
        <v>127</v>
      </c>
      <c r="H49" s="37">
        <f t="shared" si="1"/>
        <v>32.98701298701299</v>
      </c>
      <c r="I49" s="98">
        <v>3</v>
      </c>
      <c r="J49" s="37">
        <f t="shared" si="2"/>
        <v>0.7792207792207793</v>
      </c>
      <c r="K49" s="98">
        <v>3</v>
      </c>
      <c r="L49" s="37">
        <f t="shared" si="3"/>
        <v>0.7792207792207793</v>
      </c>
      <c r="M49" s="98">
        <v>6</v>
      </c>
      <c r="N49" s="37">
        <f t="shared" si="4"/>
        <v>1.5584415584415585</v>
      </c>
      <c r="O49" s="97">
        <v>72</v>
      </c>
      <c r="P49" s="37">
        <f t="shared" si="5"/>
        <v>18.7012987012987</v>
      </c>
      <c r="Q49" s="97">
        <v>0</v>
      </c>
      <c r="R49" s="37">
        <f t="shared" si="15"/>
        <v>0</v>
      </c>
      <c r="S49" s="97">
        <v>0</v>
      </c>
      <c r="T49" s="37">
        <f t="shared" si="6"/>
        <v>0</v>
      </c>
      <c r="U49" s="97">
        <v>1</v>
      </c>
      <c r="V49" s="37">
        <f t="shared" si="7"/>
        <v>0.2597402597402597</v>
      </c>
      <c r="W49" s="97">
        <v>0</v>
      </c>
      <c r="X49" s="37">
        <f t="shared" si="8"/>
        <v>0</v>
      </c>
      <c r="Y49" s="97">
        <v>3</v>
      </c>
      <c r="Z49" s="37">
        <f t="shared" si="9"/>
        <v>0.7894736842105263</v>
      </c>
      <c r="AA49" s="154">
        <f t="shared" si="16"/>
        <v>380</v>
      </c>
      <c r="AB49" s="160">
        <f t="shared" si="10"/>
        <v>98.7012987012987</v>
      </c>
      <c r="AC49" s="98">
        <v>5</v>
      </c>
      <c r="AD49" s="103">
        <f t="shared" si="11"/>
        <v>1.2987012987012987</v>
      </c>
      <c r="AE49" s="154">
        <f t="shared" si="12"/>
        <v>385</v>
      </c>
      <c r="AF49" s="103">
        <f t="shared" si="13"/>
        <v>58.86850152905198</v>
      </c>
      <c r="AG49" s="106">
        <f t="shared" si="14"/>
        <v>-41.13149847094802</v>
      </c>
    </row>
    <row r="50" spans="1:33" ht="12.75" customHeight="1">
      <c r="A50" s="304"/>
      <c r="B50" s="6">
        <v>206</v>
      </c>
      <c r="C50" s="3" t="s">
        <v>16</v>
      </c>
      <c r="D50" s="53">
        <v>654</v>
      </c>
      <c r="E50" s="98">
        <v>143</v>
      </c>
      <c r="F50" s="37">
        <f t="shared" si="0"/>
        <v>38.03191489361702</v>
      </c>
      <c r="G50" s="98">
        <v>118</v>
      </c>
      <c r="H50" s="37">
        <f t="shared" si="1"/>
        <v>31.382978723404253</v>
      </c>
      <c r="I50" s="98">
        <v>8</v>
      </c>
      <c r="J50" s="37">
        <f t="shared" si="2"/>
        <v>2.127659574468085</v>
      </c>
      <c r="K50" s="98">
        <v>6</v>
      </c>
      <c r="L50" s="37">
        <f t="shared" si="3"/>
        <v>1.5957446808510638</v>
      </c>
      <c r="M50" s="98">
        <v>7</v>
      </c>
      <c r="N50" s="37">
        <f t="shared" si="4"/>
        <v>1.8617021276595744</v>
      </c>
      <c r="O50" s="97">
        <v>79</v>
      </c>
      <c r="P50" s="37">
        <f t="shared" si="5"/>
        <v>21.01063829787234</v>
      </c>
      <c r="Q50" s="97">
        <v>0</v>
      </c>
      <c r="R50" s="37">
        <f t="shared" si="15"/>
        <v>0</v>
      </c>
      <c r="S50" s="97">
        <v>0</v>
      </c>
      <c r="T50" s="37">
        <f t="shared" si="6"/>
        <v>0</v>
      </c>
      <c r="U50" s="97">
        <v>4</v>
      </c>
      <c r="V50" s="37">
        <f t="shared" si="7"/>
        <v>1.0638297872340425</v>
      </c>
      <c r="W50" s="97">
        <v>0</v>
      </c>
      <c r="X50" s="37">
        <f t="shared" si="8"/>
        <v>0</v>
      </c>
      <c r="Y50" s="97">
        <v>0</v>
      </c>
      <c r="Z50" s="37">
        <f t="shared" si="9"/>
        <v>0</v>
      </c>
      <c r="AA50" s="154">
        <f t="shared" si="16"/>
        <v>365</v>
      </c>
      <c r="AB50" s="160">
        <f t="shared" si="10"/>
        <v>97.07446808510637</v>
      </c>
      <c r="AC50" s="98">
        <v>11</v>
      </c>
      <c r="AD50" s="103">
        <f t="shared" si="11"/>
        <v>2.925531914893617</v>
      </c>
      <c r="AE50" s="154">
        <f t="shared" si="12"/>
        <v>376</v>
      </c>
      <c r="AF50" s="103">
        <f t="shared" si="13"/>
        <v>57.49235474006116</v>
      </c>
      <c r="AG50" s="106">
        <f t="shared" si="14"/>
        <v>-42.50764525993884</v>
      </c>
    </row>
    <row r="51" spans="1:33" ht="12.75" customHeight="1">
      <c r="A51" s="304"/>
      <c r="B51" s="6">
        <v>207</v>
      </c>
      <c r="C51" s="3" t="s">
        <v>15</v>
      </c>
      <c r="D51" s="53">
        <v>502</v>
      </c>
      <c r="E51" s="98">
        <v>91</v>
      </c>
      <c r="F51" s="37">
        <f t="shared" si="0"/>
        <v>35</v>
      </c>
      <c r="G51" s="98">
        <v>105</v>
      </c>
      <c r="H51" s="37">
        <f t="shared" si="1"/>
        <v>40.38461538461539</v>
      </c>
      <c r="I51" s="98">
        <v>7</v>
      </c>
      <c r="J51" s="37">
        <f t="shared" si="2"/>
        <v>2.6923076923076925</v>
      </c>
      <c r="K51" s="98">
        <v>2</v>
      </c>
      <c r="L51" s="37">
        <f t="shared" si="3"/>
        <v>0.7692307692307693</v>
      </c>
      <c r="M51" s="98">
        <v>2</v>
      </c>
      <c r="N51" s="37">
        <f t="shared" si="4"/>
        <v>0.7692307692307693</v>
      </c>
      <c r="O51" s="97">
        <v>48</v>
      </c>
      <c r="P51" s="37">
        <f t="shared" si="5"/>
        <v>18.461538461538463</v>
      </c>
      <c r="Q51" s="97">
        <v>0</v>
      </c>
      <c r="R51" s="37">
        <f t="shared" si="15"/>
        <v>0</v>
      </c>
      <c r="S51" s="97">
        <v>0</v>
      </c>
      <c r="T51" s="37">
        <f t="shared" si="6"/>
        <v>0</v>
      </c>
      <c r="U51" s="97">
        <v>1</v>
      </c>
      <c r="V51" s="37">
        <f t="shared" si="7"/>
        <v>0.38461538461538464</v>
      </c>
      <c r="W51" s="97">
        <v>0</v>
      </c>
      <c r="X51" s="37">
        <f t="shared" si="8"/>
        <v>0</v>
      </c>
      <c r="Y51" s="97">
        <v>0</v>
      </c>
      <c r="Z51" s="37">
        <f t="shared" si="9"/>
        <v>0</v>
      </c>
      <c r="AA51" s="154">
        <f t="shared" si="16"/>
        <v>256</v>
      </c>
      <c r="AB51" s="160">
        <f t="shared" si="10"/>
        <v>98.46153846153847</v>
      </c>
      <c r="AC51" s="98">
        <v>4</v>
      </c>
      <c r="AD51" s="103">
        <f t="shared" si="11"/>
        <v>1.5384615384615385</v>
      </c>
      <c r="AE51" s="154">
        <f t="shared" si="12"/>
        <v>260</v>
      </c>
      <c r="AF51" s="103">
        <f t="shared" si="13"/>
        <v>51.79282868525896</v>
      </c>
      <c r="AG51" s="106">
        <f t="shared" si="14"/>
        <v>-48.20717131474104</v>
      </c>
    </row>
    <row r="52" spans="1:33" ht="12.75" customHeight="1">
      <c r="A52" s="304"/>
      <c r="B52" s="6">
        <v>207</v>
      </c>
      <c r="C52" s="3" t="s">
        <v>16</v>
      </c>
      <c r="D52" s="53">
        <v>503</v>
      </c>
      <c r="E52" s="98">
        <v>58</v>
      </c>
      <c r="F52" s="37">
        <f t="shared" si="0"/>
        <v>28.999999999999996</v>
      </c>
      <c r="G52" s="98">
        <v>75</v>
      </c>
      <c r="H52" s="37">
        <f t="shared" si="1"/>
        <v>37.5</v>
      </c>
      <c r="I52" s="98">
        <v>3</v>
      </c>
      <c r="J52" s="37">
        <f t="shared" si="2"/>
        <v>1.5</v>
      </c>
      <c r="K52" s="98">
        <v>2</v>
      </c>
      <c r="L52" s="37">
        <f t="shared" si="3"/>
        <v>1</v>
      </c>
      <c r="M52" s="98">
        <v>1</v>
      </c>
      <c r="N52" s="37">
        <f t="shared" si="4"/>
        <v>0.5</v>
      </c>
      <c r="O52" s="97">
        <v>47</v>
      </c>
      <c r="P52" s="37">
        <f t="shared" si="5"/>
        <v>23.5</v>
      </c>
      <c r="Q52" s="97">
        <v>0</v>
      </c>
      <c r="R52" s="37">
        <f t="shared" si="15"/>
        <v>0</v>
      </c>
      <c r="S52" s="97">
        <v>1</v>
      </c>
      <c r="T52" s="37">
        <f t="shared" si="6"/>
        <v>0.5</v>
      </c>
      <c r="U52" s="97">
        <v>2</v>
      </c>
      <c r="V52" s="37">
        <f t="shared" si="7"/>
        <v>1</v>
      </c>
      <c r="W52" s="97">
        <v>0</v>
      </c>
      <c r="X52" s="37">
        <f t="shared" si="8"/>
        <v>0</v>
      </c>
      <c r="Y52" s="97">
        <v>0</v>
      </c>
      <c r="Z52" s="37">
        <f t="shared" si="9"/>
        <v>0</v>
      </c>
      <c r="AA52" s="154">
        <f t="shared" si="16"/>
        <v>189</v>
      </c>
      <c r="AB52" s="160">
        <f t="shared" si="10"/>
        <v>94.5</v>
      </c>
      <c r="AC52" s="98">
        <v>11</v>
      </c>
      <c r="AD52" s="103">
        <f t="shared" si="11"/>
        <v>5.5</v>
      </c>
      <c r="AE52" s="154">
        <f t="shared" si="12"/>
        <v>200</v>
      </c>
      <c r="AF52" s="103">
        <f t="shared" si="13"/>
        <v>39.761431411530815</v>
      </c>
      <c r="AG52" s="106">
        <f t="shared" si="14"/>
        <v>-60.238568588469185</v>
      </c>
    </row>
    <row r="53" spans="1:33" ht="12.75" customHeight="1">
      <c r="A53" s="304"/>
      <c r="B53" s="6">
        <v>208</v>
      </c>
      <c r="C53" s="3" t="s">
        <v>15</v>
      </c>
      <c r="D53" s="53">
        <v>662</v>
      </c>
      <c r="E53" s="98">
        <v>159</v>
      </c>
      <c r="F53" s="37">
        <f t="shared" si="0"/>
        <v>44.662921348314605</v>
      </c>
      <c r="G53" s="98">
        <v>112</v>
      </c>
      <c r="H53" s="37">
        <f t="shared" si="1"/>
        <v>31.46067415730337</v>
      </c>
      <c r="I53" s="97">
        <v>8</v>
      </c>
      <c r="J53" s="37">
        <f t="shared" si="2"/>
        <v>2.247191011235955</v>
      </c>
      <c r="K53" s="98">
        <v>3</v>
      </c>
      <c r="L53" s="37">
        <f t="shared" si="3"/>
        <v>0.8426966292134831</v>
      </c>
      <c r="M53" s="98">
        <v>7</v>
      </c>
      <c r="N53" s="37">
        <f t="shared" si="4"/>
        <v>1.9662921348314606</v>
      </c>
      <c r="O53" s="97">
        <v>59</v>
      </c>
      <c r="P53" s="37">
        <f t="shared" si="5"/>
        <v>16.573033707865168</v>
      </c>
      <c r="Q53" s="97">
        <v>0</v>
      </c>
      <c r="R53" s="37">
        <f t="shared" si="15"/>
        <v>0</v>
      </c>
      <c r="S53" s="97">
        <v>1</v>
      </c>
      <c r="T53" s="37">
        <f t="shared" si="6"/>
        <v>0.2808988764044944</v>
      </c>
      <c r="U53" s="97">
        <v>2</v>
      </c>
      <c r="V53" s="37">
        <f t="shared" si="7"/>
        <v>0.5617977528089888</v>
      </c>
      <c r="W53" s="97">
        <v>0</v>
      </c>
      <c r="X53" s="37">
        <f t="shared" si="8"/>
        <v>0</v>
      </c>
      <c r="Y53" s="97">
        <v>0</v>
      </c>
      <c r="Z53" s="37">
        <f t="shared" si="9"/>
        <v>0</v>
      </c>
      <c r="AA53" s="154">
        <f t="shared" si="16"/>
        <v>351</v>
      </c>
      <c r="AB53" s="160">
        <f t="shared" si="10"/>
        <v>98.59550561797754</v>
      </c>
      <c r="AC53" s="98">
        <v>5</v>
      </c>
      <c r="AD53" s="103">
        <f t="shared" si="11"/>
        <v>1.4044943820224718</v>
      </c>
      <c r="AE53" s="154">
        <f t="shared" si="12"/>
        <v>356</v>
      </c>
      <c r="AF53" s="103">
        <f t="shared" si="13"/>
        <v>53.776435045317214</v>
      </c>
      <c r="AG53" s="106">
        <f t="shared" si="14"/>
        <v>-46.223564954682786</v>
      </c>
    </row>
    <row r="54" spans="1:33" ht="12.75" customHeight="1">
      <c r="A54" s="304"/>
      <c r="B54" s="6">
        <v>208</v>
      </c>
      <c r="C54" s="3" t="s">
        <v>16</v>
      </c>
      <c r="D54" s="53">
        <v>662</v>
      </c>
      <c r="E54" s="98">
        <v>162</v>
      </c>
      <c r="F54" s="37">
        <f t="shared" si="0"/>
        <v>42.63157894736842</v>
      </c>
      <c r="G54" s="98">
        <v>112</v>
      </c>
      <c r="H54" s="37">
        <f t="shared" si="1"/>
        <v>29.47368421052631</v>
      </c>
      <c r="I54" s="98">
        <v>12</v>
      </c>
      <c r="J54" s="37">
        <f t="shared" si="2"/>
        <v>3.1578947368421053</v>
      </c>
      <c r="K54" s="98">
        <v>4</v>
      </c>
      <c r="L54" s="37">
        <f t="shared" si="3"/>
        <v>1.0526315789473684</v>
      </c>
      <c r="M54" s="98">
        <v>11</v>
      </c>
      <c r="N54" s="37">
        <f t="shared" si="4"/>
        <v>2.8947368421052633</v>
      </c>
      <c r="O54" s="97">
        <v>60</v>
      </c>
      <c r="P54" s="37">
        <f t="shared" si="5"/>
        <v>15.789473684210526</v>
      </c>
      <c r="Q54" s="97">
        <v>0</v>
      </c>
      <c r="R54" s="37">
        <f t="shared" si="15"/>
        <v>0</v>
      </c>
      <c r="S54" s="97">
        <v>0</v>
      </c>
      <c r="T54" s="37">
        <f t="shared" si="6"/>
        <v>0</v>
      </c>
      <c r="U54" s="97">
        <v>3</v>
      </c>
      <c r="V54" s="37">
        <f t="shared" si="7"/>
        <v>0.7894736842105263</v>
      </c>
      <c r="W54" s="97">
        <v>2</v>
      </c>
      <c r="X54" s="37">
        <f t="shared" si="8"/>
        <v>0.5263157894736842</v>
      </c>
      <c r="Y54" s="97">
        <v>2</v>
      </c>
      <c r="Z54" s="37">
        <f t="shared" si="9"/>
        <v>0.5434782608695652</v>
      </c>
      <c r="AA54" s="154">
        <f t="shared" si="16"/>
        <v>368</v>
      </c>
      <c r="AB54" s="160">
        <f t="shared" si="10"/>
        <v>96.84210526315789</v>
      </c>
      <c r="AC54" s="98">
        <v>12</v>
      </c>
      <c r="AD54" s="103">
        <f t="shared" si="11"/>
        <v>3.1578947368421053</v>
      </c>
      <c r="AE54" s="154">
        <f t="shared" si="12"/>
        <v>380</v>
      </c>
      <c r="AF54" s="103">
        <f t="shared" si="13"/>
        <v>57.40181268882175</v>
      </c>
      <c r="AG54" s="106">
        <f t="shared" si="14"/>
        <v>-42.59818731117825</v>
      </c>
    </row>
    <row r="55" spans="1:33" ht="12.75" customHeight="1">
      <c r="A55" s="304"/>
      <c r="B55" s="6">
        <v>209</v>
      </c>
      <c r="C55" s="3" t="s">
        <v>15</v>
      </c>
      <c r="D55" s="53">
        <v>693</v>
      </c>
      <c r="E55" s="98">
        <v>175</v>
      </c>
      <c r="F55" s="37">
        <f t="shared" si="0"/>
        <v>44.75703324808184</v>
      </c>
      <c r="G55" s="98">
        <v>145</v>
      </c>
      <c r="H55" s="37">
        <f t="shared" si="1"/>
        <v>37.084398976982094</v>
      </c>
      <c r="I55" s="98">
        <v>6</v>
      </c>
      <c r="J55" s="37">
        <f t="shared" si="2"/>
        <v>1.5345268542199488</v>
      </c>
      <c r="K55" s="97">
        <v>7</v>
      </c>
      <c r="L55" s="37">
        <f t="shared" si="3"/>
        <v>1.7902813299232736</v>
      </c>
      <c r="M55" s="98">
        <v>8</v>
      </c>
      <c r="N55" s="37">
        <f t="shared" si="4"/>
        <v>2.0460358056265986</v>
      </c>
      <c r="O55" s="97">
        <v>45</v>
      </c>
      <c r="P55" s="37">
        <f t="shared" si="5"/>
        <v>11.508951406649617</v>
      </c>
      <c r="Q55" s="97">
        <v>0</v>
      </c>
      <c r="R55" s="37">
        <f t="shared" si="15"/>
        <v>0</v>
      </c>
      <c r="S55" s="97">
        <v>1</v>
      </c>
      <c r="T55" s="37">
        <f t="shared" si="6"/>
        <v>0.2557544757033248</v>
      </c>
      <c r="U55" s="97">
        <v>4</v>
      </c>
      <c r="V55" s="37">
        <f t="shared" si="7"/>
        <v>1.0230179028132993</v>
      </c>
      <c r="W55" s="97">
        <v>0</v>
      </c>
      <c r="X55" s="37">
        <f t="shared" si="8"/>
        <v>0</v>
      </c>
      <c r="Y55" s="97">
        <v>0</v>
      </c>
      <c r="Z55" s="37">
        <f t="shared" si="9"/>
        <v>0</v>
      </c>
      <c r="AA55" s="154">
        <f t="shared" si="16"/>
        <v>391</v>
      </c>
      <c r="AB55" s="160">
        <f t="shared" si="10"/>
        <v>100</v>
      </c>
      <c r="AC55" s="98">
        <v>0</v>
      </c>
      <c r="AD55" s="103">
        <f t="shared" si="11"/>
        <v>0</v>
      </c>
      <c r="AE55" s="154">
        <f t="shared" si="12"/>
        <v>391</v>
      </c>
      <c r="AF55" s="103">
        <f t="shared" si="13"/>
        <v>56.421356421356414</v>
      </c>
      <c r="AG55" s="106">
        <f t="shared" si="14"/>
        <v>-43.578643578643586</v>
      </c>
    </row>
    <row r="56" spans="1:33" ht="13.5" customHeight="1" thickBot="1">
      <c r="A56" s="305"/>
      <c r="B56" s="30">
        <v>209</v>
      </c>
      <c r="C56" s="31" t="s">
        <v>16</v>
      </c>
      <c r="D56" s="54">
        <v>694</v>
      </c>
      <c r="E56" s="101">
        <v>181</v>
      </c>
      <c r="F56" s="42">
        <f t="shared" si="0"/>
        <v>47.63157894736842</v>
      </c>
      <c r="G56" s="101">
        <v>125</v>
      </c>
      <c r="H56" s="42">
        <f t="shared" si="1"/>
        <v>32.89473684210527</v>
      </c>
      <c r="I56" s="101">
        <v>4</v>
      </c>
      <c r="J56" s="42">
        <f t="shared" si="2"/>
        <v>1.0526315789473684</v>
      </c>
      <c r="K56" s="99">
        <v>1</v>
      </c>
      <c r="L56" s="42">
        <f t="shared" si="3"/>
        <v>0.2631578947368421</v>
      </c>
      <c r="M56" s="101">
        <v>5</v>
      </c>
      <c r="N56" s="42">
        <f t="shared" si="4"/>
        <v>1.3157894736842104</v>
      </c>
      <c r="O56" s="99">
        <v>49</v>
      </c>
      <c r="P56" s="42">
        <f t="shared" si="5"/>
        <v>12.894736842105264</v>
      </c>
      <c r="Q56" s="99">
        <v>0</v>
      </c>
      <c r="R56" s="42">
        <f t="shared" si="15"/>
        <v>0</v>
      </c>
      <c r="S56" s="99">
        <v>0</v>
      </c>
      <c r="T56" s="42">
        <f t="shared" si="6"/>
        <v>0</v>
      </c>
      <c r="U56" s="99">
        <v>0</v>
      </c>
      <c r="V56" s="42">
        <f t="shared" si="7"/>
        <v>0</v>
      </c>
      <c r="W56" s="99">
        <v>0</v>
      </c>
      <c r="X56" s="42">
        <f t="shared" si="8"/>
        <v>0</v>
      </c>
      <c r="Y56" s="99">
        <v>3</v>
      </c>
      <c r="Z56" s="42">
        <f t="shared" si="9"/>
        <v>0.8152173913043478</v>
      </c>
      <c r="AA56" s="155">
        <f t="shared" si="16"/>
        <v>368</v>
      </c>
      <c r="AB56" s="161">
        <f t="shared" si="10"/>
        <v>96.84210526315789</v>
      </c>
      <c r="AC56" s="99">
        <v>12</v>
      </c>
      <c r="AD56" s="104">
        <f t="shared" si="11"/>
        <v>3.1578947368421053</v>
      </c>
      <c r="AE56" s="155">
        <f t="shared" si="12"/>
        <v>380</v>
      </c>
      <c r="AF56" s="104">
        <f t="shared" si="13"/>
        <v>54.7550432276657</v>
      </c>
      <c r="AG56" s="107">
        <f t="shared" si="14"/>
        <v>-45.2449567723343</v>
      </c>
    </row>
    <row r="57" spans="1:33" ht="6.75" customHeight="1" thickBot="1" thickTop="1">
      <c r="A57" s="95"/>
      <c r="B57" s="125"/>
      <c r="C57" s="126"/>
      <c r="D57" s="127"/>
      <c r="E57" s="162"/>
      <c r="F57" s="128"/>
      <c r="G57" s="162"/>
      <c r="H57" s="128"/>
      <c r="I57" s="162"/>
      <c r="J57" s="128"/>
      <c r="K57" s="162"/>
      <c r="L57" s="128"/>
      <c r="M57" s="162"/>
      <c r="N57" s="128"/>
      <c r="O57" s="162"/>
      <c r="P57" s="128"/>
      <c r="Q57" s="128"/>
      <c r="R57" s="128"/>
      <c r="S57" s="163"/>
      <c r="T57" s="128"/>
      <c r="U57" s="163"/>
      <c r="V57" s="128"/>
      <c r="W57" s="163"/>
      <c r="X57" s="128"/>
      <c r="Y57" s="162"/>
      <c r="Z57" s="128"/>
      <c r="AA57" s="217"/>
      <c r="AB57" s="162"/>
      <c r="AC57" s="162"/>
      <c r="AD57" s="163"/>
      <c r="AE57" s="162"/>
      <c r="AF57" s="163"/>
      <c r="AG57" s="197"/>
    </row>
    <row r="58" spans="1:40" s="219" customFormat="1" ht="14.25" customHeight="1" thickBot="1" thickTop="1">
      <c r="A58" s="309" t="s">
        <v>37</v>
      </c>
      <c r="B58" s="309"/>
      <c r="C58" s="55">
        <f>COUNTA(C13:C56)</f>
        <v>44</v>
      </c>
      <c r="D58" s="56">
        <f>SUM(D13:D57)</f>
        <v>26109</v>
      </c>
      <c r="E58" s="56">
        <f>SUM(E13:E57)</f>
        <v>5069</v>
      </c>
      <c r="F58" s="166">
        <f>E58/AE58*100</f>
        <v>39.15797605252994</v>
      </c>
      <c r="G58" s="56">
        <f>SUM(G13:G57)</f>
        <v>4458</v>
      </c>
      <c r="H58" s="166">
        <f>G58/AE58*100</f>
        <v>34.43800695249131</v>
      </c>
      <c r="I58" s="56">
        <f>SUM(I13:I57)</f>
        <v>251</v>
      </c>
      <c r="J58" s="166">
        <f>I58/AE58*100</f>
        <v>1.9389725762842795</v>
      </c>
      <c r="K58" s="56">
        <f>SUM(K13:K57)</f>
        <v>177</v>
      </c>
      <c r="L58" s="166">
        <f>K58/AE58*100</f>
        <v>1.3673232908458863</v>
      </c>
      <c r="M58" s="56">
        <f>SUM(M13:M57)</f>
        <v>216</v>
      </c>
      <c r="N58" s="166">
        <f>M58/AE58*100</f>
        <v>1.668597914252607</v>
      </c>
      <c r="O58" s="56">
        <f>SUM(O13:O57)</f>
        <v>2327</v>
      </c>
      <c r="P58" s="166">
        <f>O58/AE58*100</f>
        <v>17.97605252993434</v>
      </c>
      <c r="Q58" s="56">
        <f>SUM(Q13:Q57)</f>
        <v>4</v>
      </c>
      <c r="R58" s="57">
        <f t="shared" si="15"/>
        <v>0.03089996137504828</v>
      </c>
      <c r="S58" s="56">
        <f>SUM(S13:S57)</f>
        <v>17</v>
      </c>
      <c r="T58" s="166">
        <f>S58/AE58*100</f>
        <v>0.13132483584395518</v>
      </c>
      <c r="U58" s="56">
        <f>SUM(U13:U57)</f>
        <v>65</v>
      </c>
      <c r="V58" s="166">
        <f>U58/AE58*100</f>
        <v>0.5021243723445346</v>
      </c>
      <c r="W58" s="56">
        <f>SUM(W13:W57)</f>
        <v>12</v>
      </c>
      <c r="X58" s="166">
        <f>W58/AE58*100</f>
        <v>0.09269988412514485</v>
      </c>
      <c r="Y58" s="56">
        <f>SUM(Y13:Y57)</f>
        <v>39</v>
      </c>
      <c r="Z58" s="166">
        <f>Y58/AE58*100</f>
        <v>0.3012746234067208</v>
      </c>
      <c r="AA58" s="94">
        <f>Y58+W58+U58+S58+O58+M58+K58+I58+G58+E58</f>
        <v>12631</v>
      </c>
      <c r="AB58" s="167">
        <f>AA58/AE58*100</f>
        <v>97.57435303205871</v>
      </c>
      <c r="AC58" s="56">
        <f>SUM(AC13:AC57)</f>
        <v>310</v>
      </c>
      <c r="AD58" s="186">
        <f>AC58/AE58*100</f>
        <v>2.394747006566242</v>
      </c>
      <c r="AE58" s="56">
        <f>SUM(AE13:AE57)</f>
        <v>12945</v>
      </c>
      <c r="AF58" s="186">
        <f>AE58/D58*100</f>
        <v>49.58060438929105</v>
      </c>
      <c r="AG58" s="169">
        <f>AF58-100</f>
        <v>-50.41939561070895</v>
      </c>
      <c r="AH58" s="220"/>
      <c r="AI58" s="220"/>
      <c r="AJ58" s="220"/>
      <c r="AK58" s="220"/>
      <c r="AL58" s="220"/>
      <c r="AM58" s="220"/>
      <c r="AN58" s="220"/>
    </row>
    <row r="59" ht="13.5" thickTop="1"/>
  </sheetData>
  <mergeCells count="32">
    <mergeCell ref="A58:B58"/>
    <mergeCell ref="W10:X10"/>
    <mergeCell ref="S10:T10"/>
    <mergeCell ref="U10:V10"/>
    <mergeCell ref="C9:C11"/>
    <mergeCell ref="D9:D11"/>
    <mergeCell ref="A13:A39"/>
    <mergeCell ref="A40:A56"/>
    <mergeCell ref="E9:Z9"/>
    <mergeCell ref="I10:J10"/>
    <mergeCell ref="A8:AG8"/>
    <mergeCell ref="AF9:AF11"/>
    <mergeCell ref="A9:A11"/>
    <mergeCell ref="B9:B11"/>
    <mergeCell ref="AA9:AB10"/>
    <mergeCell ref="E10:F10"/>
    <mergeCell ref="AC9:AD10"/>
    <mergeCell ref="K10:L10"/>
    <mergeCell ref="AE9:AE11"/>
    <mergeCell ref="M10:N10"/>
    <mergeCell ref="AG9:AG11"/>
    <mergeCell ref="G10:H10"/>
    <mergeCell ref="O10:P10"/>
    <mergeCell ref="Y10:Z10"/>
    <mergeCell ref="Q10:R10"/>
    <mergeCell ref="A5:AG5"/>
    <mergeCell ref="A6:AG6"/>
    <mergeCell ref="A7:AG7"/>
    <mergeCell ref="A1:AG1"/>
    <mergeCell ref="A2:AG2"/>
    <mergeCell ref="A3:AG3"/>
    <mergeCell ref="A4:AG4"/>
  </mergeCells>
  <printOptions/>
  <pageMargins left="0" right="0.4724409448818898" top="0.5905511811023623" bottom="0.7874015748031497" header="0" footer="0"/>
  <pageSetup horizontalDpi="300" verticalDpi="300" orientation="landscape" paperSize="9" scale="90" r:id="rId2"/>
  <headerFooter alignWithMargins="0">
    <oddFooter>&amp;C&amp;P de &amp;N</oddFooter>
  </headerFooter>
  <rowBreaks count="1" manualBreakCount="1">
    <brk id="39" max="32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AP93"/>
  <sheetViews>
    <sheetView zoomScale="75" zoomScaleNormal="75" workbookViewId="0" topLeftCell="A87">
      <selection activeCell="AF89" sqref="AF89"/>
    </sheetView>
  </sheetViews>
  <sheetFormatPr defaultColWidth="11.421875" defaultRowHeight="12.75"/>
  <cols>
    <col min="1" max="1" width="7.7109375" style="66" customWidth="1"/>
    <col min="2" max="2" width="7.7109375" style="5" customWidth="1"/>
    <col min="3" max="3" width="5.421875" style="1" customWidth="1"/>
    <col min="4" max="4" width="6.8515625" style="8" customWidth="1"/>
    <col min="5" max="5" width="5.7109375" style="8" customWidth="1"/>
    <col min="6" max="6" width="4.57421875" style="21" customWidth="1"/>
    <col min="7" max="7" width="5.7109375" style="88" customWidth="1"/>
    <col min="8" max="8" width="4.421875" style="146" customWidth="1"/>
    <col min="9" max="9" width="5.7109375" style="8" customWidth="1"/>
    <col min="10" max="10" width="4.57421875" style="21" customWidth="1"/>
    <col min="11" max="11" width="5.7109375" style="88" customWidth="1"/>
    <col min="12" max="12" width="4.57421875" style="146" customWidth="1"/>
    <col min="13" max="13" width="5.7109375" style="88" customWidth="1"/>
    <col min="14" max="14" width="4.57421875" style="146" customWidth="1"/>
    <col min="15" max="15" width="5.7109375" style="88" customWidth="1"/>
    <col min="16" max="16" width="4.57421875" style="146" customWidth="1"/>
    <col min="17" max="17" width="5.7109375" style="146" customWidth="1"/>
    <col min="18" max="18" width="4.57421875" style="146" customWidth="1"/>
    <col min="19" max="19" width="5.7109375" style="146" customWidth="1"/>
    <col min="20" max="20" width="4.57421875" style="146" customWidth="1"/>
    <col min="21" max="21" width="5.7109375" style="21" customWidth="1"/>
    <col min="22" max="22" width="4.57421875" style="21" customWidth="1"/>
    <col min="23" max="23" width="5.7109375" style="21" customWidth="1"/>
    <col min="24" max="24" width="4.57421875" style="21" customWidth="1"/>
    <col min="25" max="25" width="5.7109375" style="8" customWidth="1"/>
    <col min="26" max="26" width="4.57421875" style="21" customWidth="1"/>
    <col min="27" max="27" width="7.00390625" style="12" customWidth="1"/>
    <col min="28" max="28" width="5.140625" style="12" customWidth="1"/>
    <col min="29" max="29" width="5.28125" style="8" customWidth="1"/>
    <col min="30" max="30" width="4.57421875" style="21" customWidth="1"/>
    <col min="31" max="31" width="7.00390625" style="10" customWidth="1"/>
    <col min="32" max="32" width="7.28125" style="26" customWidth="1"/>
    <col min="33" max="33" width="7.140625" style="26" customWidth="1"/>
    <col min="34" max="34" width="21.57421875" style="0" customWidth="1"/>
    <col min="36" max="42" width="11.421875" style="18" customWidth="1"/>
  </cols>
  <sheetData>
    <row r="1" spans="1:33" ht="39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</row>
    <row r="2" spans="1:33" ht="18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</row>
    <row r="3" spans="1:33" ht="12.75">
      <c r="A3" s="312" t="s">
        <v>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</row>
    <row r="4" spans="1:33" ht="12.75">
      <c r="A4" s="313" t="s">
        <v>35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3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4" ht="25.5" customHeight="1">
      <c r="A6" s="314" t="s">
        <v>60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145"/>
    </row>
    <row r="7" spans="1:33" ht="11.25" customHeight="1">
      <c r="A7" s="315" t="s">
        <v>46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</row>
    <row r="8" spans="1:33" ht="13.5" thickBot="1">
      <c r="A8" s="306" t="s">
        <v>72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42" s="22" customFormat="1" ht="12" customHeight="1" thickBot="1" thickTop="1">
      <c r="A9" s="319" t="s">
        <v>36</v>
      </c>
      <c r="B9" s="322" t="s">
        <v>11</v>
      </c>
      <c r="C9" s="333" t="s">
        <v>12</v>
      </c>
      <c r="D9" s="334" t="s">
        <v>39</v>
      </c>
      <c r="E9" s="346" t="s">
        <v>42</v>
      </c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8"/>
      <c r="AA9" s="323" t="s">
        <v>43</v>
      </c>
      <c r="AB9" s="324"/>
      <c r="AC9" s="329" t="s">
        <v>40</v>
      </c>
      <c r="AD9" s="330"/>
      <c r="AE9" s="334" t="s">
        <v>41</v>
      </c>
      <c r="AF9" s="350" t="s">
        <v>51</v>
      </c>
      <c r="AG9" s="349" t="s">
        <v>48</v>
      </c>
      <c r="AJ9" s="23"/>
      <c r="AK9" s="23"/>
      <c r="AL9" s="23"/>
      <c r="AM9" s="23"/>
      <c r="AN9" s="23"/>
      <c r="AO9" s="23"/>
      <c r="AP9" s="23"/>
    </row>
    <row r="10" spans="1:33" s="24" customFormat="1" ht="18.75" customHeight="1" thickBot="1" thickTop="1">
      <c r="A10" s="320"/>
      <c r="B10" s="322"/>
      <c r="C10" s="333"/>
      <c r="D10" s="334"/>
      <c r="E10" s="327"/>
      <c r="F10" s="328"/>
      <c r="G10" s="327"/>
      <c r="H10" s="328"/>
      <c r="I10" s="327"/>
      <c r="J10" s="328"/>
      <c r="K10" s="327"/>
      <c r="L10" s="328"/>
      <c r="M10" s="327"/>
      <c r="N10" s="328"/>
      <c r="O10" s="327"/>
      <c r="P10" s="328"/>
      <c r="Q10" s="327"/>
      <c r="R10" s="328"/>
      <c r="S10" s="327"/>
      <c r="T10" s="328"/>
      <c r="U10" s="327"/>
      <c r="V10" s="328"/>
      <c r="W10" s="327"/>
      <c r="X10" s="328"/>
      <c r="Y10" s="327"/>
      <c r="Z10" s="328"/>
      <c r="AA10" s="325"/>
      <c r="AB10" s="326"/>
      <c r="AC10" s="331"/>
      <c r="AD10" s="332"/>
      <c r="AE10" s="334"/>
      <c r="AF10" s="317"/>
      <c r="AG10" s="342"/>
    </row>
    <row r="11" spans="1:33" s="24" customFormat="1" ht="12.75" customHeight="1" thickBot="1" thickTop="1">
      <c r="A11" s="321"/>
      <c r="B11" s="322"/>
      <c r="C11" s="333"/>
      <c r="D11" s="334"/>
      <c r="E11" s="49" t="s">
        <v>44</v>
      </c>
      <c r="F11" s="144" t="s">
        <v>38</v>
      </c>
      <c r="G11" s="49" t="s">
        <v>44</v>
      </c>
      <c r="H11" s="144" t="s">
        <v>38</v>
      </c>
      <c r="I11" s="49" t="s">
        <v>44</v>
      </c>
      <c r="J11" s="144" t="s">
        <v>38</v>
      </c>
      <c r="K11" s="49" t="s">
        <v>44</v>
      </c>
      <c r="L11" s="144" t="s">
        <v>38</v>
      </c>
      <c r="M11" s="49" t="s">
        <v>44</v>
      </c>
      <c r="N11" s="144" t="s">
        <v>38</v>
      </c>
      <c r="O11" s="49" t="s">
        <v>44</v>
      </c>
      <c r="P11" s="144" t="s">
        <v>38</v>
      </c>
      <c r="Q11" s="49" t="s">
        <v>44</v>
      </c>
      <c r="R11" s="144" t="s">
        <v>38</v>
      </c>
      <c r="S11" s="49" t="s">
        <v>44</v>
      </c>
      <c r="T11" s="144" t="s">
        <v>38</v>
      </c>
      <c r="U11" s="49" t="s">
        <v>44</v>
      </c>
      <c r="V11" s="144" t="s">
        <v>38</v>
      </c>
      <c r="W11" s="49" t="s">
        <v>44</v>
      </c>
      <c r="X11" s="144" t="s">
        <v>38</v>
      </c>
      <c r="Y11" s="49" t="s">
        <v>44</v>
      </c>
      <c r="Z11" s="144" t="s">
        <v>38</v>
      </c>
      <c r="AA11" s="49" t="s">
        <v>44</v>
      </c>
      <c r="AB11" s="142" t="s">
        <v>38</v>
      </c>
      <c r="AC11" s="48" t="s">
        <v>44</v>
      </c>
      <c r="AD11" s="142" t="s">
        <v>38</v>
      </c>
      <c r="AE11" s="334"/>
      <c r="AF11" s="318"/>
      <c r="AG11" s="342"/>
    </row>
    <row r="12" spans="1:42" s="2" customFormat="1" ht="7.5" customHeight="1" thickBot="1" thickTop="1">
      <c r="A12" s="65"/>
      <c r="B12" s="5"/>
      <c r="C12" s="1"/>
      <c r="D12" s="8"/>
      <c r="E12" s="120"/>
      <c r="F12" s="21"/>
      <c r="G12" s="88"/>
      <c r="H12" s="146"/>
      <c r="I12" s="8"/>
      <c r="J12" s="21"/>
      <c r="K12" s="88"/>
      <c r="L12" s="146"/>
      <c r="M12" s="88"/>
      <c r="N12" s="146"/>
      <c r="O12" s="88"/>
      <c r="P12" s="146"/>
      <c r="Q12" s="158"/>
      <c r="R12" s="21"/>
      <c r="S12" s="146"/>
      <c r="T12" s="146"/>
      <c r="U12" s="21"/>
      <c r="V12" s="21"/>
      <c r="W12" s="21"/>
      <c r="X12" s="21"/>
      <c r="Y12" s="8"/>
      <c r="Z12" s="21"/>
      <c r="AA12" s="12"/>
      <c r="AB12" s="12"/>
      <c r="AC12" s="8"/>
      <c r="AD12" s="21"/>
      <c r="AE12" s="11"/>
      <c r="AF12" s="27"/>
      <c r="AG12" s="27"/>
      <c r="AJ12" s="14"/>
      <c r="AK12" s="14"/>
      <c r="AL12" s="14"/>
      <c r="AM12" s="14"/>
      <c r="AN12" s="14"/>
      <c r="AO12" s="14"/>
      <c r="AP12" s="14"/>
    </row>
    <row r="13" spans="1:33" ht="12.75" customHeight="1" thickTop="1">
      <c r="A13" s="303" t="s">
        <v>30</v>
      </c>
      <c r="B13" s="28">
        <v>217</v>
      </c>
      <c r="C13" s="29" t="s">
        <v>15</v>
      </c>
      <c r="D13" s="52">
        <v>626</v>
      </c>
      <c r="E13" s="62">
        <v>136</v>
      </c>
      <c r="F13" s="33">
        <f aca="true" t="shared" si="0" ref="F13:F74">E13/AE13*100</f>
        <v>41.21212121212121</v>
      </c>
      <c r="G13" s="69">
        <v>96</v>
      </c>
      <c r="H13" s="33">
        <f aca="true" t="shared" si="1" ref="H13:H74">G13/AE13*100</f>
        <v>29.09090909090909</v>
      </c>
      <c r="I13" s="62">
        <v>7</v>
      </c>
      <c r="J13" s="33">
        <f aca="true" t="shared" si="2" ref="J13:J74">I13/AE13*100</f>
        <v>2.1212121212121215</v>
      </c>
      <c r="K13" s="62">
        <v>3</v>
      </c>
      <c r="L13" s="33">
        <f aca="true" t="shared" si="3" ref="L13:L74">K13/AE13*100</f>
        <v>0.9090909090909091</v>
      </c>
      <c r="M13" s="62">
        <v>4</v>
      </c>
      <c r="N13" s="33">
        <f aca="true" t="shared" si="4" ref="N13:N74">M13/AE13*100</f>
        <v>1.2121212121212122</v>
      </c>
      <c r="O13" s="62">
        <v>50</v>
      </c>
      <c r="P13" s="33">
        <f aca="true" t="shared" si="5" ref="P13:P74">O13/AE13*100</f>
        <v>15.151515151515152</v>
      </c>
      <c r="Q13" s="96">
        <v>0</v>
      </c>
      <c r="R13" s="33">
        <f>Q13/AE13*100</f>
        <v>0</v>
      </c>
      <c r="S13" s="62">
        <v>0</v>
      </c>
      <c r="T13" s="33">
        <f aca="true" t="shared" si="6" ref="T13:T57">S13/AE13*100</f>
        <v>0</v>
      </c>
      <c r="U13" s="62">
        <v>2</v>
      </c>
      <c r="V13" s="33">
        <f aca="true" t="shared" si="7" ref="V13:V31">U13/AE13*100</f>
        <v>0.6060606060606061</v>
      </c>
      <c r="W13" s="62">
        <v>1</v>
      </c>
      <c r="X13" s="33">
        <f aca="true" t="shared" si="8" ref="X13:X57">W13/AE13*100</f>
        <v>0.30303030303030304</v>
      </c>
      <c r="Y13" s="62">
        <v>0</v>
      </c>
      <c r="Z13" s="33">
        <f aca="true" t="shared" si="9" ref="Z13:Z57">Y13/AA13*100</f>
        <v>0</v>
      </c>
      <c r="AA13" s="34">
        <f>E13+G13+I13+K13+M13+O13+Q13+S13+U13+W13+Y13</f>
        <v>299</v>
      </c>
      <c r="AB13" s="33">
        <f aca="true" t="shared" si="10" ref="AB13:AB57">AA13/AE13*100</f>
        <v>90.6060606060606</v>
      </c>
      <c r="AC13" s="96">
        <v>31</v>
      </c>
      <c r="AD13" s="35">
        <f aca="true" t="shared" si="11" ref="AD13:AD57">AC13/AE13*100</f>
        <v>9.393939393939393</v>
      </c>
      <c r="AE13" s="34">
        <f aca="true" t="shared" si="12" ref="AE13:AE74">AA13+AC13</f>
        <v>330</v>
      </c>
      <c r="AF13" s="102">
        <f aca="true" t="shared" si="13" ref="AF13:AF74">AE13/D13*100</f>
        <v>52.715654952076676</v>
      </c>
      <c r="AG13" s="105">
        <f aca="true" t="shared" si="14" ref="AG13:AG76">AF13-100</f>
        <v>-47.284345047923324</v>
      </c>
    </row>
    <row r="14" spans="1:33" ht="12.75" customHeight="1">
      <c r="A14" s="304"/>
      <c r="B14" s="6">
        <v>217</v>
      </c>
      <c r="C14" s="3" t="s">
        <v>16</v>
      </c>
      <c r="D14" s="53">
        <v>627</v>
      </c>
      <c r="E14" s="60">
        <v>131</v>
      </c>
      <c r="F14" s="37">
        <f t="shared" si="0"/>
        <v>41.58730158730159</v>
      </c>
      <c r="G14" s="60">
        <v>89</v>
      </c>
      <c r="H14" s="37">
        <f t="shared" si="1"/>
        <v>28.253968253968253</v>
      </c>
      <c r="I14" s="60">
        <v>10</v>
      </c>
      <c r="J14" s="37">
        <f t="shared" si="2"/>
        <v>3.1746031746031744</v>
      </c>
      <c r="K14" s="60">
        <v>3</v>
      </c>
      <c r="L14" s="37">
        <f t="shared" si="3"/>
        <v>0.9523809523809524</v>
      </c>
      <c r="M14" s="60">
        <v>2</v>
      </c>
      <c r="N14" s="37">
        <f t="shared" si="4"/>
        <v>0.6349206349206349</v>
      </c>
      <c r="O14" s="60">
        <v>63</v>
      </c>
      <c r="P14" s="37">
        <f t="shared" si="5"/>
        <v>20</v>
      </c>
      <c r="Q14" s="97">
        <v>0</v>
      </c>
      <c r="R14" s="37">
        <f aca="true" t="shared" si="15" ref="R14:R77">Q14/AE14*100</f>
        <v>0</v>
      </c>
      <c r="S14" s="60">
        <v>0</v>
      </c>
      <c r="T14" s="37">
        <f t="shared" si="6"/>
        <v>0</v>
      </c>
      <c r="U14" s="60">
        <v>1</v>
      </c>
      <c r="V14" s="37">
        <f t="shared" si="7"/>
        <v>0.31746031746031744</v>
      </c>
      <c r="W14" s="60">
        <v>2</v>
      </c>
      <c r="X14" s="37">
        <f t="shared" si="8"/>
        <v>0.6349206349206349</v>
      </c>
      <c r="Y14" s="60">
        <v>0</v>
      </c>
      <c r="Z14" s="37">
        <f t="shared" si="9"/>
        <v>0</v>
      </c>
      <c r="AA14" s="39">
        <f aca="true" t="shared" si="16" ref="AA14:AA77">E14+G14+I14+K14+M14+O14+Q14+S14+U14+W14+Y14</f>
        <v>301</v>
      </c>
      <c r="AB14" s="37">
        <f t="shared" si="10"/>
        <v>95.55555555555556</v>
      </c>
      <c r="AC14" s="97">
        <v>14</v>
      </c>
      <c r="AD14" s="40">
        <f t="shared" si="11"/>
        <v>4.444444444444445</v>
      </c>
      <c r="AE14" s="39">
        <f t="shared" si="12"/>
        <v>315</v>
      </c>
      <c r="AF14" s="103">
        <f t="shared" si="13"/>
        <v>50.23923444976076</v>
      </c>
      <c r="AG14" s="106">
        <f t="shared" si="14"/>
        <v>-49.76076555023924</v>
      </c>
    </row>
    <row r="15" spans="1:33" ht="12.75" customHeight="1">
      <c r="A15" s="304"/>
      <c r="B15" s="6">
        <v>218</v>
      </c>
      <c r="C15" s="3" t="s">
        <v>15</v>
      </c>
      <c r="D15" s="53">
        <v>653</v>
      </c>
      <c r="E15" s="70">
        <v>150</v>
      </c>
      <c r="F15" s="37">
        <f t="shared" si="0"/>
        <v>45.04504504504504</v>
      </c>
      <c r="G15" s="70">
        <v>88</v>
      </c>
      <c r="H15" s="37">
        <f t="shared" si="1"/>
        <v>26.426426426426424</v>
      </c>
      <c r="I15" s="70">
        <v>16</v>
      </c>
      <c r="J15" s="37">
        <f t="shared" si="2"/>
        <v>4.804804804804805</v>
      </c>
      <c r="K15" s="70">
        <v>9</v>
      </c>
      <c r="L15" s="37">
        <f t="shared" si="3"/>
        <v>2.7027027027027026</v>
      </c>
      <c r="M15" s="70">
        <v>9</v>
      </c>
      <c r="N15" s="37">
        <f t="shared" si="4"/>
        <v>2.7027027027027026</v>
      </c>
      <c r="O15" s="70">
        <v>49</v>
      </c>
      <c r="P15" s="37">
        <f t="shared" si="5"/>
        <v>14.714714714714713</v>
      </c>
      <c r="Q15" s="97">
        <v>0</v>
      </c>
      <c r="R15" s="37">
        <f t="shared" si="15"/>
        <v>0</v>
      </c>
      <c r="S15" s="70">
        <v>0</v>
      </c>
      <c r="T15" s="37">
        <f t="shared" si="6"/>
        <v>0</v>
      </c>
      <c r="U15" s="60">
        <v>0</v>
      </c>
      <c r="V15" s="37">
        <f t="shared" si="7"/>
        <v>0</v>
      </c>
      <c r="W15" s="60">
        <v>0</v>
      </c>
      <c r="X15" s="37">
        <f t="shared" si="8"/>
        <v>0</v>
      </c>
      <c r="Y15" s="60">
        <v>0</v>
      </c>
      <c r="Z15" s="37">
        <f t="shared" si="9"/>
        <v>0</v>
      </c>
      <c r="AA15" s="39">
        <f t="shared" si="16"/>
        <v>321</v>
      </c>
      <c r="AB15" s="37">
        <f t="shared" si="10"/>
        <v>96.3963963963964</v>
      </c>
      <c r="AC15" s="97">
        <v>12</v>
      </c>
      <c r="AD15" s="40">
        <f t="shared" si="11"/>
        <v>3.6036036036036037</v>
      </c>
      <c r="AE15" s="39">
        <f t="shared" si="12"/>
        <v>333</v>
      </c>
      <c r="AF15" s="103">
        <f t="shared" si="13"/>
        <v>50.995405819295556</v>
      </c>
      <c r="AG15" s="106">
        <f t="shared" si="14"/>
        <v>-49.004594180704444</v>
      </c>
    </row>
    <row r="16" spans="1:33" ht="12.75" customHeight="1">
      <c r="A16" s="304"/>
      <c r="B16" s="6">
        <v>218</v>
      </c>
      <c r="C16" s="3" t="s">
        <v>16</v>
      </c>
      <c r="D16" s="53">
        <v>654</v>
      </c>
      <c r="E16" s="70">
        <v>142</v>
      </c>
      <c r="F16" s="37">
        <f t="shared" si="0"/>
        <v>44.5141065830721</v>
      </c>
      <c r="G16" s="70">
        <v>80</v>
      </c>
      <c r="H16" s="37">
        <f t="shared" si="1"/>
        <v>25.07836990595611</v>
      </c>
      <c r="I16" s="70">
        <v>13</v>
      </c>
      <c r="J16" s="37">
        <f t="shared" si="2"/>
        <v>4.075235109717868</v>
      </c>
      <c r="K16" s="70">
        <v>5</v>
      </c>
      <c r="L16" s="37">
        <f t="shared" si="3"/>
        <v>1.5673981191222568</v>
      </c>
      <c r="M16" s="70">
        <v>12</v>
      </c>
      <c r="N16" s="37">
        <f t="shared" si="4"/>
        <v>3.761755485893417</v>
      </c>
      <c r="O16" s="70">
        <v>53</v>
      </c>
      <c r="P16" s="37">
        <f t="shared" si="5"/>
        <v>16.614420062695924</v>
      </c>
      <c r="Q16" s="97">
        <v>0</v>
      </c>
      <c r="R16" s="37">
        <f t="shared" si="15"/>
        <v>0</v>
      </c>
      <c r="S16" s="70">
        <v>1</v>
      </c>
      <c r="T16" s="37">
        <f t="shared" si="6"/>
        <v>0.3134796238244514</v>
      </c>
      <c r="U16" s="70">
        <v>2</v>
      </c>
      <c r="V16" s="37">
        <f t="shared" si="7"/>
        <v>0.6269592476489028</v>
      </c>
      <c r="W16" s="70">
        <v>0</v>
      </c>
      <c r="X16" s="37">
        <f t="shared" si="8"/>
        <v>0</v>
      </c>
      <c r="Y16" s="70">
        <v>1</v>
      </c>
      <c r="Z16" s="37">
        <f t="shared" si="9"/>
        <v>0.3236245954692557</v>
      </c>
      <c r="AA16" s="39">
        <f t="shared" si="16"/>
        <v>309</v>
      </c>
      <c r="AB16" s="37">
        <f t="shared" si="10"/>
        <v>96.86520376175548</v>
      </c>
      <c r="AC16" s="97">
        <v>10</v>
      </c>
      <c r="AD16" s="40">
        <f t="shared" si="11"/>
        <v>3.1347962382445136</v>
      </c>
      <c r="AE16" s="39">
        <f t="shared" si="12"/>
        <v>319</v>
      </c>
      <c r="AF16" s="103">
        <f t="shared" si="13"/>
        <v>48.776758409785934</v>
      </c>
      <c r="AG16" s="106">
        <f t="shared" si="14"/>
        <v>-51.223241590214066</v>
      </c>
    </row>
    <row r="17" spans="1:33" ht="12.75" customHeight="1">
      <c r="A17" s="304"/>
      <c r="B17" s="6">
        <v>219</v>
      </c>
      <c r="C17" s="3" t="s">
        <v>15</v>
      </c>
      <c r="D17" s="53">
        <v>494</v>
      </c>
      <c r="E17" s="70">
        <v>142</v>
      </c>
      <c r="F17" s="37">
        <f t="shared" si="0"/>
        <v>49.65034965034965</v>
      </c>
      <c r="G17" s="70">
        <v>68</v>
      </c>
      <c r="H17" s="37">
        <f t="shared" si="1"/>
        <v>23.776223776223777</v>
      </c>
      <c r="I17" s="70">
        <v>10</v>
      </c>
      <c r="J17" s="37">
        <f t="shared" si="2"/>
        <v>3.4965034965034967</v>
      </c>
      <c r="K17" s="70">
        <v>1</v>
      </c>
      <c r="L17" s="37">
        <f t="shared" si="3"/>
        <v>0.34965034965034963</v>
      </c>
      <c r="M17" s="70">
        <v>5</v>
      </c>
      <c r="N17" s="37">
        <f t="shared" si="4"/>
        <v>1.7482517482517483</v>
      </c>
      <c r="O17" s="70">
        <v>54</v>
      </c>
      <c r="P17" s="37">
        <f t="shared" si="5"/>
        <v>18.88111888111888</v>
      </c>
      <c r="Q17" s="97">
        <v>0</v>
      </c>
      <c r="R17" s="37">
        <f t="shared" si="15"/>
        <v>0</v>
      </c>
      <c r="S17" s="70">
        <v>1</v>
      </c>
      <c r="T17" s="37">
        <f t="shared" si="6"/>
        <v>0.34965034965034963</v>
      </c>
      <c r="U17" s="70">
        <v>0</v>
      </c>
      <c r="V17" s="37">
        <f t="shared" si="7"/>
        <v>0</v>
      </c>
      <c r="W17" s="70">
        <v>0</v>
      </c>
      <c r="X17" s="37">
        <f t="shared" si="8"/>
        <v>0</v>
      </c>
      <c r="Y17" s="70">
        <v>1</v>
      </c>
      <c r="Z17" s="37">
        <f t="shared" si="9"/>
        <v>0.3546099290780142</v>
      </c>
      <c r="AA17" s="39">
        <f t="shared" si="16"/>
        <v>282</v>
      </c>
      <c r="AB17" s="37">
        <f t="shared" si="10"/>
        <v>98.6013986013986</v>
      </c>
      <c r="AC17" s="97">
        <v>4</v>
      </c>
      <c r="AD17" s="40">
        <f t="shared" si="11"/>
        <v>1.3986013986013985</v>
      </c>
      <c r="AE17" s="39">
        <f t="shared" si="12"/>
        <v>286</v>
      </c>
      <c r="AF17" s="103">
        <f t="shared" si="13"/>
        <v>57.89473684210527</v>
      </c>
      <c r="AG17" s="106">
        <f t="shared" si="14"/>
        <v>-42.10526315789473</v>
      </c>
    </row>
    <row r="18" spans="1:33" ht="12.75" customHeight="1">
      <c r="A18" s="304"/>
      <c r="B18" s="6">
        <v>220</v>
      </c>
      <c r="C18" s="3" t="s">
        <v>15</v>
      </c>
      <c r="D18" s="53">
        <v>614</v>
      </c>
      <c r="E18" s="70">
        <v>145</v>
      </c>
      <c r="F18" s="37">
        <f t="shared" si="0"/>
        <v>41.19318181818182</v>
      </c>
      <c r="G18" s="70">
        <v>131</v>
      </c>
      <c r="H18" s="37">
        <f t="shared" si="1"/>
        <v>37.215909090909086</v>
      </c>
      <c r="I18" s="70">
        <v>17</v>
      </c>
      <c r="J18" s="37">
        <f t="shared" si="2"/>
        <v>4.829545454545454</v>
      </c>
      <c r="K18" s="70">
        <v>4</v>
      </c>
      <c r="L18" s="37">
        <f t="shared" si="3"/>
        <v>1.1363636363636365</v>
      </c>
      <c r="M18" s="70">
        <v>12</v>
      </c>
      <c r="N18" s="37">
        <f t="shared" si="4"/>
        <v>3.4090909090909087</v>
      </c>
      <c r="O18" s="70">
        <v>37</v>
      </c>
      <c r="P18" s="37">
        <f t="shared" si="5"/>
        <v>10.511363636363637</v>
      </c>
      <c r="Q18" s="97">
        <v>0</v>
      </c>
      <c r="R18" s="37">
        <f t="shared" si="15"/>
        <v>0</v>
      </c>
      <c r="S18" s="70">
        <v>0</v>
      </c>
      <c r="T18" s="37">
        <f t="shared" si="6"/>
        <v>0</v>
      </c>
      <c r="U18" s="70">
        <v>5</v>
      </c>
      <c r="V18" s="37">
        <f t="shared" si="7"/>
        <v>1.4204545454545454</v>
      </c>
      <c r="W18" s="70">
        <v>0</v>
      </c>
      <c r="X18" s="37">
        <f t="shared" si="8"/>
        <v>0</v>
      </c>
      <c r="Y18" s="70">
        <v>1</v>
      </c>
      <c r="Z18" s="37">
        <f t="shared" si="9"/>
        <v>0.2840909090909091</v>
      </c>
      <c r="AA18" s="39">
        <f t="shared" si="16"/>
        <v>352</v>
      </c>
      <c r="AB18" s="37">
        <f t="shared" si="10"/>
        <v>100</v>
      </c>
      <c r="AC18" s="97">
        <v>0</v>
      </c>
      <c r="AD18" s="40">
        <f t="shared" si="11"/>
        <v>0</v>
      </c>
      <c r="AE18" s="39">
        <f t="shared" si="12"/>
        <v>352</v>
      </c>
      <c r="AF18" s="103">
        <f t="shared" si="13"/>
        <v>57.32899022801303</v>
      </c>
      <c r="AG18" s="106">
        <f t="shared" si="14"/>
        <v>-42.67100977198697</v>
      </c>
    </row>
    <row r="19" spans="1:33" ht="12.75" customHeight="1">
      <c r="A19" s="304"/>
      <c r="B19" s="6">
        <v>226</v>
      </c>
      <c r="C19" s="3" t="s">
        <v>15</v>
      </c>
      <c r="D19" s="53">
        <v>520</v>
      </c>
      <c r="E19" s="70">
        <v>98</v>
      </c>
      <c r="F19" s="37">
        <f t="shared" si="0"/>
        <v>37.98449612403101</v>
      </c>
      <c r="G19" s="70">
        <v>74</v>
      </c>
      <c r="H19" s="37">
        <f t="shared" si="1"/>
        <v>28.68217054263566</v>
      </c>
      <c r="I19" s="70">
        <v>8</v>
      </c>
      <c r="J19" s="37">
        <f t="shared" si="2"/>
        <v>3.10077519379845</v>
      </c>
      <c r="K19" s="70">
        <v>0</v>
      </c>
      <c r="L19" s="37">
        <f t="shared" si="3"/>
        <v>0</v>
      </c>
      <c r="M19" s="70">
        <v>6</v>
      </c>
      <c r="N19" s="37">
        <f t="shared" si="4"/>
        <v>2.3255813953488373</v>
      </c>
      <c r="O19" s="70">
        <v>61</v>
      </c>
      <c r="P19" s="37">
        <f t="shared" si="5"/>
        <v>23.643410852713178</v>
      </c>
      <c r="Q19" s="97">
        <v>0</v>
      </c>
      <c r="R19" s="37">
        <f t="shared" si="15"/>
        <v>0</v>
      </c>
      <c r="S19" s="70">
        <v>0</v>
      </c>
      <c r="T19" s="37">
        <f t="shared" si="6"/>
        <v>0</v>
      </c>
      <c r="U19" s="70">
        <v>1</v>
      </c>
      <c r="V19" s="37">
        <f t="shared" si="7"/>
        <v>0.3875968992248062</v>
      </c>
      <c r="W19" s="70">
        <v>1</v>
      </c>
      <c r="X19" s="37">
        <f t="shared" si="8"/>
        <v>0.3875968992248062</v>
      </c>
      <c r="Y19" s="70">
        <v>1</v>
      </c>
      <c r="Z19" s="37">
        <f t="shared" si="9"/>
        <v>0.4</v>
      </c>
      <c r="AA19" s="39">
        <f t="shared" si="16"/>
        <v>250</v>
      </c>
      <c r="AB19" s="37">
        <f t="shared" si="10"/>
        <v>96.89922480620154</v>
      </c>
      <c r="AC19" s="97">
        <v>8</v>
      </c>
      <c r="AD19" s="40">
        <f t="shared" si="11"/>
        <v>3.10077519379845</v>
      </c>
      <c r="AE19" s="39">
        <f t="shared" si="12"/>
        <v>258</v>
      </c>
      <c r="AF19" s="103">
        <f t="shared" si="13"/>
        <v>49.61538461538461</v>
      </c>
      <c r="AG19" s="106">
        <f t="shared" si="14"/>
        <v>-50.38461538461539</v>
      </c>
    </row>
    <row r="20" spans="1:33" ht="12.75" customHeight="1">
      <c r="A20" s="304"/>
      <c r="B20" s="6">
        <v>226</v>
      </c>
      <c r="C20" s="3" t="s">
        <v>16</v>
      </c>
      <c r="D20" s="53">
        <v>521</v>
      </c>
      <c r="E20" s="70">
        <v>109</v>
      </c>
      <c r="F20" s="37">
        <f t="shared" si="0"/>
        <v>44.48979591836735</v>
      </c>
      <c r="G20" s="70">
        <v>54</v>
      </c>
      <c r="H20" s="37">
        <f t="shared" si="1"/>
        <v>22.040816326530614</v>
      </c>
      <c r="I20" s="70">
        <v>7</v>
      </c>
      <c r="J20" s="37">
        <f t="shared" si="2"/>
        <v>2.857142857142857</v>
      </c>
      <c r="K20" s="70">
        <v>3</v>
      </c>
      <c r="L20" s="37">
        <f t="shared" si="3"/>
        <v>1.2244897959183674</v>
      </c>
      <c r="M20" s="70">
        <v>4</v>
      </c>
      <c r="N20" s="37">
        <f t="shared" si="4"/>
        <v>1.6326530612244898</v>
      </c>
      <c r="O20" s="70">
        <v>61</v>
      </c>
      <c r="P20" s="37">
        <f t="shared" si="5"/>
        <v>24.897959183673468</v>
      </c>
      <c r="Q20" s="97">
        <v>0</v>
      </c>
      <c r="R20" s="37">
        <f t="shared" si="15"/>
        <v>0</v>
      </c>
      <c r="S20" s="70">
        <v>1</v>
      </c>
      <c r="T20" s="37">
        <f t="shared" si="6"/>
        <v>0.40816326530612246</v>
      </c>
      <c r="U20" s="70">
        <v>1</v>
      </c>
      <c r="V20" s="37">
        <f t="shared" si="7"/>
        <v>0.40816326530612246</v>
      </c>
      <c r="W20" s="70">
        <v>1</v>
      </c>
      <c r="X20" s="37">
        <f t="shared" si="8"/>
        <v>0.40816326530612246</v>
      </c>
      <c r="Y20" s="70">
        <v>2</v>
      </c>
      <c r="Z20" s="37">
        <f t="shared" si="9"/>
        <v>0.823045267489712</v>
      </c>
      <c r="AA20" s="39">
        <f t="shared" si="16"/>
        <v>243</v>
      </c>
      <c r="AB20" s="37">
        <f t="shared" si="10"/>
        <v>99.18367346938776</v>
      </c>
      <c r="AC20" s="97">
        <v>2</v>
      </c>
      <c r="AD20" s="40">
        <f t="shared" si="11"/>
        <v>0.8163265306122449</v>
      </c>
      <c r="AE20" s="39">
        <f t="shared" si="12"/>
        <v>245</v>
      </c>
      <c r="AF20" s="103">
        <f t="shared" si="13"/>
        <v>47.02495201535509</v>
      </c>
      <c r="AG20" s="106">
        <f t="shared" si="14"/>
        <v>-52.97504798464491</v>
      </c>
    </row>
    <row r="21" spans="1:33" ht="12.75" customHeight="1">
      <c r="A21" s="304"/>
      <c r="B21" s="6">
        <v>227</v>
      </c>
      <c r="C21" s="3" t="s">
        <v>15</v>
      </c>
      <c r="D21" s="53">
        <v>605</v>
      </c>
      <c r="E21" s="70">
        <v>108</v>
      </c>
      <c r="F21" s="37">
        <f t="shared" si="0"/>
        <v>35.76158940397351</v>
      </c>
      <c r="G21" s="70">
        <v>95</v>
      </c>
      <c r="H21" s="37">
        <f t="shared" si="1"/>
        <v>31.456953642384107</v>
      </c>
      <c r="I21" s="70">
        <v>5</v>
      </c>
      <c r="J21" s="37">
        <f t="shared" si="2"/>
        <v>1.6556291390728477</v>
      </c>
      <c r="K21" s="70">
        <v>4</v>
      </c>
      <c r="L21" s="37">
        <f t="shared" si="3"/>
        <v>1.3245033112582782</v>
      </c>
      <c r="M21" s="70">
        <v>7</v>
      </c>
      <c r="N21" s="37">
        <f t="shared" si="4"/>
        <v>2.3178807947019866</v>
      </c>
      <c r="O21" s="70">
        <v>64</v>
      </c>
      <c r="P21" s="37">
        <f t="shared" si="5"/>
        <v>21.192052980132452</v>
      </c>
      <c r="Q21" s="97">
        <v>0</v>
      </c>
      <c r="R21" s="37">
        <f t="shared" si="15"/>
        <v>0</v>
      </c>
      <c r="S21" s="70">
        <v>2</v>
      </c>
      <c r="T21" s="37">
        <f t="shared" si="6"/>
        <v>0.6622516556291391</v>
      </c>
      <c r="U21" s="70">
        <v>2</v>
      </c>
      <c r="V21" s="37">
        <f t="shared" si="7"/>
        <v>0.6622516556291391</v>
      </c>
      <c r="W21" s="70">
        <v>0</v>
      </c>
      <c r="X21" s="37">
        <f t="shared" si="8"/>
        <v>0</v>
      </c>
      <c r="Y21" s="70">
        <v>1</v>
      </c>
      <c r="Z21" s="37">
        <f t="shared" si="9"/>
        <v>0.3472222222222222</v>
      </c>
      <c r="AA21" s="39">
        <f t="shared" si="16"/>
        <v>288</v>
      </c>
      <c r="AB21" s="37">
        <f t="shared" si="10"/>
        <v>95.36423841059603</v>
      </c>
      <c r="AC21" s="97">
        <v>14</v>
      </c>
      <c r="AD21" s="40">
        <f t="shared" si="11"/>
        <v>4.635761589403973</v>
      </c>
      <c r="AE21" s="39">
        <f t="shared" si="12"/>
        <v>302</v>
      </c>
      <c r="AF21" s="103">
        <f t="shared" si="13"/>
        <v>49.917355371900825</v>
      </c>
      <c r="AG21" s="106">
        <f t="shared" si="14"/>
        <v>-50.082644628099175</v>
      </c>
    </row>
    <row r="22" spans="1:33" ht="12.75" customHeight="1">
      <c r="A22" s="304"/>
      <c r="B22" s="6">
        <v>227</v>
      </c>
      <c r="C22" s="3" t="s">
        <v>16</v>
      </c>
      <c r="D22" s="53">
        <v>605</v>
      </c>
      <c r="E22" s="70">
        <v>115</v>
      </c>
      <c r="F22" s="37">
        <f t="shared" si="0"/>
        <v>37.82894736842105</v>
      </c>
      <c r="G22" s="70">
        <v>98</v>
      </c>
      <c r="H22" s="37">
        <f t="shared" si="1"/>
        <v>32.23684210526316</v>
      </c>
      <c r="I22" s="70">
        <v>6</v>
      </c>
      <c r="J22" s="37">
        <f t="shared" si="2"/>
        <v>1.9736842105263157</v>
      </c>
      <c r="K22" s="70">
        <v>3</v>
      </c>
      <c r="L22" s="37">
        <f t="shared" si="3"/>
        <v>0.9868421052631579</v>
      </c>
      <c r="M22" s="70">
        <v>7</v>
      </c>
      <c r="N22" s="37">
        <f t="shared" si="4"/>
        <v>2.302631578947368</v>
      </c>
      <c r="O22" s="70">
        <v>56</v>
      </c>
      <c r="P22" s="37">
        <f t="shared" si="5"/>
        <v>18.421052631578945</v>
      </c>
      <c r="Q22" s="97">
        <v>0</v>
      </c>
      <c r="R22" s="37">
        <f t="shared" si="15"/>
        <v>0</v>
      </c>
      <c r="S22" s="70">
        <v>2</v>
      </c>
      <c r="T22" s="37">
        <f t="shared" si="6"/>
        <v>0.6578947368421052</v>
      </c>
      <c r="U22" s="70">
        <v>3</v>
      </c>
      <c r="V22" s="37">
        <f t="shared" si="7"/>
        <v>0.9868421052631579</v>
      </c>
      <c r="W22" s="70">
        <v>2</v>
      </c>
      <c r="X22" s="37">
        <f t="shared" si="8"/>
        <v>0.6578947368421052</v>
      </c>
      <c r="Y22" s="70">
        <v>2</v>
      </c>
      <c r="Z22" s="37">
        <f t="shared" si="9"/>
        <v>0.6802721088435374</v>
      </c>
      <c r="AA22" s="39">
        <f t="shared" si="16"/>
        <v>294</v>
      </c>
      <c r="AB22" s="37">
        <f t="shared" si="10"/>
        <v>96.71052631578947</v>
      </c>
      <c r="AC22" s="97">
        <v>10</v>
      </c>
      <c r="AD22" s="40">
        <f t="shared" si="11"/>
        <v>3.289473684210526</v>
      </c>
      <c r="AE22" s="39">
        <f t="shared" si="12"/>
        <v>304</v>
      </c>
      <c r="AF22" s="103">
        <f t="shared" si="13"/>
        <v>50.247933884297524</v>
      </c>
      <c r="AG22" s="106">
        <f t="shared" si="14"/>
        <v>-49.752066115702476</v>
      </c>
    </row>
    <row r="23" spans="1:33" ht="12.75" customHeight="1">
      <c r="A23" s="304"/>
      <c r="B23" s="6">
        <v>228</v>
      </c>
      <c r="C23" s="3" t="s">
        <v>15</v>
      </c>
      <c r="D23" s="53">
        <v>462</v>
      </c>
      <c r="E23" s="70">
        <v>99</v>
      </c>
      <c r="F23" s="37">
        <f t="shared" si="0"/>
        <v>46.04651162790698</v>
      </c>
      <c r="G23" s="70">
        <v>62</v>
      </c>
      <c r="H23" s="37">
        <f t="shared" si="1"/>
        <v>28.837209302325583</v>
      </c>
      <c r="I23" s="70">
        <v>3</v>
      </c>
      <c r="J23" s="37">
        <f t="shared" si="2"/>
        <v>1.3953488372093024</v>
      </c>
      <c r="K23" s="70">
        <v>3</v>
      </c>
      <c r="L23" s="37">
        <f t="shared" si="3"/>
        <v>1.3953488372093024</v>
      </c>
      <c r="M23" s="70">
        <v>1</v>
      </c>
      <c r="N23" s="37">
        <f t="shared" si="4"/>
        <v>0.46511627906976744</v>
      </c>
      <c r="O23" s="70">
        <v>36</v>
      </c>
      <c r="P23" s="37">
        <f t="shared" si="5"/>
        <v>16.74418604651163</v>
      </c>
      <c r="Q23" s="97">
        <v>0</v>
      </c>
      <c r="R23" s="37">
        <f t="shared" si="15"/>
        <v>0</v>
      </c>
      <c r="S23" s="70">
        <v>0</v>
      </c>
      <c r="T23" s="37">
        <f t="shared" si="6"/>
        <v>0</v>
      </c>
      <c r="U23" s="70">
        <v>5</v>
      </c>
      <c r="V23" s="37">
        <f t="shared" si="7"/>
        <v>2.3255813953488373</v>
      </c>
      <c r="W23" s="70">
        <v>0</v>
      </c>
      <c r="X23" s="37">
        <f t="shared" si="8"/>
        <v>0</v>
      </c>
      <c r="Y23" s="70">
        <v>2</v>
      </c>
      <c r="Z23" s="37">
        <f t="shared" si="9"/>
        <v>0.9478672985781991</v>
      </c>
      <c r="AA23" s="39">
        <f t="shared" si="16"/>
        <v>211</v>
      </c>
      <c r="AB23" s="37">
        <f t="shared" si="10"/>
        <v>98.13953488372093</v>
      </c>
      <c r="AC23" s="97">
        <v>4</v>
      </c>
      <c r="AD23" s="40">
        <f t="shared" si="11"/>
        <v>1.8604651162790697</v>
      </c>
      <c r="AE23" s="39">
        <f t="shared" si="12"/>
        <v>215</v>
      </c>
      <c r="AF23" s="103">
        <f t="shared" si="13"/>
        <v>46.53679653679654</v>
      </c>
      <c r="AG23" s="106">
        <f t="shared" si="14"/>
        <v>-53.46320346320346</v>
      </c>
    </row>
    <row r="24" spans="1:33" ht="12.75" customHeight="1">
      <c r="A24" s="304"/>
      <c r="B24" s="6">
        <v>228</v>
      </c>
      <c r="C24" s="3" t="s">
        <v>16</v>
      </c>
      <c r="D24" s="53">
        <v>462</v>
      </c>
      <c r="E24" s="70">
        <v>75</v>
      </c>
      <c r="F24" s="37">
        <f t="shared" si="0"/>
        <v>39.26701570680628</v>
      </c>
      <c r="G24" s="70">
        <v>60</v>
      </c>
      <c r="H24" s="37">
        <f t="shared" si="1"/>
        <v>31.413612565445025</v>
      </c>
      <c r="I24" s="70">
        <v>5</v>
      </c>
      <c r="J24" s="37">
        <f t="shared" si="2"/>
        <v>2.6178010471204187</v>
      </c>
      <c r="K24" s="70">
        <v>1</v>
      </c>
      <c r="L24" s="37">
        <f t="shared" si="3"/>
        <v>0.5235602094240838</v>
      </c>
      <c r="M24" s="70">
        <v>4</v>
      </c>
      <c r="N24" s="37">
        <f t="shared" si="4"/>
        <v>2.094240837696335</v>
      </c>
      <c r="O24" s="70">
        <v>36</v>
      </c>
      <c r="P24" s="37">
        <f t="shared" si="5"/>
        <v>18.848167539267017</v>
      </c>
      <c r="Q24" s="97">
        <v>0</v>
      </c>
      <c r="R24" s="37">
        <f t="shared" si="15"/>
        <v>0</v>
      </c>
      <c r="S24" s="70">
        <v>0</v>
      </c>
      <c r="T24" s="37">
        <f t="shared" si="6"/>
        <v>0</v>
      </c>
      <c r="U24" s="70">
        <v>0</v>
      </c>
      <c r="V24" s="37">
        <f t="shared" si="7"/>
        <v>0</v>
      </c>
      <c r="W24" s="70">
        <v>0</v>
      </c>
      <c r="X24" s="37">
        <f t="shared" si="8"/>
        <v>0</v>
      </c>
      <c r="Y24" s="70">
        <v>3</v>
      </c>
      <c r="Z24" s="37">
        <f t="shared" si="9"/>
        <v>1.6304347826086956</v>
      </c>
      <c r="AA24" s="39">
        <f t="shared" si="16"/>
        <v>184</v>
      </c>
      <c r="AB24" s="37">
        <f t="shared" si="10"/>
        <v>96.33507853403141</v>
      </c>
      <c r="AC24" s="97">
        <v>7</v>
      </c>
      <c r="AD24" s="40">
        <f t="shared" si="11"/>
        <v>3.664921465968586</v>
      </c>
      <c r="AE24" s="39">
        <f t="shared" si="12"/>
        <v>191</v>
      </c>
      <c r="AF24" s="103">
        <f t="shared" si="13"/>
        <v>41.34199134199134</v>
      </c>
      <c r="AG24" s="106">
        <f t="shared" si="14"/>
        <v>-58.65800865800866</v>
      </c>
    </row>
    <row r="25" spans="1:33" ht="12.75" customHeight="1">
      <c r="A25" s="304"/>
      <c r="B25" s="6">
        <v>229</v>
      </c>
      <c r="C25" s="3" t="s">
        <v>15</v>
      </c>
      <c r="D25" s="53">
        <v>660</v>
      </c>
      <c r="E25" s="70">
        <v>94</v>
      </c>
      <c r="F25" s="37">
        <f t="shared" si="0"/>
        <v>33.098591549295776</v>
      </c>
      <c r="G25" s="70">
        <v>117</v>
      </c>
      <c r="H25" s="37">
        <f t="shared" si="1"/>
        <v>41.19718309859155</v>
      </c>
      <c r="I25" s="70">
        <v>11</v>
      </c>
      <c r="J25" s="37">
        <f t="shared" si="2"/>
        <v>3.873239436619718</v>
      </c>
      <c r="K25" s="70">
        <v>0</v>
      </c>
      <c r="L25" s="37">
        <f t="shared" si="3"/>
        <v>0</v>
      </c>
      <c r="M25" s="70">
        <v>4</v>
      </c>
      <c r="N25" s="37">
        <f t="shared" si="4"/>
        <v>1.4084507042253522</v>
      </c>
      <c r="O25" s="70">
        <v>49</v>
      </c>
      <c r="P25" s="37">
        <f t="shared" si="5"/>
        <v>17.253521126760564</v>
      </c>
      <c r="Q25" s="97">
        <v>0</v>
      </c>
      <c r="R25" s="37">
        <f t="shared" si="15"/>
        <v>0</v>
      </c>
      <c r="S25" s="70">
        <v>0</v>
      </c>
      <c r="T25" s="37">
        <f t="shared" si="6"/>
        <v>0</v>
      </c>
      <c r="U25" s="70">
        <v>0</v>
      </c>
      <c r="V25" s="37">
        <f t="shared" si="7"/>
        <v>0</v>
      </c>
      <c r="W25" s="70">
        <v>0</v>
      </c>
      <c r="X25" s="37">
        <f t="shared" si="8"/>
        <v>0</v>
      </c>
      <c r="Y25" s="70">
        <v>0</v>
      </c>
      <c r="Z25" s="37">
        <f t="shared" si="9"/>
        <v>0</v>
      </c>
      <c r="AA25" s="39">
        <f t="shared" si="16"/>
        <v>275</v>
      </c>
      <c r="AB25" s="37">
        <f t="shared" si="10"/>
        <v>96.83098591549296</v>
      </c>
      <c r="AC25" s="97">
        <v>9</v>
      </c>
      <c r="AD25" s="40">
        <f t="shared" si="11"/>
        <v>3.169014084507042</v>
      </c>
      <c r="AE25" s="39">
        <f t="shared" si="12"/>
        <v>284</v>
      </c>
      <c r="AF25" s="103">
        <f t="shared" si="13"/>
        <v>43.03030303030303</v>
      </c>
      <c r="AG25" s="106">
        <f t="shared" si="14"/>
        <v>-56.96969696969697</v>
      </c>
    </row>
    <row r="26" spans="1:33" ht="12.75" customHeight="1">
      <c r="A26" s="304"/>
      <c r="B26" s="6">
        <v>229</v>
      </c>
      <c r="C26" s="3" t="s">
        <v>16</v>
      </c>
      <c r="D26" s="53">
        <v>660</v>
      </c>
      <c r="E26" s="70">
        <v>83</v>
      </c>
      <c r="F26" s="37">
        <f t="shared" si="0"/>
        <v>27.035830618892508</v>
      </c>
      <c r="G26" s="70">
        <v>135</v>
      </c>
      <c r="H26" s="37">
        <f t="shared" si="1"/>
        <v>43.97394136807817</v>
      </c>
      <c r="I26" s="70">
        <v>10</v>
      </c>
      <c r="J26" s="37">
        <f t="shared" si="2"/>
        <v>3.257328990228013</v>
      </c>
      <c r="K26" s="70">
        <v>0</v>
      </c>
      <c r="L26" s="37">
        <f t="shared" si="3"/>
        <v>0</v>
      </c>
      <c r="M26" s="70">
        <v>5</v>
      </c>
      <c r="N26" s="37">
        <f t="shared" si="4"/>
        <v>1.6286644951140066</v>
      </c>
      <c r="O26" s="70">
        <v>59</v>
      </c>
      <c r="P26" s="37">
        <f t="shared" si="5"/>
        <v>19.218241042345277</v>
      </c>
      <c r="Q26" s="97">
        <v>0</v>
      </c>
      <c r="R26" s="37">
        <f t="shared" si="15"/>
        <v>0</v>
      </c>
      <c r="S26" s="70">
        <v>1</v>
      </c>
      <c r="T26" s="37">
        <f t="shared" si="6"/>
        <v>0.32573289902280134</v>
      </c>
      <c r="U26" s="70">
        <v>3</v>
      </c>
      <c r="V26" s="37">
        <f t="shared" si="7"/>
        <v>0.9771986970684038</v>
      </c>
      <c r="W26" s="70">
        <v>0</v>
      </c>
      <c r="X26" s="37">
        <f t="shared" si="8"/>
        <v>0</v>
      </c>
      <c r="Y26" s="70">
        <v>4</v>
      </c>
      <c r="Z26" s="37">
        <f t="shared" si="9"/>
        <v>1.3333333333333335</v>
      </c>
      <c r="AA26" s="39">
        <f t="shared" si="16"/>
        <v>300</v>
      </c>
      <c r="AB26" s="37">
        <f t="shared" si="10"/>
        <v>97.71986970684038</v>
      </c>
      <c r="AC26" s="97">
        <v>7</v>
      </c>
      <c r="AD26" s="40">
        <f t="shared" si="11"/>
        <v>2.2801302931596092</v>
      </c>
      <c r="AE26" s="39">
        <f t="shared" si="12"/>
        <v>307</v>
      </c>
      <c r="AF26" s="103">
        <f t="shared" si="13"/>
        <v>46.515151515151516</v>
      </c>
      <c r="AG26" s="106">
        <f t="shared" si="14"/>
        <v>-53.484848484848484</v>
      </c>
    </row>
    <row r="27" spans="1:33" ht="12.75" customHeight="1">
      <c r="A27" s="304"/>
      <c r="B27" s="6">
        <v>229</v>
      </c>
      <c r="C27" s="3" t="s">
        <v>19</v>
      </c>
      <c r="D27" s="53">
        <v>661</v>
      </c>
      <c r="E27" s="70">
        <v>96</v>
      </c>
      <c r="F27" s="37">
        <f t="shared" si="0"/>
        <v>36.22641509433962</v>
      </c>
      <c r="G27" s="70">
        <v>108</v>
      </c>
      <c r="H27" s="37">
        <f t="shared" si="1"/>
        <v>40.75471698113208</v>
      </c>
      <c r="I27" s="70">
        <v>8</v>
      </c>
      <c r="J27" s="37">
        <f t="shared" si="2"/>
        <v>3.018867924528302</v>
      </c>
      <c r="K27" s="70">
        <v>1</v>
      </c>
      <c r="L27" s="37">
        <f t="shared" si="3"/>
        <v>0.37735849056603776</v>
      </c>
      <c r="M27" s="70">
        <v>4</v>
      </c>
      <c r="N27" s="37">
        <f t="shared" si="4"/>
        <v>1.509433962264151</v>
      </c>
      <c r="O27" s="70">
        <v>44</v>
      </c>
      <c r="P27" s="37">
        <f t="shared" si="5"/>
        <v>16.60377358490566</v>
      </c>
      <c r="Q27" s="97">
        <v>0</v>
      </c>
      <c r="R27" s="37">
        <f t="shared" si="15"/>
        <v>0</v>
      </c>
      <c r="S27" s="70">
        <v>0</v>
      </c>
      <c r="T27" s="37">
        <f t="shared" si="6"/>
        <v>0</v>
      </c>
      <c r="U27" s="70">
        <v>2</v>
      </c>
      <c r="V27" s="37">
        <f t="shared" si="7"/>
        <v>0.7547169811320755</v>
      </c>
      <c r="W27" s="70">
        <v>0</v>
      </c>
      <c r="X27" s="37">
        <f t="shared" si="8"/>
        <v>0</v>
      </c>
      <c r="Y27" s="70">
        <v>2</v>
      </c>
      <c r="Z27" s="37">
        <f t="shared" si="9"/>
        <v>0.7547169811320755</v>
      </c>
      <c r="AA27" s="39">
        <f t="shared" si="16"/>
        <v>265</v>
      </c>
      <c r="AB27" s="37">
        <f t="shared" si="10"/>
        <v>100</v>
      </c>
      <c r="AC27" s="97">
        <v>0</v>
      </c>
      <c r="AD27" s="40">
        <f t="shared" si="11"/>
        <v>0</v>
      </c>
      <c r="AE27" s="39">
        <f t="shared" si="12"/>
        <v>265</v>
      </c>
      <c r="AF27" s="103">
        <f t="shared" si="13"/>
        <v>40.09077155824508</v>
      </c>
      <c r="AG27" s="106">
        <f t="shared" si="14"/>
        <v>-59.90922844175492</v>
      </c>
    </row>
    <row r="28" spans="1:33" ht="12.75" customHeight="1">
      <c r="A28" s="304"/>
      <c r="B28" s="247">
        <v>229</v>
      </c>
      <c r="C28" s="248" t="s">
        <v>20</v>
      </c>
      <c r="D28" s="249">
        <v>661</v>
      </c>
      <c r="E28" s="252">
        <v>84</v>
      </c>
      <c r="F28" s="251">
        <f t="shared" si="0"/>
        <v>26.498422712933756</v>
      </c>
      <c r="G28" s="252">
        <v>149</v>
      </c>
      <c r="H28" s="251">
        <f t="shared" si="1"/>
        <v>47.003154574132495</v>
      </c>
      <c r="I28" s="252">
        <v>4</v>
      </c>
      <c r="J28" s="251">
        <f t="shared" si="2"/>
        <v>1.2618296529968454</v>
      </c>
      <c r="K28" s="252">
        <v>1</v>
      </c>
      <c r="L28" s="251">
        <f t="shared" si="3"/>
        <v>0.31545741324921134</v>
      </c>
      <c r="M28" s="252">
        <v>2</v>
      </c>
      <c r="N28" s="251">
        <f t="shared" si="4"/>
        <v>0.6309148264984227</v>
      </c>
      <c r="O28" s="252">
        <v>64</v>
      </c>
      <c r="P28" s="251">
        <f t="shared" si="5"/>
        <v>20.189274447949526</v>
      </c>
      <c r="Q28" s="258">
        <v>0</v>
      </c>
      <c r="R28" s="251">
        <f t="shared" si="15"/>
        <v>0</v>
      </c>
      <c r="S28" s="252">
        <v>0</v>
      </c>
      <c r="T28" s="251">
        <f t="shared" si="6"/>
        <v>0</v>
      </c>
      <c r="U28" s="252">
        <v>2</v>
      </c>
      <c r="V28" s="251">
        <f t="shared" si="7"/>
        <v>0.6309148264984227</v>
      </c>
      <c r="W28" s="252">
        <v>0</v>
      </c>
      <c r="X28" s="251">
        <f t="shared" si="8"/>
        <v>0</v>
      </c>
      <c r="Y28" s="252">
        <v>0</v>
      </c>
      <c r="Z28" s="251">
        <f t="shared" si="9"/>
        <v>0</v>
      </c>
      <c r="AA28" s="254">
        <f t="shared" si="16"/>
        <v>306</v>
      </c>
      <c r="AB28" s="251">
        <f t="shared" si="10"/>
        <v>96.52996845425868</v>
      </c>
      <c r="AC28" s="258">
        <v>11</v>
      </c>
      <c r="AD28" s="255">
        <f t="shared" si="11"/>
        <v>3.4700315457413247</v>
      </c>
      <c r="AE28" s="254">
        <f t="shared" si="12"/>
        <v>317</v>
      </c>
      <c r="AF28" s="256">
        <f t="shared" si="13"/>
        <v>47.95763993948563</v>
      </c>
      <c r="AG28" s="257">
        <f t="shared" si="14"/>
        <v>-52.04236006051437</v>
      </c>
    </row>
    <row r="29" spans="1:33" ht="12.75" customHeight="1">
      <c r="A29" s="304"/>
      <c r="B29" s="6">
        <v>229</v>
      </c>
      <c r="C29" s="3" t="s">
        <v>21</v>
      </c>
      <c r="D29" s="53">
        <v>661</v>
      </c>
      <c r="E29" s="70">
        <v>98</v>
      </c>
      <c r="F29" s="37">
        <f t="shared" si="0"/>
        <v>31.818181818181817</v>
      </c>
      <c r="G29" s="70">
        <v>126</v>
      </c>
      <c r="H29" s="37">
        <f t="shared" si="1"/>
        <v>40.909090909090914</v>
      </c>
      <c r="I29" s="70">
        <v>12</v>
      </c>
      <c r="J29" s="37">
        <f t="shared" si="2"/>
        <v>3.896103896103896</v>
      </c>
      <c r="K29" s="70">
        <v>3</v>
      </c>
      <c r="L29" s="37">
        <f t="shared" si="3"/>
        <v>0.974025974025974</v>
      </c>
      <c r="M29" s="70">
        <v>6</v>
      </c>
      <c r="N29" s="37">
        <f t="shared" si="4"/>
        <v>1.948051948051948</v>
      </c>
      <c r="O29" s="70">
        <v>56</v>
      </c>
      <c r="P29" s="37">
        <f t="shared" si="5"/>
        <v>18.181818181818183</v>
      </c>
      <c r="Q29" s="97">
        <v>0</v>
      </c>
      <c r="R29" s="37">
        <f t="shared" si="15"/>
        <v>0</v>
      </c>
      <c r="S29" s="70">
        <v>0</v>
      </c>
      <c r="T29" s="37">
        <f t="shared" si="6"/>
        <v>0</v>
      </c>
      <c r="U29" s="70">
        <v>1</v>
      </c>
      <c r="V29" s="37">
        <f t="shared" si="7"/>
        <v>0.3246753246753247</v>
      </c>
      <c r="W29" s="70">
        <v>0</v>
      </c>
      <c r="X29" s="37">
        <f t="shared" si="8"/>
        <v>0</v>
      </c>
      <c r="Y29" s="70">
        <v>0</v>
      </c>
      <c r="Z29" s="37">
        <f t="shared" si="9"/>
        <v>0</v>
      </c>
      <c r="AA29" s="39">
        <f t="shared" si="16"/>
        <v>302</v>
      </c>
      <c r="AB29" s="37">
        <f t="shared" si="10"/>
        <v>98.05194805194806</v>
      </c>
      <c r="AC29" s="97">
        <v>6</v>
      </c>
      <c r="AD29" s="40">
        <f t="shared" si="11"/>
        <v>1.948051948051948</v>
      </c>
      <c r="AE29" s="39">
        <f t="shared" si="12"/>
        <v>308</v>
      </c>
      <c r="AF29" s="103">
        <f t="shared" si="13"/>
        <v>46.59606656580938</v>
      </c>
      <c r="AG29" s="106">
        <f t="shared" si="14"/>
        <v>-53.40393343419062</v>
      </c>
    </row>
    <row r="30" spans="1:33" ht="12.75" customHeight="1">
      <c r="A30" s="304"/>
      <c r="B30" s="6">
        <v>229</v>
      </c>
      <c r="C30" s="3" t="s">
        <v>22</v>
      </c>
      <c r="D30" s="53">
        <v>661</v>
      </c>
      <c r="E30" s="70">
        <v>95</v>
      </c>
      <c r="F30" s="37">
        <f t="shared" si="0"/>
        <v>29.96845425867508</v>
      </c>
      <c r="G30" s="70">
        <v>129</v>
      </c>
      <c r="H30" s="37">
        <f t="shared" si="1"/>
        <v>40.694006309148264</v>
      </c>
      <c r="I30" s="70">
        <v>8</v>
      </c>
      <c r="J30" s="37">
        <f t="shared" si="2"/>
        <v>2.5236593059936907</v>
      </c>
      <c r="K30" s="70">
        <v>3</v>
      </c>
      <c r="L30" s="37">
        <f t="shared" si="3"/>
        <v>0.9463722397476341</v>
      </c>
      <c r="M30" s="70">
        <v>6</v>
      </c>
      <c r="N30" s="37">
        <f t="shared" si="4"/>
        <v>1.8927444794952681</v>
      </c>
      <c r="O30" s="70">
        <v>65</v>
      </c>
      <c r="P30" s="37">
        <f t="shared" si="5"/>
        <v>20.50473186119874</v>
      </c>
      <c r="Q30" s="97">
        <v>0</v>
      </c>
      <c r="R30" s="37">
        <f t="shared" si="15"/>
        <v>0</v>
      </c>
      <c r="S30" s="70">
        <v>0</v>
      </c>
      <c r="T30" s="37">
        <f t="shared" si="6"/>
        <v>0</v>
      </c>
      <c r="U30" s="70">
        <v>0</v>
      </c>
      <c r="V30" s="37">
        <f t="shared" si="7"/>
        <v>0</v>
      </c>
      <c r="W30" s="70">
        <v>3</v>
      </c>
      <c r="X30" s="37">
        <f t="shared" si="8"/>
        <v>0.9463722397476341</v>
      </c>
      <c r="Y30" s="70">
        <v>2</v>
      </c>
      <c r="Z30" s="37">
        <f t="shared" si="9"/>
        <v>0.6430868167202572</v>
      </c>
      <c r="AA30" s="39">
        <f t="shared" si="16"/>
        <v>311</v>
      </c>
      <c r="AB30" s="37">
        <f t="shared" si="10"/>
        <v>98.10725552050474</v>
      </c>
      <c r="AC30" s="97">
        <v>6</v>
      </c>
      <c r="AD30" s="40">
        <f t="shared" si="11"/>
        <v>1.8927444794952681</v>
      </c>
      <c r="AE30" s="39">
        <f t="shared" si="12"/>
        <v>317</v>
      </c>
      <c r="AF30" s="103">
        <f t="shared" si="13"/>
        <v>47.95763993948563</v>
      </c>
      <c r="AG30" s="106">
        <f t="shared" si="14"/>
        <v>-52.04236006051437</v>
      </c>
    </row>
    <row r="31" spans="1:33" ht="12.75" customHeight="1">
      <c r="A31" s="304"/>
      <c r="B31" s="247">
        <v>229</v>
      </c>
      <c r="C31" s="248" t="s">
        <v>23</v>
      </c>
      <c r="D31" s="249">
        <v>661</v>
      </c>
      <c r="E31" s="252">
        <v>98</v>
      </c>
      <c r="F31" s="251">
        <f t="shared" si="0"/>
        <v>32.55813953488372</v>
      </c>
      <c r="G31" s="252">
        <v>127</v>
      </c>
      <c r="H31" s="251">
        <f t="shared" si="1"/>
        <v>42.19269102990033</v>
      </c>
      <c r="I31" s="252">
        <v>9</v>
      </c>
      <c r="J31" s="251">
        <f t="shared" si="2"/>
        <v>2.990033222591362</v>
      </c>
      <c r="K31" s="252">
        <v>3</v>
      </c>
      <c r="L31" s="251">
        <f t="shared" si="3"/>
        <v>0.9966777408637874</v>
      </c>
      <c r="M31" s="252">
        <v>2</v>
      </c>
      <c r="N31" s="251">
        <f t="shared" si="4"/>
        <v>0.6644518272425249</v>
      </c>
      <c r="O31" s="252">
        <v>56</v>
      </c>
      <c r="P31" s="251">
        <f t="shared" si="5"/>
        <v>18.6046511627907</v>
      </c>
      <c r="Q31" s="258">
        <v>0</v>
      </c>
      <c r="R31" s="251">
        <f t="shared" si="15"/>
        <v>0</v>
      </c>
      <c r="S31" s="252">
        <v>0</v>
      </c>
      <c r="T31" s="251">
        <f t="shared" si="6"/>
        <v>0</v>
      </c>
      <c r="U31" s="252">
        <v>0</v>
      </c>
      <c r="V31" s="251">
        <f t="shared" si="7"/>
        <v>0</v>
      </c>
      <c r="W31" s="252">
        <v>0</v>
      </c>
      <c r="X31" s="251">
        <f t="shared" si="8"/>
        <v>0</v>
      </c>
      <c r="Y31" s="252">
        <v>0</v>
      </c>
      <c r="Z31" s="251">
        <f t="shared" si="9"/>
        <v>0</v>
      </c>
      <c r="AA31" s="254">
        <f t="shared" si="16"/>
        <v>295</v>
      </c>
      <c r="AB31" s="251">
        <f t="shared" si="10"/>
        <v>98.00664451827242</v>
      </c>
      <c r="AC31" s="258">
        <v>6</v>
      </c>
      <c r="AD31" s="255">
        <f t="shared" si="11"/>
        <v>1.9933554817275747</v>
      </c>
      <c r="AE31" s="254">
        <f t="shared" si="12"/>
        <v>301</v>
      </c>
      <c r="AF31" s="256">
        <f t="shared" si="13"/>
        <v>45.53706505295008</v>
      </c>
      <c r="AG31" s="257">
        <f t="shared" si="14"/>
        <v>-54.46293494704992</v>
      </c>
    </row>
    <row r="32" spans="1:33" ht="12.75" customHeight="1">
      <c r="A32" s="304"/>
      <c r="B32" s="6">
        <v>230</v>
      </c>
      <c r="C32" s="3" t="s">
        <v>15</v>
      </c>
      <c r="D32" s="53">
        <v>691</v>
      </c>
      <c r="E32" s="70">
        <v>109</v>
      </c>
      <c r="F32" s="37">
        <f t="shared" si="0"/>
        <v>32.831325301204814</v>
      </c>
      <c r="G32" s="70">
        <v>131</v>
      </c>
      <c r="H32" s="37">
        <f t="shared" si="1"/>
        <v>39.45783132530121</v>
      </c>
      <c r="I32" s="70">
        <v>1</v>
      </c>
      <c r="J32" s="37">
        <f t="shared" si="2"/>
        <v>0.30120481927710846</v>
      </c>
      <c r="K32" s="70">
        <v>0</v>
      </c>
      <c r="L32" s="37">
        <f t="shared" si="3"/>
        <v>0</v>
      </c>
      <c r="M32" s="70">
        <v>2</v>
      </c>
      <c r="N32" s="37">
        <f t="shared" si="4"/>
        <v>0.6024096385542169</v>
      </c>
      <c r="O32" s="70">
        <v>76</v>
      </c>
      <c r="P32" s="37">
        <f t="shared" si="5"/>
        <v>22.89156626506024</v>
      </c>
      <c r="Q32" s="97">
        <v>0</v>
      </c>
      <c r="R32" s="37">
        <f t="shared" si="15"/>
        <v>0</v>
      </c>
      <c r="S32" s="70">
        <v>0</v>
      </c>
      <c r="T32" s="37">
        <f t="shared" si="6"/>
        <v>0</v>
      </c>
      <c r="U32" s="70">
        <v>2</v>
      </c>
      <c r="V32" s="37">
        <v>0</v>
      </c>
      <c r="W32" s="70">
        <v>0</v>
      </c>
      <c r="X32" s="37">
        <f t="shared" si="8"/>
        <v>0</v>
      </c>
      <c r="Y32" s="70">
        <v>2</v>
      </c>
      <c r="Z32" s="37">
        <f t="shared" si="9"/>
        <v>0.6191950464396285</v>
      </c>
      <c r="AA32" s="39">
        <f t="shared" si="16"/>
        <v>323</v>
      </c>
      <c r="AB32" s="37">
        <f t="shared" si="10"/>
        <v>97.28915662650603</v>
      </c>
      <c r="AC32" s="97">
        <v>9</v>
      </c>
      <c r="AD32" s="40">
        <f t="shared" si="11"/>
        <v>2.710843373493976</v>
      </c>
      <c r="AE32" s="39">
        <f t="shared" si="12"/>
        <v>332</v>
      </c>
      <c r="AF32" s="103">
        <f t="shared" si="13"/>
        <v>48.04630969609262</v>
      </c>
      <c r="AG32" s="106">
        <f t="shared" si="14"/>
        <v>-51.95369030390738</v>
      </c>
    </row>
    <row r="33" spans="1:33" ht="12.75" customHeight="1">
      <c r="A33" s="304"/>
      <c r="B33" s="6">
        <v>230</v>
      </c>
      <c r="C33" s="3" t="s">
        <v>16</v>
      </c>
      <c r="D33" s="53">
        <v>691</v>
      </c>
      <c r="E33" s="60">
        <v>128</v>
      </c>
      <c r="F33" s="37">
        <f t="shared" si="0"/>
        <v>41.02564102564102</v>
      </c>
      <c r="G33" s="70">
        <v>122</v>
      </c>
      <c r="H33" s="37">
        <f t="shared" si="1"/>
        <v>39.1025641025641</v>
      </c>
      <c r="I33" s="60">
        <v>0</v>
      </c>
      <c r="J33" s="37">
        <f t="shared" si="2"/>
        <v>0</v>
      </c>
      <c r="K33" s="60">
        <v>0</v>
      </c>
      <c r="L33" s="37">
        <f t="shared" si="3"/>
        <v>0</v>
      </c>
      <c r="M33" s="60">
        <v>5</v>
      </c>
      <c r="N33" s="37">
        <f t="shared" si="4"/>
        <v>1.6025641025641024</v>
      </c>
      <c r="O33" s="60">
        <v>52</v>
      </c>
      <c r="P33" s="37">
        <f t="shared" si="5"/>
        <v>16.666666666666664</v>
      </c>
      <c r="Q33" s="97">
        <v>0</v>
      </c>
      <c r="R33" s="37">
        <f t="shared" si="15"/>
        <v>0</v>
      </c>
      <c r="S33" s="60">
        <v>0</v>
      </c>
      <c r="T33" s="37">
        <f t="shared" si="6"/>
        <v>0</v>
      </c>
      <c r="U33" s="60">
        <v>0</v>
      </c>
      <c r="V33" s="37">
        <f aca="true" t="shared" si="17" ref="V33:V57">U33/AE33*100</f>
        <v>0</v>
      </c>
      <c r="W33" s="60">
        <v>0</v>
      </c>
      <c r="X33" s="37">
        <f t="shared" si="8"/>
        <v>0</v>
      </c>
      <c r="Y33" s="60">
        <v>0</v>
      </c>
      <c r="Z33" s="37">
        <f t="shared" si="9"/>
        <v>0</v>
      </c>
      <c r="AA33" s="39">
        <f t="shared" si="16"/>
        <v>307</v>
      </c>
      <c r="AB33" s="37">
        <f t="shared" si="10"/>
        <v>98.3974358974359</v>
      </c>
      <c r="AC33" s="97">
        <v>5</v>
      </c>
      <c r="AD33" s="40">
        <f t="shared" si="11"/>
        <v>1.6025641025641024</v>
      </c>
      <c r="AE33" s="39">
        <f t="shared" si="12"/>
        <v>312</v>
      </c>
      <c r="AF33" s="103">
        <f t="shared" si="13"/>
        <v>45.151953690303905</v>
      </c>
      <c r="AG33" s="106">
        <f t="shared" si="14"/>
        <v>-54.848046309696095</v>
      </c>
    </row>
    <row r="34" spans="1:33" ht="12.75" customHeight="1">
      <c r="A34" s="304"/>
      <c r="B34" s="6">
        <v>230</v>
      </c>
      <c r="C34" s="3" t="s">
        <v>19</v>
      </c>
      <c r="D34" s="53">
        <v>691</v>
      </c>
      <c r="E34" s="60">
        <v>106</v>
      </c>
      <c r="F34" s="37">
        <f t="shared" si="0"/>
        <v>30.63583815028902</v>
      </c>
      <c r="G34" s="60">
        <v>135</v>
      </c>
      <c r="H34" s="37">
        <f t="shared" si="1"/>
        <v>39.017341040462426</v>
      </c>
      <c r="I34" s="60">
        <v>8</v>
      </c>
      <c r="J34" s="37">
        <f t="shared" si="2"/>
        <v>2.312138728323699</v>
      </c>
      <c r="K34" s="60">
        <v>3</v>
      </c>
      <c r="L34" s="37">
        <f t="shared" si="3"/>
        <v>0.8670520231213872</v>
      </c>
      <c r="M34" s="60">
        <v>5</v>
      </c>
      <c r="N34" s="37">
        <f t="shared" si="4"/>
        <v>1.4450867052023122</v>
      </c>
      <c r="O34" s="60">
        <v>75</v>
      </c>
      <c r="P34" s="37">
        <f t="shared" si="5"/>
        <v>21.67630057803468</v>
      </c>
      <c r="Q34" s="97">
        <v>0</v>
      </c>
      <c r="R34" s="37">
        <f t="shared" si="15"/>
        <v>0</v>
      </c>
      <c r="S34" s="60">
        <v>0</v>
      </c>
      <c r="T34" s="37">
        <f t="shared" si="6"/>
        <v>0</v>
      </c>
      <c r="U34" s="60">
        <v>1</v>
      </c>
      <c r="V34" s="37">
        <f t="shared" si="17"/>
        <v>0.2890173410404624</v>
      </c>
      <c r="W34" s="60">
        <v>0</v>
      </c>
      <c r="X34" s="37">
        <f t="shared" si="8"/>
        <v>0</v>
      </c>
      <c r="Y34" s="60">
        <v>2</v>
      </c>
      <c r="Z34" s="37">
        <f t="shared" si="9"/>
        <v>0.5970149253731344</v>
      </c>
      <c r="AA34" s="39">
        <f t="shared" si="16"/>
        <v>335</v>
      </c>
      <c r="AB34" s="37">
        <f t="shared" si="10"/>
        <v>96.82080924855492</v>
      </c>
      <c r="AC34" s="97">
        <v>11</v>
      </c>
      <c r="AD34" s="40">
        <f t="shared" si="11"/>
        <v>3.1791907514450863</v>
      </c>
      <c r="AE34" s="39">
        <f t="shared" si="12"/>
        <v>346</v>
      </c>
      <c r="AF34" s="103">
        <f t="shared" si="13"/>
        <v>50.07235890014472</v>
      </c>
      <c r="AG34" s="106">
        <f t="shared" si="14"/>
        <v>-49.92764109985528</v>
      </c>
    </row>
    <row r="35" spans="1:42" s="9" customFormat="1" ht="12.75" customHeight="1">
      <c r="A35" s="304"/>
      <c r="B35" s="6">
        <v>230</v>
      </c>
      <c r="C35" s="3" t="s">
        <v>20</v>
      </c>
      <c r="D35" s="53">
        <v>691</v>
      </c>
      <c r="E35" s="70">
        <v>100</v>
      </c>
      <c r="F35" s="37">
        <f t="shared" si="0"/>
        <v>31.948881789137378</v>
      </c>
      <c r="G35" s="70">
        <v>133</v>
      </c>
      <c r="H35" s="37">
        <f t="shared" si="1"/>
        <v>42.49201277955272</v>
      </c>
      <c r="I35" s="70">
        <v>10</v>
      </c>
      <c r="J35" s="37">
        <f t="shared" si="2"/>
        <v>3.1948881789137378</v>
      </c>
      <c r="K35" s="70">
        <v>2</v>
      </c>
      <c r="L35" s="37">
        <f t="shared" si="3"/>
        <v>0.6389776357827476</v>
      </c>
      <c r="M35" s="70">
        <v>2</v>
      </c>
      <c r="N35" s="37">
        <f t="shared" si="4"/>
        <v>0.6389776357827476</v>
      </c>
      <c r="O35" s="70">
        <v>53</v>
      </c>
      <c r="P35" s="37">
        <f t="shared" si="5"/>
        <v>16.93290734824281</v>
      </c>
      <c r="Q35" s="97">
        <v>0</v>
      </c>
      <c r="R35" s="37">
        <f t="shared" si="15"/>
        <v>0</v>
      </c>
      <c r="S35" s="70">
        <v>0</v>
      </c>
      <c r="T35" s="37">
        <f t="shared" si="6"/>
        <v>0</v>
      </c>
      <c r="U35" s="60">
        <v>1</v>
      </c>
      <c r="V35" s="37">
        <f t="shared" si="17"/>
        <v>0.3194888178913738</v>
      </c>
      <c r="W35" s="60">
        <v>1</v>
      </c>
      <c r="X35" s="37">
        <f t="shared" si="8"/>
        <v>0.3194888178913738</v>
      </c>
      <c r="Y35" s="60">
        <v>0</v>
      </c>
      <c r="Z35" s="37">
        <f t="shared" si="9"/>
        <v>0</v>
      </c>
      <c r="AA35" s="39">
        <f t="shared" si="16"/>
        <v>302</v>
      </c>
      <c r="AB35" s="37">
        <f t="shared" si="10"/>
        <v>96.48562300319489</v>
      </c>
      <c r="AC35" s="97">
        <v>11</v>
      </c>
      <c r="AD35" s="40">
        <f t="shared" si="11"/>
        <v>3.5143769968051117</v>
      </c>
      <c r="AE35" s="39">
        <f t="shared" si="12"/>
        <v>313</v>
      </c>
      <c r="AF35" s="103">
        <f t="shared" si="13"/>
        <v>45.29667149059334</v>
      </c>
      <c r="AG35" s="106">
        <f t="shared" si="14"/>
        <v>-54.70332850940666</v>
      </c>
      <c r="AJ35" s="20"/>
      <c r="AK35" s="20"/>
      <c r="AL35" s="20"/>
      <c r="AM35" s="20"/>
      <c r="AN35" s="20"/>
      <c r="AO35" s="20"/>
      <c r="AP35" s="20"/>
    </row>
    <row r="36" spans="1:33" ht="12.75" customHeight="1">
      <c r="A36" s="304"/>
      <c r="B36" s="6">
        <v>230</v>
      </c>
      <c r="C36" s="3" t="s">
        <v>21</v>
      </c>
      <c r="D36" s="53">
        <v>691</v>
      </c>
      <c r="E36" s="70">
        <v>114</v>
      </c>
      <c r="F36" s="37">
        <f t="shared" si="0"/>
        <v>35.40372670807454</v>
      </c>
      <c r="G36" s="70">
        <v>123</v>
      </c>
      <c r="H36" s="37">
        <f t="shared" si="1"/>
        <v>38.19875776397515</v>
      </c>
      <c r="I36" s="70">
        <v>10</v>
      </c>
      <c r="J36" s="37">
        <f t="shared" si="2"/>
        <v>3.1055900621118013</v>
      </c>
      <c r="K36" s="70">
        <v>1</v>
      </c>
      <c r="L36" s="37">
        <f t="shared" si="3"/>
        <v>0.3105590062111801</v>
      </c>
      <c r="M36" s="70">
        <v>1</v>
      </c>
      <c r="N36" s="37">
        <f t="shared" si="4"/>
        <v>0.3105590062111801</v>
      </c>
      <c r="O36" s="70">
        <v>66</v>
      </c>
      <c r="P36" s="37">
        <f t="shared" si="5"/>
        <v>20.496894409937887</v>
      </c>
      <c r="Q36" s="97">
        <v>0</v>
      </c>
      <c r="R36" s="37">
        <f t="shared" si="15"/>
        <v>0</v>
      </c>
      <c r="S36" s="70">
        <v>0</v>
      </c>
      <c r="T36" s="37">
        <f t="shared" si="6"/>
        <v>0</v>
      </c>
      <c r="U36" s="70">
        <v>0</v>
      </c>
      <c r="V36" s="37">
        <f t="shared" si="17"/>
        <v>0</v>
      </c>
      <c r="W36" s="70">
        <v>0</v>
      </c>
      <c r="X36" s="37">
        <f t="shared" si="8"/>
        <v>0</v>
      </c>
      <c r="Y36" s="70">
        <v>0</v>
      </c>
      <c r="Z36" s="37">
        <f t="shared" si="9"/>
        <v>0</v>
      </c>
      <c r="AA36" s="39">
        <f t="shared" si="16"/>
        <v>315</v>
      </c>
      <c r="AB36" s="37">
        <f t="shared" si="10"/>
        <v>97.82608695652173</v>
      </c>
      <c r="AC36" s="97">
        <v>7</v>
      </c>
      <c r="AD36" s="40">
        <f t="shared" si="11"/>
        <v>2.1739130434782608</v>
      </c>
      <c r="AE36" s="39">
        <f t="shared" si="12"/>
        <v>322</v>
      </c>
      <c r="AF36" s="103">
        <f t="shared" si="13"/>
        <v>46.59913169319827</v>
      </c>
      <c r="AG36" s="106">
        <f t="shared" si="14"/>
        <v>-53.40086830680173</v>
      </c>
    </row>
    <row r="37" spans="1:33" ht="12.75" customHeight="1">
      <c r="A37" s="304"/>
      <c r="B37" s="6">
        <v>230</v>
      </c>
      <c r="C37" s="3" t="s">
        <v>22</v>
      </c>
      <c r="D37" s="53">
        <v>692</v>
      </c>
      <c r="E37" s="70">
        <v>82</v>
      </c>
      <c r="F37" s="37">
        <f t="shared" si="0"/>
        <v>28.671328671328673</v>
      </c>
      <c r="G37" s="70">
        <v>102</v>
      </c>
      <c r="H37" s="37">
        <f t="shared" si="1"/>
        <v>35.66433566433567</v>
      </c>
      <c r="I37" s="70">
        <v>6</v>
      </c>
      <c r="J37" s="37">
        <f t="shared" si="2"/>
        <v>2.097902097902098</v>
      </c>
      <c r="K37" s="70">
        <v>1</v>
      </c>
      <c r="L37" s="37">
        <f t="shared" si="3"/>
        <v>0.34965034965034963</v>
      </c>
      <c r="M37" s="70">
        <v>3</v>
      </c>
      <c r="N37" s="37">
        <f t="shared" si="4"/>
        <v>1.048951048951049</v>
      </c>
      <c r="O37" s="70">
        <v>62</v>
      </c>
      <c r="P37" s="37">
        <f t="shared" si="5"/>
        <v>21.678321678321677</v>
      </c>
      <c r="Q37" s="97">
        <v>0</v>
      </c>
      <c r="R37" s="37">
        <f t="shared" si="15"/>
        <v>0</v>
      </c>
      <c r="S37" s="70">
        <v>1</v>
      </c>
      <c r="T37" s="37">
        <f t="shared" si="6"/>
        <v>0.34965034965034963</v>
      </c>
      <c r="U37" s="70">
        <v>1</v>
      </c>
      <c r="V37" s="37">
        <f t="shared" si="17"/>
        <v>0.34965034965034963</v>
      </c>
      <c r="W37" s="70">
        <v>1</v>
      </c>
      <c r="X37" s="37">
        <f t="shared" si="8"/>
        <v>0.34965034965034963</v>
      </c>
      <c r="Y37" s="70">
        <v>2</v>
      </c>
      <c r="Z37" s="37">
        <f t="shared" si="9"/>
        <v>0.7662835249042145</v>
      </c>
      <c r="AA37" s="39">
        <f t="shared" si="16"/>
        <v>261</v>
      </c>
      <c r="AB37" s="37">
        <f t="shared" si="10"/>
        <v>91.25874125874127</v>
      </c>
      <c r="AC37" s="97">
        <v>25</v>
      </c>
      <c r="AD37" s="40">
        <f t="shared" si="11"/>
        <v>8.741258741258742</v>
      </c>
      <c r="AE37" s="39">
        <f t="shared" si="12"/>
        <v>286</v>
      </c>
      <c r="AF37" s="103">
        <f t="shared" si="13"/>
        <v>41.32947976878613</v>
      </c>
      <c r="AG37" s="106">
        <f t="shared" si="14"/>
        <v>-58.67052023121387</v>
      </c>
    </row>
    <row r="38" spans="1:33" ht="12.75" customHeight="1">
      <c r="A38" s="304"/>
      <c r="B38" s="6">
        <v>231</v>
      </c>
      <c r="C38" s="3" t="s">
        <v>15</v>
      </c>
      <c r="D38" s="53">
        <v>547</v>
      </c>
      <c r="E38" s="70">
        <v>104</v>
      </c>
      <c r="F38" s="37">
        <f t="shared" si="0"/>
        <v>40.15444015444015</v>
      </c>
      <c r="G38" s="70">
        <v>77</v>
      </c>
      <c r="H38" s="37">
        <f t="shared" si="1"/>
        <v>29.72972972972973</v>
      </c>
      <c r="I38" s="70">
        <v>7</v>
      </c>
      <c r="J38" s="37">
        <f t="shared" si="2"/>
        <v>2.7027027027027026</v>
      </c>
      <c r="K38" s="70">
        <v>0</v>
      </c>
      <c r="L38" s="37">
        <f t="shared" si="3"/>
        <v>0</v>
      </c>
      <c r="M38" s="70">
        <v>4</v>
      </c>
      <c r="N38" s="37">
        <f t="shared" si="4"/>
        <v>1.5444015444015444</v>
      </c>
      <c r="O38" s="70">
        <v>63</v>
      </c>
      <c r="P38" s="37">
        <f t="shared" si="5"/>
        <v>24.324324324324326</v>
      </c>
      <c r="Q38" s="97">
        <v>0</v>
      </c>
      <c r="R38" s="37">
        <f t="shared" si="15"/>
        <v>0</v>
      </c>
      <c r="S38" s="70">
        <v>0</v>
      </c>
      <c r="T38" s="37">
        <f t="shared" si="6"/>
        <v>0</v>
      </c>
      <c r="U38" s="70">
        <v>0</v>
      </c>
      <c r="V38" s="37">
        <f t="shared" si="17"/>
        <v>0</v>
      </c>
      <c r="W38" s="70">
        <v>0</v>
      </c>
      <c r="X38" s="37">
        <f t="shared" si="8"/>
        <v>0</v>
      </c>
      <c r="Y38" s="70">
        <v>0</v>
      </c>
      <c r="Z38" s="37">
        <f t="shared" si="9"/>
        <v>0</v>
      </c>
      <c r="AA38" s="39">
        <f t="shared" si="16"/>
        <v>255</v>
      </c>
      <c r="AB38" s="37">
        <f t="shared" si="10"/>
        <v>98.45559845559846</v>
      </c>
      <c r="AC38" s="97">
        <v>4</v>
      </c>
      <c r="AD38" s="40">
        <f t="shared" si="11"/>
        <v>1.5444015444015444</v>
      </c>
      <c r="AE38" s="39">
        <f t="shared" si="12"/>
        <v>259</v>
      </c>
      <c r="AF38" s="103">
        <f t="shared" si="13"/>
        <v>47.3491773308958</v>
      </c>
      <c r="AG38" s="106">
        <f t="shared" si="14"/>
        <v>-52.6508226691042</v>
      </c>
    </row>
    <row r="39" spans="1:33" ht="12.75" customHeight="1">
      <c r="A39" s="304"/>
      <c r="B39" s="6">
        <v>231</v>
      </c>
      <c r="C39" s="3" t="s">
        <v>16</v>
      </c>
      <c r="D39" s="53">
        <v>548</v>
      </c>
      <c r="E39" s="70">
        <v>105</v>
      </c>
      <c r="F39" s="37">
        <f t="shared" si="0"/>
        <v>40.54054054054054</v>
      </c>
      <c r="G39" s="70">
        <v>88</v>
      </c>
      <c r="H39" s="37">
        <f t="shared" si="1"/>
        <v>33.97683397683397</v>
      </c>
      <c r="I39" s="70">
        <v>5</v>
      </c>
      <c r="J39" s="37">
        <f t="shared" si="2"/>
        <v>1.9305019305019304</v>
      </c>
      <c r="K39" s="70">
        <v>0</v>
      </c>
      <c r="L39" s="37">
        <f t="shared" si="3"/>
        <v>0</v>
      </c>
      <c r="M39" s="70">
        <v>2</v>
      </c>
      <c r="N39" s="37">
        <f t="shared" si="4"/>
        <v>0.7722007722007722</v>
      </c>
      <c r="O39" s="70">
        <v>52</v>
      </c>
      <c r="P39" s="37">
        <f t="shared" si="5"/>
        <v>20.077220077220076</v>
      </c>
      <c r="Q39" s="97">
        <v>0</v>
      </c>
      <c r="R39" s="37">
        <f t="shared" si="15"/>
        <v>0</v>
      </c>
      <c r="S39" s="70">
        <v>0</v>
      </c>
      <c r="T39" s="37">
        <f t="shared" si="6"/>
        <v>0</v>
      </c>
      <c r="U39" s="70">
        <v>1</v>
      </c>
      <c r="V39" s="37">
        <f t="shared" si="17"/>
        <v>0.3861003861003861</v>
      </c>
      <c r="W39" s="70">
        <v>0</v>
      </c>
      <c r="X39" s="37">
        <f t="shared" si="8"/>
        <v>0</v>
      </c>
      <c r="Y39" s="70">
        <v>1</v>
      </c>
      <c r="Z39" s="37">
        <f t="shared" si="9"/>
        <v>0.39370078740157477</v>
      </c>
      <c r="AA39" s="39">
        <f t="shared" si="16"/>
        <v>254</v>
      </c>
      <c r="AB39" s="37">
        <f t="shared" si="10"/>
        <v>98.06949806949807</v>
      </c>
      <c r="AC39" s="97">
        <v>5</v>
      </c>
      <c r="AD39" s="40">
        <f t="shared" si="11"/>
        <v>1.9305019305019304</v>
      </c>
      <c r="AE39" s="39">
        <f t="shared" si="12"/>
        <v>259</v>
      </c>
      <c r="AF39" s="103">
        <f t="shared" si="13"/>
        <v>47.262773722627735</v>
      </c>
      <c r="AG39" s="106">
        <f t="shared" si="14"/>
        <v>-52.737226277372265</v>
      </c>
    </row>
    <row r="40" spans="1:33" ht="12.75" customHeight="1">
      <c r="A40" s="304"/>
      <c r="B40" s="6">
        <v>232</v>
      </c>
      <c r="C40" s="3" t="s">
        <v>15</v>
      </c>
      <c r="D40" s="53">
        <v>729</v>
      </c>
      <c r="E40" s="70">
        <v>112</v>
      </c>
      <c r="F40" s="37">
        <f t="shared" si="0"/>
        <v>31.197771587743734</v>
      </c>
      <c r="G40" s="70">
        <v>104</v>
      </c>
      <c r="H40" s="37">
        <f t="shared" si="1"/>
        <v>28.969359331476323</v>
      </c>
      <c r="I40" s="70">
        <v>11</v>
      </c>
      <c r="J40" s="37">
        <f t="shared" si="2"/>
        <v>3.064066852367688</v>
      </c>
      <c r="K40" s="70">
        <v>1</v>
      </c>
      <c r="L40" s="37">
        <f t="shared" si="3"/>
        <v>0.2785515320334262</v>
      </c>
      <c r="M40" s="70">
        <v>8</v>
      </c>
      <c r="N40" s="37">
        <f t="shared" si="4"/>
        <v>2.2284122562674096</v>
      </c>
      <c r="O40" s="70">
        <v>79</v>
      </c>
      <c r="P40" s="37">
        <f t="shared" si="5"/>
        <v>22.00557103064067</v>
      </c>
      <c r="Q40" s="97">
        <v>0</v>
      </c>
      <c r="R40" s="37">
        <f t="shared" si="15"/>
        <v>0</v>
      </c>
      <c r="S40" s="70">
        <v>1</v>
      </c>
      <c r="T40" s="37">
        <f t="shared" si="6"/>
        <v>0.2785515320334262</v>
      </c>
      <c r="U40" s="70">
        <v>0</v>
      </c>
      <c r="V40" s="37">
        <f t="shared" si="17"/>
        <v>0</v>
      </c>
      <c r="W40" s="70">
        <v>0</v>
      </c>
      <c r="X40" s="37">
        <f t="shared" si="8"/>
        <v>0</v>
      </c>
      <c r="Y40" s="70">
        <v>2</v>
      </c>
      <c r="Z40" s="37">
        <f t="shared" si="9"/>
        <v>0.628930817610063</v>
      </c>
      <c r="AA40" s="39">
        <f t="shared" si="16"/>
        <v>318</v>
      </c>
      <c r="AB40" s="37">
        <f t="shared" si="10"/>
        <v>88.57938718662952</v>
      </c>
      <c r="AC40" s="97">
        <v>41</v>
      </c>
      <c r="AD40" s="40">
        <f t="shared" si="11"/>
        <v>11.420612813370473</v>
      </c>
      <c r="AE40" s="39">
        <f t="shared" si="12"/>
        <v>359</v>
      </c>
      <c r="AF40" s="103">
        <f t="shared" si="13"/>
        <v>49.24554183813443</v>
      </c>
      <c r="AG40" s="106">
        <f t="shared" si="14"/>
        <v>-50.75445816186557</v>
      </c>
    </row>
    <row r="41" spans="1:33" ht="12.75" customHeight="1">
      <c r="A41" s="304"/>
      <c r="B41" s="6">
        <v>232</v>
      </c>
      <c r="C41" s="3" t="s">
        <v>16</v>
      </c>
      <c r="D41" s="53">
        <v>730</v>
      </c>
      <c r="E41" s="70">
        <v>106</v>
      </c>
      <c r="F41" s="37">
        <f t="shared" si="0"/>
        <v>31.64179104477612</v>
      </c>
      <c r="G41" s="70">
        <v>112</v>
      </c>
      <c r="H41" s="37">
        <f t="shared" si="1"/>
        <v>33.43283582089553</v>
      </c>
      <c r="I41" s="70">
        <v>16</v>
      </c>
      <c r="J41" s="37">
        <f t="shared" si="2"/>
        <v>4.776119402985075</v>
      </c>
      <c r="K41" s="70">
        <v>1</v>
      </c>
      <c r="L41" s="37">
        <f t="shared" si="3"/>
        <v>0.2985074626865672</v>
      </c>
      <c r="M41" s="70">
        <v>10</v>
      </c>
      <c r="N41" s="37">
        <f t="shared" si="4"/>
        <v>2.9850746268656714</v>
      </c>
      <c r="O41" s="70">
        <v>81</v>
      </c>
      <c r="P41" s="37">
        <f t="shared" si="5"/>
        <v>24.17910447761194</v>
      </c>
      <c r="Q41" s="97">
        <v>0</v>
      </c>
      <c r="R41" s="37">
        <f t="shared" si="15"/>
        <v>0</v>
      </c>
      <c r="S41" s="70">
        <v>0</v>
      </c>
      <c r="T41" s="37">
        <f t="shared" si="6"/>
        <v>0</v>
      </c>
      <c r="U41" s="70">
        <v>0</v>
      </c>
      <c r="V41" s="37">
        <f t="shared" si="17"/>
        <v>0</v>
      </c>
      <c r="W41" s="70">
        <v>0</v>
      </c>
      <c r="X41" s="37">
        <f t="shared" si="8"/>
        <v>0</v>
      </c>
      <c r="Y41" s="70">
        <v>0</v>
      </c>
      <c r="Z41" s="37">
        <f t="shared" si="9"/>
        <v>0</v>
      </c>
      <c r="AA41" s="39">
        <f t="shared" si="16"/>
        <v>326</v>
      </c>
      <c r="AB41" s="37">
        <f t="shared" si="10"/>
        <v>97.31343283582089</v>
      </c>
      <c r="AC41" s="97">
        <v>9</v>
      </c>
      <c r="AD41" s="40">
        <f t="shared" si="11"/>
        <v>2.6865671641791042</v>
      </c>
      <c r="AE41" s="39">
        <f t="shared" si="12"/>
        <v>335</v>
      </c>
      <c r="AF41" s="103">
        <f t="shared" si="13"/>
        <v>45.89041095890411</v>
      </c>
      <c r="AG41" s="106">
        <f t="shared" si="14"/>
        <v>-54.10958904109589</v>
      </c>
    </row>
    <row r="42" spans="1:33" ht="12.75" customHeight="1">
      <c r="A42" s="304" t="s">
        <v>30</v>
      </c>
      <c r="B42" s="6">
        <v>233</v>
      </c>
      <c r="C42" s="3" t="s">
        <v>15</v>
      </c>
      <c r="D42" s="53">
        <v>526</v>
      </c>
      <c r="E42" s="70">
        <v>113</v>
      </c>
      <c r="F42" s="37">
        <f t="shared" si="0"/>
        <v>35.646687697160885</v>
      </c>
      <c r="G42" s="70">
        <v>100</v>
      </c>
      <c r="H42" s="37">
        <f t="shared" si="1"/>
        <v>31.545741324921135</v>
      </c>
      <c r="I42" s="70">
        <v>9</v>
      </c>
      <c r="J42" s="37">
        <f t="shared" si="2"/>
        <v>2.8391167192429023</v>
      </c>
      <c r="K42" s="70">
        <v>7</v>
      </c>
      <c r="L42" s="37">
        <f t="shared" si="3"/>
        <v>2.2082018927444795</v>
      </c>
      <c r="M42" s="70">
        <v>7</v>
      </c>
      <c r="N42" s="37">
        <f t="shared" si="4"/>
        <v>2.2082018927444795</v>
      </c>
      <c r="O42" s="70">
        <v>68</v>
      </c>
      <c r="P42" s="37">
        <f t="shared" si="5"/>
        <v>21.451104100946374</v>
      </c>
      <c r="Q42" s="97">
        <v>0</v>
      </c>
      <c r="R42" s="37">
        <f t="shared" si="15"/>
        <v>0</v>
      </c>
      <c r="S42" s="70">
        <v>0</v>
      </c>
      <c r="T42" s="37">
        <f t="shared" si="6"/>
        <v>0</v>
      </c>
      <c r="U42" s="70">
        <v>2</v>
      </c>
      <c r="V42" s="37">
        <f t="shared" si="17"/>
        <v>0.6309148264984227</v>
      </c>
      <c r="W42" s="70">
        <v>0</v>
      </c>
      <c r="X42" s="37">
        <f t="shared" si="8"/>
        <v>0</v>
      </c>
      <c r="Y42" s="70">
        <v>0</v>
      </c>
      <c r="Z42" s="37">
        <f t="shared" si="9"/>
        <v>0</v>
      </c>
      <c r="AA42" s="39">
        <f t="shared" si="16"/>
        <v>306</v>
      </c>
      <c r="AB42" s="37">
        <f t="shared" si="10"/>
        <v>96.52996845425868</v>
      </c>
      <c r="AC42" s="97">
        <v>11</v>
      </c>
      <c r="AD42" s="40">
        <f t="shared" si="11"/>
        <v>3.4700315457413247</v>
      </c>
      <c r="AE42" s="39">
        <f t="shared" si="12"/>
        <v>317</v>
      </c>
      <c r="AF42" s="103">
        <f t="shared" si="13"/>
        <v>60.26615969581749</v>
      </c>
      <c r="AG42" s="106">
        <f t="shared" si="14"/>
        <v>-39.73384030418251</v>
      </c>
    </row>
    <row r="43" spans="1:33" ht="12.75" customHeight="1">
      <c r="A43" s="304"/>
      <c r="B43" s="6">
        <v>233</v>
      </c>
      <c r="C43" s="3" t="s">
        <v>16</v>
      </c>
      <c r="D43" s="53">
        <v>527</v>
      </c>
      <c r="E43" s="70">
        <v>75</v>
      </c>
      <c r="F43" s="37">
        <f t="shared" si="0"/>
        <v>40.98360655737705</v>
      </c>
      <c r="G43" s="70">
        <v>50</v>
      </c>
      <c r="H43" s="37">
        <f t="shared" si="1"/>
        <v>27.322404371584703</v>
      </c>
      <c r="I43" s="70">
        <v>3</v>
      </c>
      <c r="J43" s="37">
        <f t="shared" si="2"/>
        <v>1.639344262295082</v>
      </c>
      <c r="K43" s="70">
        <v>1</v>
      </c>
      <c r="L43" s="37">
        <f t="shared" si="3"/>
        <v>0.546448087431694</v>
      </c>
      <c r="M43" s="70">
        <v>3</v>
      </c>
      <c r="N43" s="37">
        <f t="shared" si="4"/>
        <v>1.639344262295082</v>
      </c>
      <c r="O43" s="70">
        <v>45</v>
      </c>
      <c r="P43" s="37">
        <f t="shared" si="5"/>
        <v>24.59016393442623</v>
      </c>
      <c r="Q43" s="97">
        <v>0</v>
      </c>
      <c r="R43" s="37">
        <f t="shared" si="15"/>
        <v>0</v>
      </c>
      <c r="S43" s="70">
        <v>0</v>
      </c>
      <c r="T43" s="37">
        <f t="shared" si="6"/>
        <v>0</v>
      </c>
      <c r="U43" s="70">
        <v>0</v>
      </c>
      <c r="V43" s="37">
        <f t="shared" si="17"/>
        <v>0</v>
      </c>
      <c r="W43" s="70">
        <v>0</v>
      </c>
      <c r="X43" s="37">
        <f t="shared" si="8"/>
        <v>0</v>
      </c>
      <c r="Y43" s="70">
        <v>0</v>
      </c>
      <c r="Z43" s="37">
        <f t="shared" si="9"/>
        <v>0</v>
      </c>
      <c r="AA43" s="39">
        <f t="shared" si="16"/>
        <v>177</v>
      </c>
      <c r="AB43" s="37">
        <f t="shared" si="10"/>
        <v>96.72131147540983</v>
      </c>
      <c r="AC43" s="97">
        <v>6</v>
      </c>
      <c r="AD43" s="40">
        <f t="shared" si="11"/>
        <v>3.278688524590164</v>
      </c>
      <c r="AE43" s="39">
        <f t="shared" si="12"/>
        <v>183</v>
      </c>
      <c r="AF43" s="103">
        <f t="shared" si="13"/>
        <v>34.72485768500949</v>
      </c>
      <c r="AG43" s="106">
        <f t="shared" si="14"/>
        <v>-65.27514231499052</v>
      </c>
    </row>
    <row r="44" spans="1:33" ht="12.75" customHeight="1">
      <c r="A44" s="304"/>
      <c r="B44" s="6">
        <v>233</v>
      </c>
      <c r="C44" s="3" t="s">
        <v>19</v>
      </c>
      <c r="D44" s="53">
        <v>527</v>
      </c>
      <c r="E44" s="70">
        <v>108</v>
      </c>
      <c r="F44" s="37">
        <f t="shared" si="0"/>
        <v>38.57142857142858</v>
      </c>
      <c r="G44" s="70">
        <v>73</v>
      </c>
      <c r="H44" s="37">
        <f t="shared" si="1"/>
        <v>26.071428571428573</v>
      </c>
      <c r="I44" s="70">
        <v>15</v>
      </c>
      <c r="J44" s="37">
        <f t="shared" si="2"/>
        <v>5.357142857142857</v>
      </c>
      <c r="K44" s="70">
        <v>2</v>
      </c>
      <c r="L44" s="37">
        <f t="shared" si="3"/>
        <v>0.7142857142857143</v>
      </c>
      <c r="M44" s="70">
        <v>6</v>
      </c>
      <c r="N44" s="37">
        <f t="shared" si="4"/>
        <v>2.142857142857143</v>
      </c>
      <c r="O44" s="70">
        <v>63</v>
      </c>
      <c r="P44" s="37">
        <f t="shared" si="5"/>
        <v>22.5</v>
      </c>
      <c r="Q44" s="97">
        <v>0</v>
      </c>
      <c r="R44" s="37">
        <f t="shared" si="15"/>
        <v>0</v>
      </c>
      <c r="S44" s="70">
        <v>0</v>
      </c>
      <c r="T44" s="37">
        <f t="shared" si="6"/>
        <v>0</v>
      </c>
      <c r="U44" s="70">
        <v>2</v>
      </c>
      <c r="V44" s="37">
        <f t="shared" si="17"/>
        <v>0.7142857142857143</v>
      </c>
      <c r="W44" s="70">
        <v>0</v>
      </c>
      <c r="X44" s="37">
        <f t="shared" si="8"/>
        <v>0</v>
      </c>
      <c r="Y44" s="70">
        <v>0</v>
      </c>
      <c r="Z44" s="37">
        <f t="shared" si="9"/>
        <v>0</v>
      </c>
      <c r="AA44" s="39">
        <f t="shared" si="16"/>
        <v>269</v>
      </c>
      <c r="AB44" s="37">
        <f t="shared" si="10"/>
        <v>96.07142857142857</v>
      </c>
      <c r="AC44" s="97">
        <v>11</v>
      </c>
      <c r="AD44" s="40">
        <f t="shared" si="11"/>
        <v>3.9285714285714284</v>
      </c>
      <c r="AE44" s="39">
        <f t="shared" si="12"/>
        <v>280</v>
      </c>
      <c r="AF44" s="103">
        <f t="shared" si="13"/>
        <v>53.13092979127134</v>
      </c>
      <c r="AG44" s="106">
        <f t="shared" si="14"/>
        <v>-46.86907020872866</v>
      </c>
    </row>
    <row r="45" spans="1:33" ht="12.75" customHeight="1">
      <c r="A45" s="304"/>
      <c r="B45" s="6">
        <v>234</v>
      </c>
      <c r="C45" s="3" t="s">
        <v>15</v>
      </c>
      <c r="D45" s="53">
        <v>747</v>
      </c>
      <c r="E45" s="60">
        <v>120</v>
      </c>
      <c r="F45" s="37">
        <f t="shared" si="0"/>
        <v>36.809815950920246</v>
      </c>
      <c r="G45" s="70">
        <v>108</v>
      </c>
      <c r="H45" s="37">
        <f t="shared" si="1"/>
        <v>33.12883435582822</v>
      </c>
      <c r="I45" s="60">
        <v>4</v>
      </c>
      <c r="J45" s="37">
        <f t="shared" si="2"/>
        <v>1.2269938650306749</v>
      </c>
      <c r="K45" s="60">
        <v>4</v>
      </c>
      <c r="L45" s="37">
        <f t="shared" si="3"/>
        <v>1.2269938650306749</v>
      </c>
      <c r="M45" s="60">
        <v>6</v>
      </c>
      <c r="N45" s="37">
        <f t="shared" si="4"/>
        <v>1.8404907975460123</v>
      </c>
      <c r="O45" s="60">
        <v>70</v>
      </c>
      <c r="P45" s="37">
        <f t="shared" si="5"/>
        <v>21.472392638036812</v>
      </c>
      <c r="Q45" s="97">
        <v>0</v>
      </c>
      <c r="R45" s="37">
        <f t="shared" si="15"/>
        <v>0</v>
      </c>
      <c r="S45" s="60">
        <v>0</v>
      </c>
      <c r="T45" s="37">
        <f t="shared" si="6"/>
        <v>0</v>
      </c>
      <c r="U45" s="60">
        <v>1</v>
      </c>
      <c r="V45" s="37">
        <f t="shared" si="17"/>
        <v>0.3067484662576687</v>
      </c>
      <c r="W45" s="60">
        <v>1</v>
      </c>
      <c r="X45" s="37">
        <f t="shared" si="8"/>
        <v>0.3067484662576687</v>
      </c>
      <c r="Y45" s="60">
        <v>1</v>
      </c>
      <c r="Z45" s="37">
        <f t="shared" si="9"/>
        <v>0.31746031746031744</v>
      </c>
      <c r="AA45" s="39">
        <f t="shared" si="16"/>
        <v>315</v>
      </c>
      <c r="AB45" s="37">
        <f t="shared" si="10"/>
        <v>96.62576687116564</v>
      </c>
      <c r="AC45" s="97">
        <v>11</v>
      </c>
      <c r="AD45" s="40">
        <f t="shared" si="11"/>
        <v>3.374233128834356</v>
      </c>
      <c r="AE45" s="39">
        <f t="shared" si="12"/>
        <v>326</v>
      </c>
      <c r="AF45" s="103">
        <f t="shared" si="13"/>
        <v>43.64123159303882</v>
      </c>
      <c r="AG45" s="106">
        <f t="shared" si="14"/>
        <v>-56.35876840696118</v>
      </c>
    </row>
    <row r="46" spans="1:33" ht="12.75" customHeight="1">
      <c r="A46" s="304"/>
      <c r="B46" s="6">
        <v>234</v>
      </c>
      <c r="C46" s="3" t="s">
        <v>16</v>
      </c>
      <c r="D46" s="53">
        <v>748</v>
      </c>
      <c r="E46" s="60">
        <v>122</v>
      </c>
      <c r="F46" s="37">
        <f t="shared" si="0"/>
        <v>36.63663663663664</v>
      </c>
      <c r="G46" s="60">
        <v>111</v>
      </c>
      <c r="H46" s="37">
        <f t="shared" si="1"/>
        <v>33.33333333333333</v>
      </c>
      <c r="I46" s="60">
        <v>11</v>
      </c>
      <c r="J46" s="37">
        <f t="shared" si="2"/>
        <v>3.303303303303303</v>
      </c>
      <c r="K46" s="60">
        <v>2</v>
      </c>
      <c r="L46" s="37">
        <f t="shared" si="3"/>
        <v>0.6006006006006006</v>
      </c>
      <c r="M46" s="60">
        <v>0</v>
      </c>
      <c r="N46" s="37">
        <f t="shared" si="4"/>
        <v>0</v>
      </c>
      <c r="O46" s="60">
        <v>74</v>
      </c>
      <c r="P46" s="37">
        <f t="shared" si="5"/>
        <v>22.22222222222222</v>
      </c>
      <c r="Q46" s="97">
        <v>0</v>
      </c>
      <c r="R46" s="37">
        <f t="shared" si="15"/>
        <v>0</v>
      </c>
      <c r="S46" s="60">
        <v>2</v>
      </c>
      <c r="T46" s="37">
        <f t="shared" si="6"/>
        <v>0.6006006006006006</v>
      </c>
      <c r="U46" s="60">
        <v>3</v>
      </c>
      <c r="V46" s="37">
        <f t="shared" si="17"/>
        <v>0.9009009009009009</v>
      </c>
      <c r="W46" s="60">
        <v>0</v>
      </c>
      <c r="X46" s="37">
        <f t="shared" si="8"/>
        <v>0</v>
      </c>
      <c r="Y46" s="60">
        <v>0</v>
      </c>
      <c r="Z46" s="37">
        <f t="shared" si="9"/>
        <v>0</v>
      </c>
      <c r="AA46" s="39">
        <f t="shared" si="16"/>
        <v>325</v>
      </c>
      <c r="AB46" s="37">
        <f t="shared" si="10"/>
        <v>97.5975975975976</v>
      </c>
      <c r="AC46" s="97">
        <v>8</v>
      </c>
      <c r="AD46" s="40">
        <f t="shared" si="11"/>
        <v>2.4024024024024024</v>
      </c>
      <c r="AE46" s="39">
        <f t="shared" si="12"/>
        <v>333</v>
      </c>
      <c r="AF46" s="103">
        <f t="shared" si="13"/>
        <v>44.518716577540104</v>
      </c>
      <c r="AG46" s="106">
        <f t="shared" si="14"/>
        <v>-55.481283422459896</v>
      </c>
    </row>
    <row r="47" spans="1:33" ht="12.75" customHeight="1">
      <c r="A47" s="304"/>
      <c r="B47" s="6">
        <v>235</v>
      </c>
      <c r="C47" s="3" t="s">
        <v>15</v>
      </c>
      <c r="D47" s="53">
        <v>533</v>
      </c>
      <c r="E47" s="70">
        <v>83</v>
      </c>
      <c r="F47" s="37">
        <f t="shared" si="0"/>
        <v>30.74074074074074</v>
      </c>
      <c r="G47" s="70">
        <v>87</v>
      </c>
      <c r="H47" s="37">
        <f t="shared" si="1"/>
        <v>32.22222222222222</v>
      </c>
      <c r="I47" s="70">
        <v>7</v>
      </c>
      <c r="J47" s="37">
        <f t="shared" si="2"/>
        <v>2.5925925925925926</v>
      </c>
      <c r="K47" s="70">
        <v>1</v>
      </c>
      <c r="L47" s="37">
        <f t="shared" si="3"/>
        <v>0.3703703703703704</v>
      </c>
      <c r="M47" s="70">
        <v>1</v>
      </c>
      <c r="N47" s="37">
        <f t="shared" si="4"/>
        <v>0.3703703703703704</v>
      </c>
      <c r="O47" s="70">
        <v>54</v>
      </c>
      <c r="P47" s="37">
        <f t="shared" si="5"/>
        <v>20</v>
      </c>
      <c r="Q47" s="97">
        <v>0</v>
      </c>
      <c r="R47" s="37">
        <f t="shared" si="15"/>
        <v>0</v>
      </c>
      <c r="S47" s="70">
        <v>0</v>
      </c>
      <c r="T47" s="37">
        <f t="shared" si="6"/>
        <v>0</v>
      </c>
      <c r="U47" s="60">
        <v>0</v>
      </c>
      <c r="V47" s="37">
        <f t="shared" si="17"/>
        <v>0</v>
      </c>
      <c r="W47" s="60">
        <v>0</v>
      </c>
      <c r="X47" s="37">
        <f t="shared" si="8"/>
        <v>0</v>
      </c>
      <c r="Y47" s="60">
        <v>2</v>
      </c>
      <c r="Z47" s="37">
        <f t="shared" si="9"/>
        <v>0.851063829787234</v>
      </c>
      <c r="AA47" s="39">
        <f t="shared" si="16"/>
        <v>235</v>
      </c>
      <c r="AB47" s="37">
        <f t="shared" si="10"/>
        <v>87.03703703703704</v>
      </c>
      <c r="AC47" s="97">
        <v>35</v>
      </c>
      <c r="AD47" s="40">
        <f t="shared" si="11"/>
        <v>12.962962962962962</v>
      </c>
      <c r="AE47" s="39">
        <f t="shared" si="12"/>
        <v>270</v>
      </c>
      <c r="AF47" s="103">
        <f t="shared" si="13"/>
        <v>50.65666041275797</v>
      </c>
      <c r="AG47" s="106">
        <f t="shared" si="14"/>
        <v>-49.34333958724203</v>
      </c>
    </row>
    <row r="48" spans="1:33" ht="12.75" customHeight="1">
      <c r="A48" s="304"/>
      <c r="B48" s="6">
        <v>235</v>
      </c>
      <c r="C48" s="3" t="s">
        <v>16</v>
      </c>
      <c r="D48" s="53">
        <v>533</v>
      </c>
      <c r="E48" s="70">
        <v>111</v>
      </c>
      <c r="F48" s="37">
        <f t="shared" si="0"/>
        <v>43.02325581395349</v>
      </c>
      <c r="G48" s="70">
        <v>89</v>
      </c>
      <c r="H48" s="37">
        <f t="shared" si="1"/>
        <v>34.49612403100775</v>
      </c>
      <c r="I48" s="70">
        <v>4</v>
      </c>
      <c r="J48" s="37">
        <f t="shared" si="2"/>
        <v>1.550387596899225</v>
      </c>
      <c r="K48" s="70">
        <v>2</v>
      </c>
      <c r="L48" s="37">
        <f t="shared" si="3"/>
        <v>0.7751937984496124</v>
      </c>
      <c r="M48" s="70">
        <v>3</v>
      </c>
      <c r="N48" s="37">
        <f t="shared" si="4"/>
        <v>1.1627906976744187</v>
      </c>
      <c r="O48" s="70">
        <v>44</v>
      </c>
      <c r="P48" s="37">
        <f t="shared" si="5"/>
        <v>17.05426356589147</v>
      </c>
      <c r="Q48" s="97">
        <v>0</v>
      </c>
      <c r="R48" s="37">
        <f t="shared" si="15"/>
        <v>0</v>
      </c>
      <c r="S48" s="70">
        <v>0</v>
      </c>
      <c r="T48" s="37">
        <f t="shared" si="6"/>
        <v>0</v>
      </c>
      <c r="U48" s="70">
        <v>1</v>
      </c>
      <c r="V48" s="37">
        <f t="shared" si="17"/>
        <v>0.3875968992248062</v>
      </c>
      <c r="W48" s="70">
        <v>0</v>
      </c>
      <c r="X48" s="37">
        <f t="shared" si="8"/>
        <v>0</v>
      </c>
      <c r="Y48" s="70">
        <v>0</v>
      </c>
      <c r="Z48" s="37">
        <f t="shared" si="9"/>
        <v>0</v>
      </c>
      <c r="AA48" s="39">
        <f t="shared" si="16"/>
        <v>254</v>
      </c>
      <c r="AB48" s="37">
        <f t="shared" si="10"/>
        <v>98.44961240310077</v>
      </c>
      <c r="AC48" s="97">
        <v>4</v>
      </c>
      <c r="AD48" s="40">
        <f t="shared" si="11"/>
        <v>1.550387596899225</v>
      </c>
      <c r="AE48" s="39">
        <f t="shared" si="12"/>
        <v>258</v>
      </c>
      <c r="AF48" s="103">
        <f t="shared" si="13"/>
        <v>48.405253283302066</v>
      </c>
      <c r="AG48" s="106">
        <f t="shared" si="14"/>
        <v>-51.594746716697934</v>
      </c>
    </row>
    <row r="49" spans="1:33" ht="12.75" customHeight="1">
      <c r="A49" s="304"/>
      <c r="B49" s="6">
        <v>240</v>
      </c>
      <c r="C49" s="3" t="s">
        <v>15</v>
      </c>
      <c r="D49" s="53">
        <v>556</v>
      </c>
      <c r="E49" s="70">
        <v>101</v>
      </c>
      <c r="F49" s="37">
        <f t="shared" si="0"/>
        <v>43.162393162393165</v>
      </c>
      <c r="G49" s="70">
        <v>67</v>
      </c>
      <c r="H49" s="37">
        <f t="shared" si="1"/>
        <v>28.63247863247863</v>
      </c>
      <c r="I49" s="70">
        <v>6</v>
      </c>
      <c r="J49" s="37">
        <f t="shared" si="2"/>
        <v>2.564102564102564</v>
      </c>
      <c r="K49" s="70">
        <v>0</v>
      </c>
      <c r="L49" s="37">
        <f t="shared" si="3"/>
        <v>0</v>
      </c>
      <c r="M49" s="70">
        <v>1</v>
      </c>
      <c r="N49" s="37">
        <f t="shared" si="4"/>
        <v>0.4273504273504274</v>
      </c>
      <c r="O49" s="70">
        <v>37</v>
      </c>
      <c r="P49" s="37">
        <f t="shared" si="5"/>
        <v>15.81196581196581</v>
      </c>
      <c r="Q49" s="97">
        <v>0</v>
      </c>
      <c r="R49" s="37">
        <f t="shared" si="15"/>
        <v>0</v>
      </c>
      <c r="S49" s="70">
        <v>0</v>
      </c>
      <c r="T49" s="37">
        <f t="shared" si="6"/>
        <v>0</v>
      </c>
      <c r="U49" s="70">
        <v>1</v>
      </c>
      <c r="V49" s="37">
        <f t="shared" si="17"/>
        <v>0.4273504273504274</v>
      </c>
      <c r="W49" s="70">
        <v>0</v>
      </c>
      <c r="X49" s="37">
        <f t="shared" si="8"/>
        <v>0</v>
      </c>
      <c r="Y49" s="70">
        <v>0</v>
      </c>
      <c r="Z49" s="37">
        <f t="shared" si="9"/>
        <v>0</v>
      </c>
      <c r="AA49" s="39">
        <f t="shared" si="16"/>
        <v>213</v>
      </c>
      <c r="AB49" s="37">
        <f t="shared" si="10"/>
        <v>91.02564102564102</v>
      </c>
      <c r="AC49" s="97">
        <v>21</v>
      </c>
      <c r="AD49" s="40">
        <f t="shared" si="11"/>
        <v>8.974358974358974</v>
      </c>
      <c r="AE49" s="39">
        <f t="shared" si="12"/>
        <v>234</v>
      </c>
      <c r="AF49" s="103">
        <f t="shared" si="13"/>
        <v>42.086330935251794</v>
      </c>
      <c r="AG49" s="106">
        <f t="shared" si="14"/>
        <v>-57.913669064748206</v>
      </c>
    </row>
    <row r="50" spans="1:33" ht="12.75" customHeight="1">
      <c r="A50" s="304"/>
      <c r="B50" s="6">
        <v>240</v>
      </c>
      <c r="C50" s="3" t="s">
        <v>16</v>
      </c>
      <c r="D50" s="53">
        <v>557</v>
      </c>
      <c r="E50" s="70">
        <v>111</v>
      </c>
      <c r="F50" s="37">
        <f t="shared" si="0"/>
        <v>39.92805755395683</v>
      </c>
      <c r="G50" s="70">
        <v>73</v>
      </c>
      <c r="H50" s="37">
        <f t="shared" si="1"/>
        <v>26.258992805755394</v>
      </c>
      <c r="I50" s="70">
        <v>6</v>
      </c>
      <c r="J50" s="37">
        <f t="shared" si="2"/>
        <v>2.158273381294964</v>
      </c>
      <c r="K50" s="70">
        <v>5</v>
      </c>
      <c r="L50" s="37">
        <f t="shared" si="3"/>
        <v>1.7985611510791366</v>
      </c>
      <c r="M50" s="70">
        <v>7</v>
      </c>
      <c r="N50" s="37">
        <f t="shared" si="4"/>
        <v>2.5179856115107913</v>
      </c>
      <c r="O50" s="70">
        <v>62</v>
      </c>
      <c r="P50" s="37">
        <f t="shared" si="5"/>
        <v>22.302158273381295</v>
      </c>
      <c r="Q50" s="97">
        <v>0</v>
      </c>
      <c r="R50" s="37">
        <f t="shared" si="15"/>
        <v>0</v>
      </c>
      <c r="S50" s="70">
        <v>0</v>
      </c>
      <c r="T50" s="37">
        <f t="shared" si="6"/>
        <v>0</v>
      </c>
      <c r="U50" s="70">
        <v>2</v>
      </c>
      <c r="V50" s="37">
        <f t="shared" si="17"/>
        <v>0.7194244604316548</v>
      </c>
      <c r="W50" s="70">
        <v>0</v>
      </c>
      <c r="X50" s="37">
        <f t="shared" si="8"/>
        <v>0</v>
      </c>
      <c r="Y50" s="70">
        <v>0</v>
      </c>
      <c r="Z50" s="37">
        <f t="shared" si="9"/>
        <v>0</v>
      </c>
      <c r="AA50" s="39">
        <f t="shared" si="16"/>
        <v>266</v>
      </c>
      <c r="AB50" s="37">
        <f t="shared" si="10"/>
        <v>95.68345323741008</v>
      </c>
      <c r="AC50" s="97">
        <v>12</v>
      </c>
      <c r="AD50" s="40">
        <f t="shared" si="11"/>
        <v>4.316546762589928</v>
      </c>
      <c r="AE50" s="39">
        <f t="shared" si="12"/>
        <v>278</v>
      </c>
      <c r="AF50" s="103">
        <f t="shared" si="13"/>
        <v>49.91023339317774</v>
      </c>
      <c r="AG50" s="106">
        <f t="shared" si="14"/>
        <v>-50.08976660682226</v>
      </c>
    </row>
    <row r="51" spans="1:33" ht="12.75" customHeight="1">
      <c r="A51" s="304"/>
      <c r="B51" s="247">
        <v>241</v>
      </c>
      <c r="C51" s="248" t="s">
        <v>15</v>
      </c>
      <c r="D51" s="249">
        <v>534</v>
      </c>
      <c r="E51" s="252">
        <v>67</v>
      </c>
      <c r="F51" s="251">
        <f t="shared" si="0"/>
        <v>30.73394495412844</v>
      </c>
      <c r="G51" s="252">
        <v>87</v>
      </c>
      <c r="H51" s="251">
        <f t="shared" si="1"/>
        <v>39.908256880733944</v>
      </c>
      <c r="I51" s="252">
        <v>4</v>
      </c>
      <c r="J51" s="251">
        <f t="shared" si="2"/>
        <v>1.834862385321101</v>
      </c>
      <c r="K51" s="252">
        <v>0</v>
      </c>
      <c r="L51" s="251">
        <f t="shared" si="3"/>
        <v>0</v>
      </c>
      <c r="M51" s="252">
        <v>5</v>
      </c>
      <c r="N51" s="251">
        <f t="shared" si="4"/>
        <v>2.293577981651376</v>
      </c>
      <c r="O51" s="252">
        <v>54</v>
      </c>
      <c r="P51" s="251">
        <f t="shared" si="5"/>
        <v>24.770642201834864</v>
      </c>
      <c r="Q51" s="258">
        <v>0</v>
      </c>
      <c r="R51" s="251">
        <f t="shared" si="15"/>
        <v>0</v>
      </c>
      <c r="S51" s="252">
        <v>0</v>
      </c>
      <c r="T51" s="251">
        <f t="shared" si="6"/>
        <v>0</v>
      </c>
      <c r="U51" s="252">
        <v>1</v>
      </c>
      <c r="V51" s="251">
        <f t="shared" si="17"/>
        <v>0.45871559633027525</v>
      </c>
      <c r="W51" s="252">
        <v>0</v>
      </c>
      <c r="X51" s="251">
        <f t="shared" si="8"/>
        <v>0</v>
      </c>
      <c r="Y51" s="252">
        <v>0</v>
      </c>
      <c r="Z51" s="251">
        <f t="shared" si="9"/>
        <v>0</v>
      </c>
      <c r="AA51" s="254">
        <f t="shared" si="16"/>
        <v>218</v>
      </c>
      <c r="AB51" s="251">
        <f t="shared" si="10"/>
        <v>100</v>
      </c>
      <c r="AC51" s="258">
        <v>0</v>
      </c>
      <c r="AD51" s="255">
        <f t="shared" si="11"/>
        <v>0</v>
      </c>
      <c r="AE51" s="254">
        <f t="shared" si="12"/>
        <v>218</v>
      </c>
      <c r="AF51" s="256">
        <f t="shared" si="13"/>
        <v>40.823970037453186</v>
      </c>
      <c r="AG51" s="257">
        <f t="shared" si="14"/>
        <v>-59.176029962546814</v>
      </c>
    </row>
    <row r="52" spans="1:33" ht="12.75" customHeight="1">
      <c r="A52" s="304"/>
      <c r="B52" s="247">
        <v>241</v>
      </c>
      <c r="C52" s="248" t="s">
        <v>16</v>
      </c>
      <c r="D52" s="249">
        <v>535</v>
      </c>
      <c r="E52" s="252">
        <v>80</v>
      </c>
      <c r="F52" s="251">
        <f t="shared" si="0"/>
        <v>32.25806451612903</v>
      </c>
      <c r="G52" s="252">
        <v>93</v>
      </c>
      <c r="H52" s="251">
        <f t="shared" si="1"/>
        <v>37.5</v>
      </c>
      <c r="I52" s="252">
        <v>3</v>
      </c>
      <c r="J52" s="251">
        <f t="shared" si="2"/>
        <v>1.2096774193548387</v>
      </c>
      <c r="K52" s="252">
        <v>1</v>
      </c>
      <c r="L52" s="251">
        <f t="shared" si="3"/>
        <v>0.4032258064516129</v>
      </c>
      <c r="M52" s="252">
        <v>0</v>
      </c>
      <c r="N52" s="251">
        <f t="shared" si="4"/>
        <v>0</v>
      </c>
      <c r="O52" s="252">
        <v>57</v>
      </c>
      <c r="P52" s="251">
        <f t="shared" si="5"/>
        <v>22.983870967741936</v>
      </c>
      <c r="Q52" s="258">
        <v>0</v>
      </c>
      <c r="R52" s="251">
        <f t="shared" si="15"/>
        <v>0</v>
      </c>
      <c r="S52" s="252">
        <v>0</v>
      </c>
      <c r="T52" s="251">
        <f t="shared" si="6"/>
        <v>0</v>
      </c>
      <c r="U52" s="252">
        <v>1</v>
      </c>
      <c r="V52" s="251">
        <f t="shared" si="17"/>
        <v>0.4032258064516129</v>
      </c>
      <c r="W52" s="252">
        <v>1</v>
      </c>
      <c r="X52" s="251">
        <f t="shared" si="8"/>
        <v>0.4032258064516129</v>
      </c>
      <c r="Y52" s="252">
        <v>1</v>
      </c>
      <c r="Z52" s="251">
        <f t="shared" si="9"/>
        <v>0.42194092827004215</v>
      </c>
      <c r="AA52" s="254">
        <f t="shared" si="16"/>
        <v>237</v>
      </c>
      <c r="AB52" s="251">
        <f t="shared" si="10"/>
        <v>95.56451612903226</v>
      </c>
      <c r="AC52" s="258">
        <v>11</v>
      </c>
      <c r="AD52" s="255">
        <f t="shared" si="11"/>
        <v>4.435483870967742</v>
      </c>
      <c r="AE52" s="254">
        <f t="shared" si="12"/>
        <v>248</v>
      </c>
      <c r="AF52" s="256">
        <f t="shared" si="13"/>
        <v>46.35514018691589</v>
      </c>
      <c r="AG52" s="257">
        <f t="shared" si="14"/>
        <v>-53.64485981308411</v>
      </c>
    </row>
    <row r="53" spans="1:33" ht="12.75" customHeight="1">
      <c r="A53" s="304"/>
      <c r="B53" s="6">
        <v>242</v>
      </c>
      <c r="C53" s="3" t="s">
        <v>15</v>
      </c>
      <c r="D53" s="53">
        <v>524</v>
      </c>
      <c r="E53" s="70">
        <v>105</v>
      </c>
      <c r="F53" s="37">
        <f t="shared" si="0"/>
        <v>44.680851063829785</v>
      </c>
      <c r="G53" s="70">
        <v>61</v>
      </c>
      <c r="H53" s="37">
        <f t="shared" si="1"/>
        <v>25.957446808510635</v>
      </c>
      <c r="I53" s="70">
        <v>4</v>
      </c>
      <c r="J53" s="37">
        <f t="shared" si="2"/>
        <v>1.702127659574468</v>
      </c>
      <c r="K53" s="70">
        <v>2</v>
      </c>
      <c r="L53" s="37">
        <f t="shared" si="3"/>
        <v>0.851063829787234</v>
      </c>
      <c r="M53" s="70">
        <v>1</v>
      </c>
      <c r="N53" s="37">
        <f t="shared" si="4"/>
        <v>0.425531914893617</v>
      </c>
      <c r="O53" s="70">
        <v>52</v>
      </c>
      <c r="P53" s="37">
        <f t="shared" si="5"/>
        <v>22.127659574468083</v>
      </c>
      <c r="Q53" s="97">
        <v>0</v>
      </c>
      <c r="R53" s="37">
        <f t="shared" si="15"/>
        <v>0</v>
      </c>
      <c r="S53" s="70">
        <v>1</v>
      </c>
      <c r="T53" s="37">
        <f t="shared" si="6"/>
        <v>0.425531914893617</v>
      </c>
      <c r="U53" s="70">
        <v>1</v>
      </c>
      <c r="V53" s="37">
        <f t="shared" si="17"/>
        <v>0.425531914893617</v>
      </c>
      <c r="W53" s="70">
        <v>0</v>
      </c>
      <c r="X53" s="37">
        <f t="shared" si="8"/>
        <v>0</v>
      </c>
      <c r="Y53" s="70">
        <v>0</v>
      </c>
      <c r="Z53" s="37">
        <f t="shared" si="9"/>
        <v>0</v>
      </c>
      <c r="AA53" s="39">
        <f t="shared" si="16"/>
        <v>227</v>
      </c>
      <c r="AB53" s="37">
        <f t="shared" si="10"/>
        <v>96.59574468085106</v>
      </c>
      <c r="AC53" s="97">
        <v>8</v>
      </c>
      <c r="AD53" s="40">
        <f t="shared" si="11"/>
        <v>3.404255319148936</v>
      </c>
      <c r="AE53" s="39">
        <f t="shared" si="12"/>
        <v>235</v>
      </c>
      <c r="AF53" s="103">
        <f t="shared" si="13"/>
        <v>44.847328244274806</v>
      </c>
      <c r="AG53" s="106">
        <f t="shared" si="14"/>
        <v>-55.152671755725194</v>
      </c>
    </row>
    <row r="54" spans="1:33" ht="12.75" customHeight="1">
      <c r="A54" s="304"/>
      <c r="B54" s="6">
        <v>242</v>
      </c>
      <c r="C54" s="3" t="s">
        <v>16</v>
      </c>
      <c r="D54" s="53">
        <v>525</v>
      </c>
      <c r="E54" s="70">
        <v>113</v>
      </c>
      <c r="F54" s="37">
        <f t="shared" si="0"/>
        <v>48.497854077253216</v>
      </c>
      <c r="G54" s="70">
        <v>55</v>
      </c>
      <c r="H54" s="37">
        <f t="shared" si="1"/>
        <v>23.605150214592275</v>
      </c>
      <c r="I54" s="70">
        <v>7</v>
      </c>
      <c r="J54" s="37">
        <f t="shared" si="2"/>
        <v>3.004291845493562</v>
      </c>
      <c r="K54" s="70">
        <v>1</v>
      </c>
      <c r="L54" s="37">
        <f t="shared" si="3"/>
        <v>0.4291845493562232</v>
      </c>
      <c r="M54" s="70">
        <v>3</v>
      </c>
      <c r="N54" s="37">
        <f t="shared" si="4"/>
        <v>1.2875536480686696</v>
      </c>
      <c r="O54" s="70">
        <v>50</v>
      </c>
      <c r="P54" s="37">
        <f t="shared" si="5"/>
        <v>21.45922746781116</v>
      </c>
      <c r="Q54" s="97">
        <v>0</v>
      </c>
      <c r="R54" s="37">
        <f t="shared" si="15"/>
        <v>0</v>
      </c>
      <c r="S54" s="70">
        <v>1</v>
      </c>
      <c r="T54" s="37">
        <f t="shared" si="6"/>
        <v>0.4291845493562232</v>
      </c>
      <c r="U54" s="70">
        <v>1</v>
      </c>
      <c r="V54" s="37">
        <f t="shared" si="17"/>
        <v>0.4291845493562232</v>
      </c>
      <c r="W54" s="70">
        <v>1</v>
      </c>
      <c r="X54" s="37">
        <f t="shared" si="8"/>
        <v>0.4291845493562232</v>
      </c>
      <c r="Y54" s="70">
        <v>1</v>
      </c>
      <c r="Z54" s="37">
        <f t="shared" si="9"/>
        <v>0.4291845493562232</v>
      </c>
      <c r="AA54" s="39">
        <f t="shared" si="16"/>
        <v>233</v>
      </c>
      <c r="AB54" s="37">
        <f t="shared" si="10"/>
        <v>100</v>
      </c>
      <c r="AC54" s="97">
        <v>0</v>
      </c>
      <c r="AD54" s="40">
        <f t="shared" si="11"/>
        <v>0</v>
      </c>
      <c r="AE54" s="39">
        <f t="shared" si="12"/>
        <v>233</v>
      </c>
      <c r="AF54" s="103">
        <f t="shared" si="13"/>
        <v>44.38095238095238</v>
      </c>
      <c r="AG54" s="106">
        <f t="shared" si="14"/>
        <v>-55.61904761904762</v>
      </c>
    </row>
    <row r="55" spans="1:33" ht="12.75" customHeight="1">
      <c r="A55" s="304"/>
      <c r="B55" s="6">
        <v>243</v>
      </c>
      <c r="C55" s="3" t="s">
        <v>15</v>
      </c>
      <c r="D55" s="53">
        <v>731</v>
      </c>
      <c r="E55" s="70">
        <v>116</v>
      </c>
      <c r="F55" s="37">
        <f t="shared" si="0"/>
        <v>34.93975903614458</v>
      </c>
      <c r="G55" s="70">
        <v>116</v>
      </c>
      <c r="H55" s="37">
        <f t="shared" si="1"/>
        <v>34.93975903614458</v>
      </c>
      <c r="I55" s="70">
        <v>11</v>
      </c>
      <c r="J55" s="37">
        <f t="shared" si="2"/>
        <v>3.313253012048193</v>
      </c>
      <c r="K55" s="70">
        <v>1</v>
      </c>
      <c r="L55" s="37">
        <f t="shared" si="3"/>
        <v>0.30120481927710846</v>
      </c>
      <c r="M55" s="70">
        <v>5</v>
      </c>
      <c r="N55" s="37">
        <f t="shared" si="4"/>
        <v>1.5060240963855422</v>
      </c>
      <c r="O55" s="70">
        <v>72</v>
      </c>
      <c r="P55" s="37">
        <f t="shared" si="5"/>
        <v>21.686746987951807</v>
      </c>
      <c r="Q55" s="97">
        <v>0</v>
      </c>
      <c r="R55" s="37">
        <f t="shared" si="15"/>
        <v>0</v>
      </c>
      <c r="S55" s="70">
        <v>0</v>
      </c>
      <c r="T55" s="37">
        <f t="shared" si="6"/>
        <v>0</v>
      </c>
      <c r="U55" s="70">
        <v>0</v>
      </c>
      <c r="V55" s="37">
        <f t="shared" si="17"/>
        <v>0</v>
      </c>
      <c r="W55" s="70">
        <v>1</v>
      </c>
      <c r="X55" s="37">
        <f t="shared" si="8"/>
        <v>0.30120481927710846</v>
      </c>
      <c r="Y55" s="70">
        <v>5</v>
      </c>
      <c r="Z55" s="37">
        <f t="shared" si="9"/>
        <v>1.529051987767584</v>
      </c>
      <c r="AA55" s="39">
        <f t="shared" si="16"/>
        <v>327</v>
      </c>
      <c r="AB55" s="37">
        <f t="shared" si="10"/>
        <v>98.49397590361446</v>
      </c>
      <c r="AC55" s="97">
        <v>5</v>
      </c>
      <c r="AD55" s="40">
        <f t="shared" si="11"/>
        <v>1.5060240963855422</v>
      </c>
      <c r="AE55" s="39">
        <f t="shared" si="12"/>
        <v>332</v>
      </c>
      <c r="AF55" s="103">
        <f t="shared" si="13"/>
        <v>45.4172366621067</v>
      </c>
      <c r="AG55" s="106">
        <f t="shared" si="14"/>
        <v>-54.5827633378933</v>
      </c>
    </row>
    <row r="56" spans="1:33" ht="14.25" customHeight="1">
      <c r="A56" s="304"/>
      <c r="B56" s="6">
        <v>243</v>
      </c>
      <c r="C56" s="3" t="s">
        <v>16</v>
      </c>
      <c r="D56" s="53">
        <v>732</v>
      </c>
      <c r="E56" s="70">
        <v>125</v>
      </c>
      <c r="F56" s="37">
        <f t="shared" si="0"/>
        <v>37.0919881305638</v>
      </c>
      <c r="G56" s="70">
        <v>112</v>
      </c>
      <c r="H56" s="37">
        <f t="shared" si="1"/>
        <v>33.23442136498516</v>
      </c>
      <c r="I56" s="70">
        <v>6</v>
      </c>
      <c r="J56" s="37">
        <f t="shared" si="2"/>
        <v>1.7804154302670623</v>
      </c>
      <c r="K56" s="70">
        <v>0</v>
      </c>
      <c r="L56" s="37">
        <f t="shared" si="3"/>
        <v>0</v>
      </c>
      <c r="M56" s="70">
        <v>3</v>
      </c>
      <c r="N56" s="37">
        <f t="shared" si="4"/>
        <v>0.8902077151335311</v>
      </c>
      <c r="O56" s="70">
        <v>86</v>
      </c>
      <c r="P56" s="37">
        <f t="shared" si="5"/>
        <v>25.519287833827892</v>
      </c>
      <c r="Q56" s="97">
        <v>0</v>
      </c>
      <c r="R56" s="37">
        <f t="shared" si="15"/>
        <v>0</v>
      </c>
      <c r="S56" s="70">
        <v>1</v>
      </c>
      <c r="T56" s="37">
        <f t="shared" si="6"/>
        <v>0.2967359050445104</v>
      </c>
      <c r="U56" s="70">
        <v>2</v>
      </c>
      <c r="V56" s="37">
        <f t="shared" si="17"/>
        <v>0.5934718100890208</v>
      </c>
      <c r="W56" s="70">
        <v>0</v>
      </c>
      <c r="X56" s="37">
        <f t="shared" si="8"/>
        <v>0</v>
      </c>
      <c r="Y56" s="70">
        <v>2</v>
      </c>
      <c r="Z56" s="37">
        <f t="shared" si="9"/>
        <v>0.5934718100890208</v>
      </c>
      <c r="AA56" s="39">
        <f t="shared" si="16"/>
        <v>337</v>
      </c>
      <c r="AB56" s="37">
        <f t="shared" si="10"/>
        <v>100</v>
      </c>
      <c r="AC56" s="98">
        <v>0</v>
      </c>
      <c r="AD56" s="40">
        <f t="shared" si="11"/>
        <v>0</v>
      </c>
      <c r="AE56" s="39">
        <f t="shared" si="12"/>
        <v>337</v>
      </c>
      <c r="AF56" s="103">
        <f t="shared" si="13"/>
        <v>46.03825136612022</v>
      </c>
      <c r="AG56" s="106">
        <f t="shared" si="14"/>
        <v>-53.96174863387978</v>
      </c>
    </row>
    <row r="57" spans="1:33" ht="12.75" customHeight="1">
      <c r="A57" s="304"/>
      <c r="B57" s="6">
        <v>244</v>
      </c>
      <c r="C57" s="3" t="s">
        <v>15</v>
      </c>
      <c r="D57" s="53">
        <v>690</v>
      </c>
      <c r="E57" s="70">
        <v>113</v>
      </c>
      <c r="F57" s="37">
        <f t="shared" si="0"/>
        <v>38.04713804713805</v>
      </c>
      <c r="G57" s="70">
        <v>86</v>
      </c>
      <c r="H57" s="37">
        <f t="shared" si="1"/>
        <v>28.95622895622896</v>
      </c>
      <c r="I57" s="70">
        <v>16</v>
      </c>
      <c r="J57" s="37">
        <f t="shared" si="2"/>
        <v>5.387205387205387</v>
      </c>
      <c r="K57" s="70">
        <v>12</v>
      </c>
      <c r="L57" s="37">
        <f t="shared" si="3"/>
        <v>4.040404040404041</v>
      </c>
      <c r="M57" s="70">
        <v>3</v>
      </c>
      <c r="N57" s="37">
        <f t="shared" si="4"/>
        <v>1.0101010101010102</v>
      </c>
      <c r="O57" s="70">
        <v>57</v>
      </c>
      <c r="P57" s="37">
        <f t="shared" si="5"/>
        <v>19.19191919191919</v>
      </c>
      <c r="Q57" s="97">
        <v>0</v>
      </c>
      <c r="R57" s="37">
        <f t="shared" si="15"/>
        <v>0</v>
      </c>
      <c r="S57" s="70">
        <v>0</v>
      </c>
      <c r="T57" s="37">
        <f t="shared" si="6"/>
        <v>0</v>
      </c>
      <c r="U57" s="70">
        <v>1</v>
      </c>
      <c r="V57" s="37">
        <f t="shared" si="17"/>
        <v>0.33670033670033667</v>
      </c>
      <c r="W57" s="70">
        <v>2</v>
      </c>
      <c r="X57" s="37">
        <f t="shared" si="8"/>
        <v>0.6734006734006733</v>
      </c>
      <c r="Y57" s="70">
        <v>1</v>
      </c>
      <c r="Z57" s="37">
        <f t="shared" si="9"/>
        <v>0.3436426116838488</v>
      </c>
      <c r="AA57" s="39">
        <f t="shared" si="16"/>
        <v>291</v>
      </c>
      <c r="AB57" s="37">
        <f t="shared" si="10"/>
        <v>97.97979797979798</v>
      </c>
      <c r="AC57" s="98">
        <v>6</v>
      </c>
      <c r="AD57" s="40">
        <f t="shared" si="11"/>
        <v>2.0202020202020203</v>
      </c>
      <c r="AE57" s="39">
        <f t="shared" si="12"/>
        <v>297</v>
      </c>
      <c r="AF57" s="103">
        <f t="shared" si="13"/>
        <v>43.04347826086957</v>
      </c>
      <c r="AG57" s="106">
        <f t="shared" si="14"/>
        <v>-56.95652173913043</v>
      </c>
    </row>
    <row r="58" spans="1:33" ht="12.75" customHeight="1">
      <c r="A58" s="304"/>
      <c r="B58" s="6">
        <v>244</v>
      </c>
      <c r="C58" s="3" t="s">
        <v>16</v>
      </c>
      <c r="D58" s="53">
        <v>690</v>
      </c>
      <c r="E58" s="70">
        <v>99</v>
      </c>
      <c r="F58" s="37">
        <f t="shared" si="0"/>
        <v>36.53136531365313</v>
      </c>
      <c r="G58" s="70">
        <v>111</v>
      </c>
      <c r="H58" s="37">
        <f>G58/AE58*100</f>
        <v>40.959409594095945</v>
      </c>
      <c r="I58" s="70">
        <v>6</v>
      </c>
      <c r="J58" s="37">
        <f>I58/AE58*100</f>
        <v>2.214022140221402</v>
      </c>
      <c r="K58" s="70">
        <v>3</v>
      </c>
      <c r="L58" s="37">
        <f>K58/AE58*100</f>
        <v>1.107011070110701</v>
      </c>
      <c r="M58" s="70">
        <v>1</v>
      </c>
      <c r="N58" s="37">
        <f>M58/AE58*100</f>
        <v>0.36900369003690037</v>
      </c>
      <c r="O58" s="70">
        <v>47</v>
      </c>
      <c r="P58" s="37">
        <f t="shared" si="5"/>
        <v>17.343173431734318</v>
      </c>
      <c r="Q58" s="97">
        <v>0</v>
      </c>
      <c r="R58" s="37">
        <f t="shared" si="15"/>
        <v>0</v>
      </c>
      <c r="S58" s="70">
        <v>0</v>
      </c>
      <c r="T58" s="37">
        <f>S58/AE58*100</f>
        <v>0</v>
      </c>
      <c r="U58" s="70">
        <v>0</v>
      </c>
      <c r="V58" s="37">
        <f>U58/AE58*100</f>
        <v>0</v>
      </c>
      <c r="W58" s="70">
        <v>0</v>
      </c>
      <c r="X58" s="37">
        <f>W58/AE58*100</f>
        <v>0</v>
      </c>
      <c r="Y58" s="70">
        <v>0</v>
      </c>
      <c r="Z58" s="37">
        <f>Y58/AA58*100</f>
        <v>0</v>
      </c>
      <c r="AA58" s="39">
        <f t="shared" si="16"/>
        <v>267</v>
      </c>
      <c r="AB58" s="37">
        <f>AA58/AE58*100</f>
        <v>98.5239852398524</v>
      </c>
      <c r="AC58" s="98">
        <v>4</v>
      </c>
      <c r="AD58" s="40">
        <f>AC58/AE58*100</f>
        <v>1.4760147601476015</v>
      </c>
      <c r="AE58" s="39">
        <f t="shared" si="12"/>
        <v>271</v>
      </c>
      <c r="AF58" s="103">
        <f t="shared" si="13"/>
        <v>39.27536231884058</v>
      </c>
      <c r="AG58" s="106">
        <f t="shared" si="14"/>
        <v>-60.72463768115942</v>
      </c>
    </row>
    <row r="59" spans="1:33" ht="12.75" customHeight="1">
      <c r="A59" s="304"/>
      <c r="B59" s="6">
        <v>244</v>
      </c>
      <c r="C59" s="3" t="s">
        <v>19</v>
      </c>
      <c r="D59" s="53">
        <v>690</v>
      </c>
      <c r="E59" s="70">
        <v>96</v>
      </c>
      <c r="F59" s="37">
        <f t="shared" si="0"/>
        <v>35.16483516483517</v>
      </c>
      <c r="G59" s="70">
        <v>101</v>
      </c>
      <c r="H59" s="37">
        <f>G59/AE59*100</f>
        <v>36.996336996337</v>
      </c>
      <c r="I59" s="70">
        <v>10</v>
      </c>
      <c r="J59" s="37">
        <f>I59/AE59*100</f>
        <v>3.6630036630036633</v>
      </c>
      <c r="K59" s="70">
        <v>2</v>
      </c>
      <c r="L59" s="37">
        <f>K59/AE59*100</f>
        <v>0.7326007326007326</v>
      </c>
      <c r="M59" s="70">
        <v>8</v>
      </c>
      <c r="N59" s="37">
        <f>M59/AE59*100</f>
        <v>2.93040293040293</v>
      </c>
      <c r="O59" s="70">
        <v>34</v>
      </c>
      <c r="P59" s="37">
        <f t="shared" si="5"/>
        <v>12.454212454212454</v>
      </c>
      <c r="Q59" s="97">
        <v>0</v>
      </c>
      <c r="R59" s="37">
        <f t="shared" si="15"/>
        <v>0</v>
      </c>
      <c r="S59" s="70">
        <v>0</v>
      </c>
      <c r="T59" s="37">
        <f>S59/AE59*100</f>
        <v>0</v>
      </c>
      <c r="U59" s="70">
        <v>0</v>
      </c>
      <c r="V59" s="37">
        <f>U59/AE59*100</f>
        <v>0</v>
      </c>
      <c r="W59" s="70">
        <v>0</v>
      </c>
      <c r="X59" s="37">
        <f>W59/AE59*100</f>
        <v>0</v>
      </c>
      <c r="Y59" s="70">
        <v>0</v>
      </c>
      <c r="Z59" s="37">
        <f>Y59/AA59*100</f>
        <v>0</v>
      </c>
      <c r="AA59" s="39">
        <f t="shared" si="16"/>
        <v>251</v>
      </c>
      <c r="AB59" s="37">
        <f>AA59/AE59*100</f>
        <v>91.94139194139194</v>
      </c>
      <c r="AC59" s="98">
        <v>22</v>
      </c>
      <c r="AD59" s="40">
        <f>AC59/AE59*100</f>
        <v>8.058608058608058</v>
      </c>
      <c r="AE59" s="39">
        <f t="shared" si="12"/>
        <v>273</v>
      </c>
      <c r="AF59" s="103">
        <f t="shared" si="13"/>
        <v>39.565217391304344</v>
      </c>
      <c r="AG59" s="106">
        <f t="shared" si="14"/>
        <v>-60.434782608695656</v>
      </c>
    </row>
    <row r="60" spans="1:33" ht="12.75" customHeight="1">
      <c r="A60" s="304"/>
      <c r="B60" s="6">
        <v>244</v>
      </c>
      <c r="C60" s="3" t="s">
        <v>20</v>
      </c>
      <c r="D60" s="53">
        <v>691</v>
      </c>
      <c r="E60" s="70">
        <v>81</v>
      </c>
      <c r="F60" s="37">
        <f t="shared" si="0"/>
        <v>29.24187725631769</v>
      </c>
      <c r="G60" s="70">
        <v>83</v>
      </c>
      <c r="H60" s="37">
        <f>G60/AE60*100</f>
        <v>29.96389891696751</v>
      </c>
      <c r="I60" s="70">
        <v>6</v>
      </c>
      <c r="J60" s="37">
        <f>I60/AE60*100</f>
        <v>2.166064981949458</v>
      </c>
      <c r="K60" s="70">
        <v>1</v>
      </c>
      <c r="L60" s="37">
        <f>K60/AE60*100</f>
        <v>0.36101083032490977</v>
      </c>
      <c r="M60" s="70">
        <v>1</v>
      </c>
      <c r="N60" s="37">
        <f>M60/AE60*100</f>
        <v>0.36101083032490977</v>
      </c>
      <c r="O60" s="70">
        <v>66</v>
      </c>
      <c r="P60" s="37">
        <f t="shared" si="5"/>
        <v>23.826714801444044</v>
      </c>
      <c r="Q60" s="97">
        <v>0</v>
      </c>
      <c r="R60" s="37">
        <f t="shared" si="15"/>
        <v>0</v>
      </c>
      <c r="S60" s="70">
        <v>1</v>
      </c>
      <c r="T60" s="37">
        <f>S60/AE60*100</f>
        <v>0.36101083032490977</v>
      </c>
      <c r="U60" s="70">
        <v>0</v>
      </c>
      <c r="V60" s="37">
        <f>U60/AE60*100</f>
        <v>0</v>
      </c>
      <c r="W60" s="70">
        <v>1</v>
      </c>
      <c r="X60" s="37">
        <f>W60/AE60*100</f>
        <v>0.36101083032490977</v>
      </c>
      <c r="Y60" s="70">
        <v>0</v>
      </c>
      <c r="Z60" s="37">
        <f>Y60/AA60*100</f>
        <v>0</v>
      </c>
      <c r="AA60" s="39">
        <f t="shared" si="16"/>
        <v>240</v>
      </c>
      <c r="AB60" s="37">
        <f>AA60/AE60*100</f>
        <v>86.64259927797833</v>
      </c>
      <c r="AC60" s="98">
        <v>37</v>
      </c>
      <c r="AD60" s="40">
        <f>AC60/AE60*100</f>
        <v>13.357400722021662</v>
      </c>
      <c r="AE60" s="39">
        <f t="shared" si="12"/>
        <v>277</v>
      </c>
      <c r="AF60" s="103">
        <f t="shared" si="13"/>
        <v>40.08683068017366</v>
      </c>
      <c r="AG60" s="106">
        <f t="shared" si="14"/>
        <v>-59.91316931982634</v>
      </c>
    </row>
    <row r="61" spans="1:33" ht="12.75" customHeight="1">
      <c r="A61" s="304"/>
      <c r="B61" s="6">
        <v>244</v>
      </c>
      <c r="C61" s="3" t="s">
        <v>21</v>
      </c>
      <c r="D61" s="53">
        <v>691</v>
      </c>
      <c r="E61" s="70">
        <v>98</v>
      </c>
      <c r="F61" s="37">
        <f t="shared" si="0"/>
        <v>36.43122676579926</v>
      </c>
      <c r="G61" s="70">
        <v>104</v>
      </c>
      <c r="H61" s="37">
        <f>G61/AE61*100</f>
        <v>38.66171003717472</v>
      </c>
      <c r="I61" s="70">
        <v>5</v>
      </c>
      <c r="J61" s="37">
        <f>I61/AE61*100</f>
        <v>1.858736059479554</v>
      </c>
      <c r="K61" s="70">
        <v>3</v>
      </c>
      <c r="L61" s="37">
        <f>K61/AE61*100</f>
        <v>1.1152416356877324</v>
      </c>
      <c r="M61" s="70">
        <v>5</v>
      </c>
      <c r="N61" s="37">
        <f>M61/AE61*100</f>
        <v>1.858736059479554</v>
      </c>
      <c r="O61" s="70">
        <v>49</v>
      </c>
      <c r="P61" s="37">
        <f t="shared" si="5"/>
        <v>18.21561338289963</v>
      </c>
      <c r="Q61" s="97">
        <v>0</v>
      </c>
      <c r="R61" s="37">
        <f t="shared" si="15"/>
        <v>0</v>
      </c>
      <c r="S61" s="70">
        <v>0</v>
      </c>
      <c r="T61" s="37">
        <f>S61/AE61*100</f>
        <v>0</v>
      </c>
      <c r="U61" s="70">
        <v>0</v>
      </c>
      <c r="V61" s="37">
        <f>U61/AE61*100</f>
        <v>0</v>
      </c>
      <c r="W61" s="70">
        <v>0</v>
      </c>
      <c r="X61" s="37">
        <f>W61/AE61*100</f>
        <v>0</v>
      </c>
      <c r="Y61" s="70">
        <v>1</v>
      </c>
      <c r="Z61" s="37">
        <f>Y61/AA61*100</f>
        <v>0.37735849056603776</v>
      </c>
      <c r="AA61" s="39">
        <f t="shared" si="16"/>
        <v>265</v>
      </c>
      <c r="AB61" s="37">
        <f>AA61/AE61*100</f>
        <v>98.51301115241635</v>
      </c>
      <c r="AC61" s="98">
        <v>4</v>
      </c>
      <c r="AD61" s="40">
        <f>AC61/AE61*100</f>
        <v>1.486988847583643</v>
      </c>
      <c r="AE61" s="39">
        <f t="shared" si="12"/>
        <v>269</v>
      </c>
      <c r="AF61" s="103">
        <f t="shared" si="13"/>
        <v>38.92908827785818</v>
      </c>
      <c r="AG61" s="106">
        <f t="shared" si="14"/>
        <v>-61.07091172214182</v>
      </c>
    </row>
    <row r="62" spans="1:33" ht="12.75" customHeight="1">
      <c r="A62" s="304"/>
      <c r="B62" s="247">
        <v>244</v>
      </c>
      <c r="C62" s="248" t="s">
        <v>22</v>
      </c>
      <c r="D62" s="249">
        <v>691</v>
      </c>
      <c r="E62" s="250">
        <v>70</v>
      </c>
      <c r="F62" s="251">
        <f t="shared" si="0"/>
        <v>28.000000000000004</v>
      </c>
      <c r="G62" s="252">
        <v>91</v>
      </c>
      <c r="H62" s="251">
        <f t="shared" si="1"/>
        <v>36.4</v>
      </c>
      <c r="I62" s="250">
        <v>7</v>
      </c>
      <c r="J62" s="251">
        <f t="shared" si="2"/>
        <v>2.8000000000000003</v>
      </c>
      <c r="K62" s="250">
        <v>5</v>
      </c>
      <c r="L62" s="251">
        <f t="shared" si="3"/>
        <v>2</v>
      </c>
      <c r="M62" s="250">
        <v>0</v>
      </c>
      <c r="N62" s="251">
        <f t="shared" si="4"/>
        <v>0</v>
      </c>
      <c r="O62" s="250">
        <v>61</v>
      </c>
      <c r="P62" s="251">
        <f t="shared" si="5"/>
        <v>24.4</v>
      </c>
      <c r="Q62" s="258">
        <v>0</v>
      </c>
      <c r="R62" s="251">
        <f t="shared" si="15"/>
        <v>0</v>
      </c>
      <c r="S62" s="250">
        <v>0</v>
      </c>
      <c r="T62" s="251">
        <f aca="true" t="shared" si="18" ref="T62:T85">S62/AE62*100</f>
        <v>0</v>
      </c>
      <c r="U62" s="250">
        <v>1</v>
      </c>
      <c r="V62" s="251">
        <f aca="true" t="shared" si="19" ref="V62:V85">U62/AE62*100</f>
        <v>0.4</v>
      </c>
      <c r="W62" s="250">
        <v>0</v>
      </c>
      <c r="X62" s="251">
        <f aca="true" t="shared" si="20" ref="X62:X85">W62/AE62*100</f>
        <v>0</v>
      </c>
      <c r="Y62" s="250">
        <v>0</v>
      </c>
      <c r="Z62" s="251">
        <f aca="true" t="shared" si="21" ref="Z62:Z85">Y62/AA62*100</f>
        <v>0</v>
      </c>
      <c r="AA62" s="254">
        <f t="shared" si="16"/>
        <v>235</v>
      </c>
      <c r="AB62" s="251">
        <f aca="true" t="shared" si="22" ref="AB62:AB85">AA62/AE62*100</f>
        <v>94</v>
      </c>
      <c r="AC62" s="258">
        <v>15</v>
      </c>
      <c r="AD62" s="255">
        <f aca="true" t="shared" si="23" ref="AD62:AD85">AC62/AE62*100</f>
        <v>6</v>
      </c>
      <c r="AE62" s="254">
        <f t="shared" si="12"/>
        <v>250</v>
      </c>
      <c r="AF62" s="256">
        <f t="shared" si="13"/>
        <v>36.1794500723589</v>
      </c>
      <c r="AG62" s="257">
        <f t="shared" si="14"/>
        <v>-63.8205499276411</v>
      </c>
    </row>
    <row r="63" spans="1:33" ht="12.75" customHeight="1">
      <c r="A63" s="304"/>
      <c r="B63" s="6">
        <v>245</v>
      </c>
      <c r="C63" s="3" t="s">
        <v>15</v>
      </c>
      <c r="D63" s="53">
        <v>564</v>
      </c>
      <c r="E63" s="60">
        <v>99</v>
      </c>
      <c r="F63" s="37">
        <f t="shared" si="0"/>
        <v>36</v>
      </c>
      <c r="G63" s="60">
        <v>66</v>
      </c>
      <c r="H63" s="37">
        <f t="shared" si="1"/>
        <v>24</v>
      </c>
      <c r="I63" s="60">
        <v>12</v>
      </c>
      <c r="J63" s="37">
        <f t="shared" si="2"/>
        <v>4.363636363636364</v>
      </c>
      <c r="K63" s="60">
        <v>1</v>
      </c>
      <c r="L63" s="37">
        <f t="shared" si="3"/>
        <v>0.36363636363636365</v>
      </c>
      <c r="M63" s="60">
        <v>6</v>
      </c>
      <c r="N63" s="37">
        <f t="shared" si="4"/>
        <v>2.181818181818182</v>
      </c>
      <c r="O63" s="60">
        <v>71</v>
      </c>
      <c r="P63" s="37">
        <f t="shared" si="5"/>
        <v>25.818181818181817</v>
      </c>
      <c r="Q63" s="97">
        <v>0</v>
      </c>
      <c r="R63" s="37">
        <f t="shared" si="15"/>
        <v>0</v>
      </c>
      <c r="S63" s="60">
        <v>0</v>
      </c>
      <c r="T63" s="37">
        <f t="shared" si="18"/>
        <v>0</v>
      </c>
      <c r="U63" s="60">
        <v>0</v>
      </c>
      <c r="V63" s="37">
        <f t="shared" si="19"/>
        <v>0</v>
      </c>
      <c r="W63" s="60">
        <v>0</v>
      </c>
      <c r="X63" s="37">
        <f t="shared" si="20"/>
        <v>0</v>
      </c>
      <c r="Y63" s="60">
        <v>11</v>
      </c>
      <c r="Z63" s="37">
        <f t="shared" si="21"/>
        <v>4.135338345864661</v>
      </c>
      <c r="AA63" s="39">
        <f t="shared" si="16"/>
        <v>266</v>
      </c>
      <c r="AB63" s="37">
        <f t="shared" si="22"/>
        <v>96.72727272727273</v>
      </c>
      <c r="AC63" s="97">
        <v>9</v>
      </c>
      <c r="AD63" s="40">
        <f t="shared" si="23"/>
        <v>3.272727272727273</v>
      </c>
      <c r="AE63" s="39">
        <f t="shared" si="12"/>
        <v>275</v>
      </c>
      <c r="AF63" s="103">
        <f t="shared" si="13"/>
        <v>48.758865248226954</v>
      </c>
      <c r="AG63" s="106">
        <f t="shared" si="14"/>
        <v>-51.241134751773046</v>
      </c>
    </row>
    <row r="64" spans="1:33" ht="12.75" customHeight="1">
      <c r="A64" s="304"/>
      <c r="B64" s="6">
        <v>245</v>
      </c>
      <c r="C64" s="3" t="s">
        <v>16</v>
      </c>
      <c r="D64" s="53">
        <v>565</v>
      </c>
      <c r="E64" s="70">
        <v>99</v>
      </c>
      <c r="F64" s="37">
        <f t="shared" si="0"/>
        <v>41.078838174273855</v>
      </c>
      <c r="G64" s="70">
        <v>74</v>
      </c>
      <c r="H64" s="37">
        <f t="shared" si="1"/>
        <v>30.70539419087137</v>
      </c>
      <c r="I64" s="70">
        <v>7</v>
      </c>
      <c r="J64" s="37">
        <f t="shared" si="2"/>
        <v>2.904564315352697</v>
      </c>
      <c r="K64" s="70">
        <v>0</v>
      </c>
      <c r="L64" s="37">
        <f t="shared" si="3"/>
        <v>0</v>
      </c>
      <c r="M64" s="70">
        <v>3</v>
      </c>
      <c r="N64" s="37">
        <f t="shared" si="4"/>
        <v>1.2448132780082988</v>
      </c>
      <c r="O64" s="70">
        <v>51</v>
      </c>
      <c r="P64" s="37">
        <f t="shared" si="5"/>
        <v>21.16182572614108</v>
      </c>
      <c r="Q64" s="97">
        <v>0</v>
      </c>
      <c r="R64" s="37">
        <f t="shared" si="15"/>
        <v>0</v>
      </c>
      <c r="S64" s="70">
        <v>0</v>
      </c>
      <c r="T64" s="37">
        <f t="shared" si="18"/>
        <v>0</v>
      </c>
      <c r="U64" s="60">
        <v>2</v>
      </c>
      <c r="V64" s="37">
        <f t="shared" si="19"/>
        <v>0.8298755186721992</v>
      </c>
      <c r="W64" s="60">
        <v>0</v>
      </c>
      <c r="X64" s="37">
        <f t="shared" si="20"/>
        <v>0</v>
      </c>
      <c r="Y64" s="60">
        <v>5</v>
      </c>
      <c r="Z64" s="37">
        <f t="shared" si="21"/>
        <v>2.0746887966804977</v>
      </c>
      <c r="AA64" s="39">
        <f t="shared" si="16"/>
        <v>241</v>
      </c>
      <c r="AB64" s="37">
        <f t="shared" si="22"/>
        <v>100</v>
      </c>
      <c r="AC64" s="97">
        <v>0</v>
      </c>
      <c r="AD64" s="40">
        <f t="shared" si="23"/>
        <v>0</v>
      </c>
      <c r="AE64" s="39">
        <f t="shared" si="12"/>
        <v>241</v>
      </c>
      <c r="AF64" s="103">
        <f t="shared" si="13"/>
        <v>42.65486725663717</v>
      </c>
      <c r="AG64" s="106">
        <f t="shared" si="14"/>
        <v>-57.34513274336283</v>
      </c>
    </row>
    <row r="65" spans="1:33" ht="12.75" customHeight="1">
      <c r="A65" s="304"/>
      <c r="B65" s="6">
        <v>246</v>
      </c>
      <c r="C65" s="3" t="s">
        <v>15</v>
      </c>
      <c r="D65" s="53">
        <v>516</v>
      </c>
      <c r="E65" s="70">
        <v>68</v>
      </c>
      <c r="F65" s="37">
        <f t="shared" si="0"/>
        <v>28.8135593220339</v>
      </c>
      <c r="G65" s="70">
        <v>85</v>
      </c>
      <c r="H65" s="37">
        <f t="shared" si="1"/>
        <v>36.016949152542374</v>
      </c>
      <c r="I65" s="70">
        <v>5</v>
      </c>
      <c r="J65" s="37">
        <f t="shared" si="2"/>
        <v>2.11864406779661</v>
      </c>
      <c r="K65" s="70">
        <v>1</v>
      </c>
      <c r="L65" s="37">
        <f t="shared" si="3"/>
        <v>0.423728813559322</v>
      </c>
      <c r="M65" s="70">
        <v>2</v>
      </c>
      <c r="N65" s="37">
        <f t="shared" si="4"/>
        <v>0.847457627118644</v>
      </c>
      <c r="O65" s="70">
        <v>48</v>
      </c>
      <c r="P65" s="37">
        <f t="shared" si="5"/>
        <v>20.33898305084746</v>
      </c>
      <c r="Q65" s="97">
        <v>0</v>
      </c>
      <c r="R65" s="37">
        <f t="shared" si="15"/>
        <v>0</v>
      </c>
      <c r="S65" s="70">
        <v>0</v>
      </c>
      <c r="T65" s="37">
        <f t="shared" si="18"/>
        <v>0</v>
      </c>
      <c r="U65" s="70">
        <v>3</v>
      </c>
      <c r="V65" s="37">
        <f t="shared" si="19"/>
        <v>1.2711864406779663</v>
      </c>
      <c r="W65" s="70">
        <v>0</v>
      </c>
      <c r="X65" s="37">
        <f t="shared" si="20"/>
        <v>0</v>
      </c>
      <c r="Y65" s="70">
        <v>6</v>
      </c>
      <c r="Z65" s="37">
        <f t="shared" si="21"/>
        <v>2.7522935779816518</v>
      </c>
      <c r="AA65" s="39">
        <f t="shared" si="16"/>
        <v>218</v>
      </c>
      <c r="AB65" s="37">
        <f t="shared" si="22"/>
        <v>92.37288135593221</v>
      </c>
      <c r="AC65" s="97">
        <v>18</v>
      </c>
      <c r="AD65" s="40">
        <f t="shared" si="23"/>
        <v>7.627118644067797</v>
      </c>
      <c r="AE65" s="39">
        <f t="shared" si="12"/>
        <v>236</v>
      </c>
      <c r="AF65" s="103">
        <f t="shared" si="13"/>
        <v>45.73643410852713</v>
      </c>
      <c r="AG65" s="106">
        <f t="shared" si="14"/>
        <v>-54.26356589147287</v>
      </c>
    </row>
    <row r="66" spans="1:33" ht="12.75" customHeight="1">
      <c r="A66" s="304"/>
      <c r="B66" s="6">
        <v>246</v>
      </c>
      <c r="C66" s="3" t="s">
        <v>16</v>
      </c>
      <c r="D66" s="53">
        <v>516</v>
      </c>
      <c r="E66" s="70">
        <v>100</v>
      </c>
      <c r="F66" s="37">
        <f t="shared" si="0"/>
        <v>40.32258064516129</v>
      </c>
      <c r="G66" s="70">
        <v>79</v>
      </c>
      <c r="H66" s="37">
        <f t="shared" si="1"/>
        <v>31.85483870967742</v>
      </c>
      <c r="I66" s="70">
        <v>2</v>
      </c>
      <c r="J66" s="37">
        <f t="shared" si="2"/>
        <v>0.8064516129032258</v>
      </c>
      <c r="K66" s="70">
        <v>2</v>
      </c>
      <c r="L66" s="37">
        <f t="shared" si="3"/>
        <v>0.8064516129032258</v>
      </c>
      <c r="M66" s="70">
        <v>3</v>
      </c>
      <c r="N66" s="37">
        <f t="shared" si="4"/>
        <v>1.2096774193548387</v>
      </c>
      <c r="O66" s="70">
        <v>48</v>
      </c>
      <c r="P66" s="37">
        <f t="shared" si="5"/>
        <v>19.35483870967742</v>
      </c>
      <c r="Q66" s="97">
        <v>0</v>
      </c>
      <c r="R66" s="37">
        <f t="shared" si="15"/>
        <v>0</v>
      </c>
      <c r="S66" s="70">
        <v>0</v>
      </c>
      <c r="T66" s="37">
        <f t="shared" si="18"/>
        <v>0</v>
      </c>
      <c r="U66" s="70">
        <v>0</v>
      </c>
      <c r="V66" s="37">
        <f t="shared" si="19"/>
        <v>0</v>
      </c>
      <c r="W66" s="70">
        <v>1</v>
      </c>
      <c r="X66" s="37">
        <f t="shared" si="20"/>
        <v>0.4032258064516129</v>
      </c>
      <c r="Y66" s="70">
        <v>6</v>
      </c>
      <c r="Z66" s="37">
        <f t="shared" si="21"/>
        <v>2.4896265560165975</v>
      </c>
      <c r="AA66" s="39">
        <f t="shared" si="16"/>
        <v>241</v>
      </c>
      <c r="AB66" s="37">
        <f t="shared" si="22"/>
        <v>97.17741935483872</v>
      </c>
      <c r="AC66" s="97">
        <v>7</v>
      </c>
      <c r="AD66" s="40">
        <f t="shared" si="23"/>
        <v>2.82258064516129</v>
      </c>
      <c r="AE66" s="39">
        <f t="shared" si="12"/>
        <v>248</v>
      </c>
      <c r="AF66" s="103">
        <f t="shared" si="13"/>
        <v>48.06201550387597</v>
      </c>
      <c r="AG66" s="106">
        <f t="shared" si="14"/>
        <v>-51.93798449612403</v>
      </c>
    </row>
    <row r="67" spans="1:33" ht="12.75" customHeight="1">
      <c r="A67" s="304"/>
      <c r="B67" s="6">
        <v>247</v>
      </c>
      <c r="C67" s="3" t="s">
        <v>15</v>
      </c>
      <c r="D67" s="53">
        <v>421</v>
      </c>
      <c r="E67" s="70">
        <v>85</v>
      </c>
      <c r="F67" s="37">
        <f t="shared" si="0"/>
        <v>38.81278538812785</v>
      </c>
      <c r="G67" s="70">
        <v>55</v>
      </c>
      <c r="H67" s="37">
        <f t="shared" si="1"/>
        <v>25.11415525114155</v>
      </c>
      <c r="I67" s="70">
        <v>1</v>
      </c>
      <c r="J67" s="37">
        <f t="shared" si="2"/>
        <v>0.45662100456621</v>
      </c>
      <c r="K67" s="70">
        <v>0</v>
      </c>
      <c r="L67" s="37">
        <f t="shared" si="3"/>
        <v>0</v>
      </c>
      <c r="M67" s="70">
        <v>0</v>
      </c>
      <c r="N67" s="37">
        <f t="shared" si="4"/>
        <v>0</v>
      </c>
      <c r="O67" s="70">
        <v>67</v>
      </c>
      <c r="P67" s="37">
        <f t="shared" si="5"/>
        <v>30.59360730593607</v>
      </c>
      <c r="Q67" s="97">
        <v>0</v>
      </c>
      <c r="R67" s="37">
        <f t="shared" si="15"/>
        <v>0</v>
      </c>
      <c r="S67" s="70">
        <v>0</v>
      </c>
      <c r="T67" s="37">
        <f t="shared" si="18"/>
        <v>0</v>
      </c>
      <c r="U67" s="70">
        <v>2</v>
      </c>
      <c r="V67" s="37">
        <f t="shared" si="19"/>
        <v>0.91324200913242</v>
      </c>
      <c r="W67" s="70">
        <v>0</v>
      </c>
      <c r="X67" s="37">
        <f t="shared" si="20"/>
        <v>0</v>
      </c>
      <c r="Y67" s="70">
        <v>0</v>
      </c>
      <c r="Z67" s="37">
        <f t="shared" si="21"/>
        <v>0</v>
      </c>
      <c r="AA67" s="39">
        <f t="shared" si="16"/>
        <v>210</v>
      </c>
      <c r="AB67" s="37">
        <f t="shared" si="22"/>
        <v>95.8904109589041</v>
      </c>
      <c r="AC67" s="97">
        <v>9</v>
      </c>
      <c r="AD67" s="40">
        <f t="shared" si="23"/>
        <v>4.10958904109589</v>
      </c>
      <c r="AE67" s="39">
        <f t="shared" si="12"/>
        <v>219</v>
      </c>
      <c r="AF67" s="103">
        <f t="shared" si="13"/>
        <v>52.01900237529691</v>
      </c>
      <c r="AG67" s="106">
        <f t="shared" si="14"/>
        <v>-47.98099762470309</v>
      </c>
    </row>
    <row r="68" spans="1:33" ht="12.75" customHeight="1">
      <c r="A68" s="304"/>
      <c r="B68" s="6">
        <v>247</v>
      </c>
      <c r="C68" s="3" t="s">
        <v>16</v>
      </c>
      <c r="D68" s="53">
        <v>421</v>
      </c>
      <c r="E68" s="70">
        <v>62</v>
      </c>
      <c r="F68" s="37">
        <f t="shared" si="0"/>
        <v>31.63265306122449</v>
      </c>
      <c r="G68" s="70">
        <v>72</v>
      </c>
      <c r="H68" s="37">
        <f t="shared" si="1"/>
        <v>36.734693877551024</v>
      </c>
      <c r="I68" s="70">
        <v>4</v>
      </c>
      <c r="J68" s="37">
        <f t="shared" si="2"/>
        <v>2.0408163265306123</v>
      </c>
      <c r="K68" s="70">
        <v>0</v>
      </c>
      <c r="L68" s="37">
        <f t="shared" si="3"/>
        <v>0</v>
      </c>
      <c r="M68" s="70">
        <v>2</v>
      </c>
      <c r="N68" s="37">
        <f t="shared" si="4"/>
        <v>1.0204081632653061</v>
      </c>
      <c r="O68" s="70">
        <v>54</v>
      </c>
      <c r="P68" s="37">
        <f t="shared" si="5"/>
        <v>27.55102040816326</v>
      </c>
      <c r="Q68" s="97">
        <v>0</v>
      </c>
      <c r="R68" s="37">
        <f t="shared" si="15"/>
        <v>0</v>
      </c>
      <c r="S68" s="70">
        <v>0</v>
      </c>
      <c r="T68" s="37">
        <f t="shared" si="18"/>
        <v>0</v>
      </c>
      <c r="U68" s="70">
        <v>1</v>
      </c>
      <c r="V68" s="37">
        <f t="shared" si="19"/>
        <v>0.5102040816326531</v>
      </c>
      <c r="W68" s="70">
        <v>1</v>
      </c>
      <c r="X68" s="37">
        <f t="shared" si="20"/>
        <v>0.5102040816326531</v>
      </c>
      <c r="Y68" s="70">
        <v>0</v>
      </c>
      <c r="Z68" s="37">
        <f t="shared" si="21"/>
        <v>0</v>
      </c>
      <c r="AA68" s="39">
        <f t="shared" si="16"/>
        <v>196</v>
      </c>
      <c r="AB68" s="37">
        <f t="shared" si="22"/>
        <v>100</v>
      </c>
      <c r="AC68" s="97">
        <v>0</v>
      </c>
      <c r="AD68" s="40">
        <f t="shared" si="23"/>
        <v>0</v>
      </c>
      <c r="AE68" s="39">
        <f t="shared" si="12"/>
        <v>196</v>
      </c>
      <c r="AF68" s="103">
        <f t="shared" si="13"/>
        <v>46.55581947743468</v>
      </c>
      <c r="AG68" s="106">
        <f t="shared" si="14"/>
        <v>-53.44418052256532</v>
      </c>
    </row>
    <row r="69" spans="1:33" ht="12.75" customHeight="1">
      <c r="A69" s="304"/>
      <c r="B69" s="6">
        <v>248</v>
      </c>
      <c r="C69" s="3" t="s">
        <v>15</v>
      </c>
      <c r="D69" s="53">
        <v>553</v>
      </c>
      <c r="E69" s="70">
        <v>112</v>
      </c>
      <c r="F69" s="37">
        <f t="shared" si="0"/>
        <v>45.90163934426229</v>
      </c>
      <c r="G69" s="70">
        <v>68</v>
      </c>
      <c r="H69" s="37">
        <f t="shared" si="1"/>
        <v>27.86885245901639</v>
      </c>
      <c r="I69" s="70">
        <v>12</v>
      </c>
      <c r="J69" s="37">
        <f t="shared" si="2"/>
        <v>4.918032786885246</v>
      </c>
      <c r="K69" s="70">
        <v>2</v>
      </c>
      <c r="L69" s="37">
        <f t="shared" si="3"/>
        <v>0.819672131147541</v>
      </c>
      <c r="M69" s="70">
        <v>4</v>
      </c>
      <c r="N69" s="37">
        <f t="shared" si="4"/>
        <v>1.639344262295082</v>
      </c>
      <c r="O69" s="70">
        <v>37</v>
      </c>
      <c r="P69" s="37">
        <f t="shared" si="5"/>
        <v>15.163934426229508</v>
      </c>
      <c r="Q69" s="97">
        <v>0</v>
      </c>
      <c r="R69" s="37">
        <f t="shared" si="15"/>
        <v>0</v>
      </c>
      <c r="S69" s="70">
        <v>0</v>
      </c>
      <c r="T69" s="37">
        <f t="shared" si="18"/>
        <v>0</v>
      </c>
      <c r="U69" s="70">
        <v>6</v>
      </c>
      <c r="V69" s="37">
        <f t="shared" si="19"/>
        <v>2.459016393442623</v>
      </c>
      <c r="W69" s="70">
        <v>0</v>
      </c>
      <c r="X69" s="37">
        <f t="shared" si="20"/>
        <v>0</v>
      </c>
      <c r="Y69" s="70">
        <v>1</v>
      </c>
      <c r="Z69" s="37">
        <f t="shared" si="21"/>
        <v>0.4132231404958678</v>
      </c>
      <c r="AA69" s="39">
        <f t="shared" si="16"/>
        <v>242</v>
      </c>
      <c r="AB69" s="37">
        <f t="shared" si="22"/>
        <v>99.18032786885246</v>
      </c>
      <c r="AC69" s="97">
        <v>2</v>
      </c>
      <c r="AD69" s="40">
        <f t="shared" si="23"/>
        <v>0.819672131147541</v>
      </c>
      <c r="AE69" s="39">
        <f t="shared" si="12"/>
        <v>244</v>
      </c>
      <c r="AF69" s="103">
        <f t="shared" si="13"/>
        <v>44.12296564195298</v>
      </c>
      <c r="AG69" s="106">
        <f t="shared" si="14"/>
        <v>-55.87703435804702</v>
      </c>
    </row>
    <row r="70" spans="1:33" ht="12.75" customHeight="1">
      <c r="A70" s="304"/>
      <c r="B70" s="6">
        <v>248</v>
      </c>
      <c r="C70" s="3" t="s">
        <v>16</v>
      </c>
      <c r="D70" s="53">
        <v>554</v>
      </c>
      <c r="E70" s="70">
        <v>75</v>
      </c>
      <c r="F70" s="37">
        <f t="shared" si="0"/>
        <v>33.482142857142854</v>
      </c>
      <c r="G70" s="70">
        <v>69</v>
      </c>
      <c r="H70" s="37">
        <f t="shared" si="1"/>
        <v>30.80357142857143</v>
      </c>
      <c r="I70" s="70">
        <v>17</v>
      </c>
      <c r="J70" s="37">
        <f t="shared" si="2"/>
        <v>7.5892857142857135</v>
      </c>
      <c r="K70" s="70">
        <v>4</v>
      </c>
      <c r="L70" s="37">
        <f t="shared" si="3"/>
        <v>1.7857142857142856</v>
      </c>
      <c r="M70" s="70">
        <v>5</v>
      </c>
      <c r="N70" s="37">
        <f t="shared" si="4"/>
        <v>2.232142857142857</v>
      </c>
      <c r="O70" s="70">
        <v>52</v>
      </c>
      <c r="P70" s="37">
        <f t="shared" si="5"/>
        <v>23.214285714285715</v>
      </c>
      <c r="Q70" s="97">
        <v>0</v>
      </c>
      <c r="R70" s="37">
        <f t="shared" si="15"/>
        <v>0</v>
      </c>
      <c r="S70" s="70">
        <v>0</v>
      </c>
      <c r="T70" s="37">
        <f t="shared" si="18"/>
        <v>0</v>
      </c>
      <c r="U70" s="70">
        <v>0</v>
      </c>
      <c r="V70" s="37">
        <f t="shared" si="19"/>
        <v>0</v>
      </c>
      <c r="W70" s="70">
        <v>0</v>
      </c>
      <c r="X70" s="37">
        <f t="shared" si="20"/>
        <v>0</v>
      </c>
      <c r="Y70" s="70">
        <v>0</v>
      </c>
      <c r="Z70" s="37">
        <f t="shared" si="21"/>
        <v>0</v>
      </c>
      <c r="AA70" s="39">
        <f t="shared" si="16"/>
        <v>222</v>
      </c>
      <c r="AB70" s="37">
        <f t="shared" si="22"/>
        <v>99.10714285714286</v>
      </c>
      <c r="AC70" s="97">
        <v>2</v>
      </c>
      <c r="AD70" s="40">
        <f t="shared" si="23"/>
        <v>0.8928571428571428</v>
      </c>
      <c r="AE70" s="39">
        <f t="shared" si="12"/>
        <v>224</v>
      </c>
      <c r="AF70" s="103">
        <f t="shared" si="13"/>
        <v>40.43321299638989</v>
      </c>
      <c r="AG70" s="106">
        <f t="shared" si="14"/>
        <v>-59.56678700361011</v>
      </c>
    </row>
    <row r="71" spans="1:33" ht="12.75" customHeight="1">
      <c r="A71" s="304" t="s">
        <v>30</v>
      </c>
      <c r="B71" s="6">
        <v>249</v>
      </c>
      <c r="C71" s="3" t="s">
        <v>15</v>
      </c>
      <c r="D71" s="53">
        <v>677</v>
      </c>
      <c r="E71" s="70">
        <v>104</v>
      </c>
      <c r="F71" s="37">
        <f t="shared" si="0"/>
        <v>45.414847161572055</v>
      </c>
      <c r="G71" s="70">
        <v>73</v>
      </c>
      <c r="H71" s="37">
        <f t="shared" si="1"/>
        <v>31.877729257641924</v>
      </c>
      <c r="I71" s="70">
        <v>8</v>
      </c>
      <c r="J71" s="37">
        <f t="shared" si="2"/>
        <v>3.4934497816593884</v>
      </c>
      <c r="K71" s="70">
        <v>2</v>
      </c>
      <c r="L71" s="37">
        <f t="shared" si="3"/>
        <v>0.8733624454148471</v>
      </c>
      <c r="M71" s="70">
        <v>3</v>
      </c>
      <c r="N71" s="37">
        <f t="shared" si="4"/>
        <v>1.3100436681222707</v>
      </c>
      <c r="O71" s="70">
        <v>26</v>
      </c>
      <c r="P71" s="37">
        <f t="shared" si="5"/>
        <v>11.353711790393014</v>
      </c>
      <c r="Q71" s="97">
        <v>0</v>
      </c>
      <c r="R71" s="37">
        <f t="shared" si="15"/>
        <v>0</v>
      </c>
      <c r="S71" s="70">
        <v>0</v>
      </c>
      <c r="T71" s="37">
        <f t="shared" si="18"/>
        <v>0</v>
      </c>
      <c r="U71" s="70">
        <v>2</v>
      </c>
      <c r="V71" s="37">
        <f t="shared" si="19"/>
        <v>0.8733624454148471</v>
      </c>
      <c r="W71" s="70">
        <v>0</v>
      </c>
      <c r="X71" s="37">
        <f t="shared" si="20"/>
        <v>0</v>
      </c>
      <c r="Y71" s="70">
        <v>4</v>
      </c>
      <c r="Z71" s="37">
        <f t="shared" si="21"/>
        <v>1.8018018018018018</v>
      </c>
      <c r="AA71" s="39">
        <f t="shared" si="16"/>
        <v>222</v>
      </c>
      <c r="AB71" s="37">
        <f t="shared" si="22"/>
        <v>96.94323144104804</v>
      </c>
      <c r="AC71" s="97">
        <v>7</v>
      </c>
      <c r="AD71" s="40">
        <f t="shared" si="23"/>
        <v>3.056768558951965</v>
      </c>
      <c r="AE71" s="39">
        <f t="shared" si="12"/>
        <v>229</v>
      </c>
      <c r="AF71" s="103">
        <f t="shared" si="13"/>
        <v>33.825701624815366</v>
      </c>
      <c r="AG71" s="106">
        <f t="shared" si="14"/>
        <v>-66.17429837518463</v>
      </c>
    </row>
    <row r="72" spans="1:33" ht="12.75" customHeight="1">
      <c r="A72" s="304"/>
      <c r="B72" s="6">
        <v>249</v>
      </c>
      <c r="C72" s="3" t="s">
        <v>16</v>
      </c>
      <c r="D72" s="53">
        <v>677</v>
      </c>
      <c r="E72" s="70">
        <v>157</v>
      </c>
      <c r="F72" s="37">
        <f t="shared" si="0"/>
        <v>52.68456375838926</v>
      </c>
      <c r="G72" s="70">
        <v>65</v>
      </c>
      <c r="H72" s="37">
        <f t="shared" si="1"/>
        <v>21.812080536912752</v>
      </c>
      <c r="I72" s="70">
        <v>9</v>
      </c>
      <c r="J72" s="37">
        <f t="shared" si="2"/>
        <v>3.0201342281879198</v>
      </c>
      <c r="K72" s="70">
        <v>2</v>
      </c>
      <c r="L72" s="37">
        <f t="shared" si="3"/>
        <v>0.6711409395973155</v>
      </c>
      <c r="M72" s="70">
        <v>5</v>
      </c>
      <c r="N72" s="37">
        <f t="shared" si="4"/>
        <v>1.6778523489932886</v>
      </c>
      <c r="O72" s="70">
        <v>46</v>
      </c>
      <c r="P72" s="37">
        <f t="shared" si="5"/>
        <v>15.436241610738255</v>
      </c>
      <c r="Q72" s="97">
        <v>0</v>
      </c>
      <c r="R72" s="37">
        <f t="shared" si="15"/>
        <v>0</v>
      </c>
      <c r="S72" s="70">
        <v>1</v>
      </c>
      <c r="T72" s="37">
        <f t="shared" si="18"/>
        <v>0.33557046979865773</v>
      </c>
      <c r="U72" s="70">
        <v>0</v>
      </c>
      <c r="V72" s="37">
        <f t="shared" si="19"/>
        <v>0</v>
      </c>
      <c r="W72" s="70">
        <v>0</v>
      </c>
      <c r="X72" s="37">
        <f t="shared" si="20"/>
        <v>0</v>
      </c>
      <c r="Y72" s="70">
        <v>5</v>
      </c>
      <c r="Z72" s="37">
        <f t="shared" si="21"/>
        <v>1.7241379310344827</v>
      </c>
      <c r="AA72" s="39">
        <f t="shared" si="16"/>
        <v>290</v>
      </c>
      <c r="AB72" s="37">
        <f t="shared" si="22"/>
        <v>97.31543624161074</v>
      </c>
      <c r="AC72" s="97">
        <v>8</v>
      </c>
      <c r="AD72" s="40">
        <f t="shared" si="23"/>
        <v>2.684563758389262</v>
      </c>
      <c r="AE72" s="39">
        <f t="shared" si="12"/>
        <v>298</v>
      </c>
      <c r="AF72" s="103">
        <f t="shared" si="13"/>
        <v>44.01772525849335</v>
      </c>
      <c r="AG72" s="106">
        <f t="shared" si="14"/>
        <v>-55.98227474150665</v>
      </c>
    </row>
    <row r="73" spans="1:33" ht="12.75" customHeight="1">
      <c r="A73" s="304"/>
      <c r="B73" s="6">
        <v>263</v>
      </c>
      <c r="C73" s="3" t="s">
        <v>15</v>
      </c>
      <c r="D73" s="53">
        <v>670</v>
      </c>
      <c r="E73" s="70">
        <v>160</v>
      </c>
      <c r="F73" s="37">
        <f t="shared" si="0"/>
        <v>32.78688524590164</v>
      </c>
      <c r="G73" s="70">
        <v>265</v>
      </c>
      <c r="H73" s="37">
        <f t="shared" si="1"/>
        <v>54.30327868852459</v>
      </c>
      <c r="I73" s="70">
        <v>4</v>
      </c>
      <c r="J73" s="37">
        <f t="shared" si="2"/>
        <v>0.819672131147541</v>
      </c>
      <c r="K73" s="70">
        <v>0</v>
      </c>
      <c r="L73" s="37">
        <f t="shared" si="3"/>
        <v>0</v>
      </c>
      <c r="M73" s="70">
        <v>5</v>
      </c>
      <c r="N73" s="37">
        <f t="shared" si="4"/>
        <v>1.0245901639344261</v>
      </c>
      <c r="O73" s="70">
        <v>44</v>
      </c>
      <c r="P73" s="37">
        <f t="shared" si="5"/>
        <v>9.01639344262295</v>
      </c>
      <c r="Q73" s="97">
        <v>0</v>
      </c>
      <c r="R73" s="37">
        <f t="shared" si="15"/>
        <v>0</v>
      </c>
      <c r="S73" s="70">
        <v>0</v>
      </c>
      <c r="T73" s="37">
        <f t="shared" si="18"/>
        <v>0</v>
      </c>
      <c r="U73" s="70">
        <v>0</v>
      </c>
      <c r="V73" s="37">
        <f t="shared" si="19"/>
        <v>0</v>
      </c>
      <c r="W73" s="70">
        <v>0</v>
      </c>
      <c r="X73" s="37">
        <f t="shared" si="20"/>
        <v>0</v>
      </c>
      <c r="Y73" s="70">
        <v>0</v>
      </c>
      <c r="Z73" s="37">
        <f t="shared" si="21"/>
        <v>0</v>
      </c>
      <c r="AA73" s="39">
        <f t="shared" si="16"/>
        <v>478</v>
      </c>
      <c r="AB73" s="37">
        <f t="shared" si="22"/>
        <v>97.95081967213115</v>
      </c>
      <c r="AC73" s="97">
        <v>10</v>
      </c>
      <c r="AD73" s="40">
        <f t="shared" si="23"/>
        <v>2.0491803278688523</v>
      </c>
      <c r="AE73" s="39">
        <f t="shared" si="12"/>
        <v>488</v>
      </c>
      <c r="AF73" s="103">
        <f t="shared" si="13"/>
        <v>72.83582089552239</v>
      </c>
      <c r="AG73" s="106">
        <f t="shared" si="14"/>
        <v>-27.16417910447761</v>
      </c>
    </row>
    <row r="74" spans="1:33" ht="12.75" customHeight="1">
      <c r="A74" s="304"/>
      <c r="B74" s="6">
        <v>264</v>
      </c>
      <c r="C74" s="3" t="s">
        <v>15</v>
      </c>
      <c r="D74" s="53">
        <v>272</v>
      </c>
      <c r="E74" s="60">
        <v>95</v>
      </c>
      <c r="F74" s="37">
        <f t="shared" si="0"/>
        <v>47.02970297029702</v>
      </c>
      <c r="G74" s="70">
        <v>81</v>
      </c>
      <c r="H74" s="37">
        <f t="shared" si="1"/>
        <v>40.099009900990104</v>
      </c>
      <c r="I74" s="60">
        <v>6</v>
      </c>
      <c r="J74" s="37">
        <f t="shared" si="2"/>
        <v>2.9702970297029703</v>
      </c>
      <c r="K74" s="60">
        <v>3</v>
      </c>
      <c r="L74" s="37">
        <f t="shared" si="3"/>
        <v>1.4851485148514851</v>
      </c>
      <c r="M74" s="60">
        <v>1</v>
      </c>
      <c r="N74" s="37">
        <f t="shared" si="4"/>
        <v>0.49504950495049505</v>
      </c>
      <c r="O74" s="60">
        <v>10</v>
      </c>
      <c r="P74" s="37">
        <f t="shared" si="5"/>
        <v>4.9504950495049505</v>
      </c>
      <c r="Q74" s="97">
        <v>0</v>
      </c>
      <c r="R74" s="37">
        <f t="shared" si="15"/>
        <v>0</v>
      </c>
      <c r="S74" s="60">
        <v>0</v>
      </c>
      <c r="T74" s="37">
        <f t="shared" si="18"/>
        <v>0</v>
      </c>
      <c r="U74" s="60">
        <v>1</v>
      </c>
      <c r="V74" s="37">
        <f t="shared" si="19"/>
        <v>0.49504950495049505</v>
      </c>
      <c r="W74" s="60">
        <v>0</v>
      </c>
      <c r="X74" s="37">
        <f t="shared" si="20"/>
        <v>0</v>
      </c>
      <c r="Y74" s="60">
        <v>0</v>
      </c>
      <c r="Z74" s="37">
        <f t="shared" si="21"/>
        <v>0</v>
      </c>
      <c r="AA74" s="39">
        <f t="shared" si="16"/>
        <v>197</v>
      </c>
      <c r="AB74" s="37">
        <f t="shared" si="22"/>
        <v>97.52475247524752</v>
      </c>
      <c r="AC74" s="97">
        <v>5</v>
      </c>
      <c r="AD74" s="40">
        <f t="shared" si="23"/>
        <v>2.4752475247524752</v>
      </c>
      <c r="AE74" s="39">
        <f t="shared" si="12"/>
        <v>202</v>
      </c>
      <c r="AF74" s="103">
        <f t="shared" si="13"/>
        <v>74.26470588235294</v>
      </c>
      <c r="AG74" s="106">
        <f t="shared" si="14"/>
        <v>-25.735294117647058</v>
      </c>
    </row>
    <row r="75" spans="1:33" ht="12.75" customHeight="1">
      <c r="A75" s="304"/>
      <c r="B75" s="6">
        <v>264</v>
      </c>
      <c r="C75" s="3" t="s">
        <v>31</v>
      </c>
      <c r="D75" s="53">
        <v>115</v>
      </c>
      <c r="E75" s="60">
        <v>32</v>
      </c>
      <c r="F75" s="37">
        <f aca="true" t="shared" si="24" ref="F75:F85">E75/AE75*100</f>
        <v>39.02439024390244</v>
      </c>
      <c r="G75" s="60">
        <v>35</v>
      </c>
      <c r="H75" s="37">
        <f aca="true" t="shared" si="25" ref="H75:H85">G75/AE75*100</f>
        <v>42.68292682926829</v>
      </c>
      <c r="I75" s="60">
        <v>0</v>
      </c>
      <c r="J75" s="37">
        <f aca="true" t="shared" si="26" ref="J75:J85">I75/AE75*100</f>
        <v>0</v>
      </c>
      <c r="K75" s="60">
        <v>0</v>
      </c>
      <c r="L75" s="37">
        <f aca="true" t="shared" si="27" ref="L75:L85">K75/AE75*100</f>
        <v>0</v>
      </c>
      <c r="M75" s="60">
        <v>0</v>
      </c>
      <c r="N75" s="37">
        <f aca="true" t="shared" si="28" ref="N75:N85">M75/AE75*100</f>
        <v>0</v>
      </c>
      <c r="O75" s="60">
        <v>9</v>
      </c>
      <c r="P75" s="37">
        <f aca="true" t="shared" si="29" ref="P75:P85">O75/AE75*100</f>
        <v>10.975609756097562</v>
      </c>
      <c r="Q75" s="97">
        <v>0</v>
      </c>
      <c r="R75" s="37">
        <f t="shared" si="15"/>
        <v>0</v>
      </c>
      <c r="S75" s="60">
        <v>0</v>
      </c>
      <c r="T75" s="37">
        <f t="shared" si="18"/>
        <v>0</v>
      </c>
      <c r="U75" s="60">
        <v>0</v>
      </c>
      <c r="V75" s="37">
        <f t="shared" si="19"/>
        <v>0</v>
      </c>
      <c r="W75" s="60">
        <v>0</v>
      </c>
      <c r="X75" s="37">
        <f t="shared" si="20"/>
        <v>0</v>
      </c>
      <c r="Y75" s="60">
        <v>0</v>
      </c>
      <c r="Z75" s="37">
        <f t="shared" si="21"/>
        <v>0</v>
      </c>
      <c r="AA75" s="39">
        <f t="shared" si="16"/>
        <v>76</v>
      </c>
      <c r="AB75" s="37">
        <f t="shared" si="22"/>
        <v>92.6829268292683</v>
      </c>
      <c r="AC75" s="97">
        <v>6</v>
      </c>
      <c r="AD75" s="40">
        <f t="shared" si="23"/>
        <v>7.317073170731707</v>
      </c>
      <c r="AE75" s="39">
        <f aca="true" t="shared" si="30" ref="AE75:AE85">AA75+AC75</f>
        <v>82</v>
      </c>
      <c r="AF75" s="103">
        <f aca="true" t="shared" si="31" ref="AF75:AF85">AE75/D75*100</f>
        <v>71.30434782608695</v>
      </c>
      <c r="AG75" s="106">
        <f t="shared" si="14"/>
        <v>-28.695652173913047</v>
      </c>
    </row>
    <row r="76" spans="1:33" ht="12.75" customHeight="1">
      <c r="A76" s="304"/>
      <c r="B76" s="6">
        <v>265</v>
      </c>
      <c r="C76" s="3" t="s">
        <v>15</v>
      </c>
      <c r="D76" s="53">
        <v>679</v>
      </c>
      <c r="E76" s="70">
        <v>144</v>
      </c>
      <c r="F76" s="37">
        <f t="shared" si="24"/>
        <v>28.973843058350102</v>
      </c>
      <c r="G76" s="70">
        <v>298</v>
      </c>
      <c r="H76" s="37">
        <f t="shared" si="25"/>
        <v>59.95975855130785</v>
      </c>
      <c r="I76" s="70">
        <v>33</v>
      </c>
      <c r="J76" s="37">
        <f t="shared" si="26"/>
        <v>6.639839034205232</v>
      </c>
      <c r="K76" s="70">
        <v>1</v>
      </c>
      <c r="L76" s="37">
        <f t="shared" si="27"/>
        <v>0.2012072434607646</v>
      </c>
      <c r="M76" s="70">
        <v>3</v>
      </c>
      <c r="N76" s="37">
        <f t="shared" si="28"/>
        <v>0.6036217303822937</v>
      </c>
      <c r="O76" s="70">
        <v>16</v>
      </c>
      <c r="P76" s="37">
        <f t="shared" si="29"/>
        <v>3.2193158953722336</v>
      </c>
      <c r="Q76" s="97">
        <v>0</v>
      </c>
      <c r="R76" s="37">
        <f t="shared" si="15"/>
        <v>0</v>
      </c>
      <c r="S76" s="70">
        <v>0</v>
      </c>
      <c r="T76" s="37">
        <f t="shared" si="18"/>
        <v>0</v>
      </c>
      <c r="U76" s="60">
        <v>0</v>
      </c>
      <c r="V76" s="37">
        <f t="shared" si="19"/>
        <v>0</v>
      </c>
      <c r="W76" s="60">
        <v>0</v>
      </c>
      <c r="X76" s="37">
        <f t="shared" si="20"/>
        <v>0</v>
      </c>
      <c r="Y76" s="60">
        <v>0</v>
      </c>
      <c r="Z76" s="37">
        <f t="shared" si="21"/>
        <v>0</v>
      </c>
      <c r="AA76" s="39">
        <f t="shared" si="16"/>
        <v>495</v>
      </c>
      <c r="AB76" s="37">
        <f t="shared" si="22"/>
        <v>99.59758551307847</v>
      </c>
      <c r="AC76" s="97">
        <v>2</v>
      </c>
      <c r="AD76" s="40">
        <f t="shared" si="23"/>
        <v>0.4024144869215292</v>
      </c>
      <c r="AE76" s="39">
        <f t="shared" si="30"/>
        <v>497</v>
      </c>
      <c r="AF76" s="103">
        <f t="shared" si="31"/>
        <v>73.19587628865979</v>
      </c>
      <c r="AG76" s="106">
        <f t="shared" si="14"/>
        <v>-26.80412371134021</v>
      </c>
    </row>
    <row r="77" spans="1:33" ht="12.75" customHeight="1">
      <c r="A77" s="304"/>
      <c r="B77" s="6">
        <v>265</v>
      </c>
      <c r="C77" s="3" t="s">
        <v>16</v>
      </c>
      <c r="D77" s="53">
        <v>679</v>
      </c>
      <c r="E77" s="70">
        <v>113</v>
      </c>
      <c r="F77" s="37">
        <f t="shared" si="24"/>
        <v>31.043956043956044</v>
      </c>
      <c r="G77" s="70">
        <v>208</v>
      </c>
      <c r="H77" s="37">
        <f t="shared" si="25"/>
        <v>57.14285714285714</v>
      </c>
      <c r="I77" s="70">
        <v>23</v>
      </c>
      <c r="J77" s="37">
        <f t="shared" si="26"/>
        <v>6.318681318681318</v>
      </c>
      <c r="K77" s="70">
        <v>1</v>
      </c>
      <c r="L77" s="37">
        <f t="shared" si="27"/>
        <v>0.27472527472527475</v>
      </c>
      <c r="M77" s="70">
        <v>1</v>
      </c>
      <c r="N77" s="37">
        <f t="shared" si="28"/>
        <v>0.27472527472527475</v>
      </c>
      <c r="O77" s="70">
        <v>17</v>
      </c>
      <c r="P77" s="37">
        <f t="shared" si="29"/>
        <v>4.670329670329671</v>
      </c>
      <c r="Q77" s="97">
        <v>0</v>
      </c>
      <c r="R77" s="37">
        <f t="shared" si="15"/>
        <v>0</v>
      </c>
      <c r="S77" s="70">
        <v>0</v>
      </c>
      <c r="T77" s="37">
        <f t="shared" si="18"/>
        <v>0</v>
      </c>
      <c r="U77" s="70">
        <v>0</v>
      </c>
      <c r="V77" s="37">
        <f t="shared" si="19"/>
        <v>0</v>
      </c>
      <c r="W77" s="70">
        <v>0</v>
      </c>
      <c r="X77" s="37">
        <f t="shared" si="20"/>
        <v>0</v>
      </c>
      <c r="Y77" s="70">
        <v>0</v>
      </c>
      <c r="Z77" s="37">
        <f t="shared" si="21"/>
        <v>0</v>
      </c>
      <c r="AA77" s="39">
        <f t="shared" si="16"/>
        <v>363</v>
      </c>
      <c r="AB77" s="37">
        <f t="shared" si="22"/>
        <v>99.72527472527473</v>
      </c>
      <c r="AC77" s="97">
        <v>1</v>
      </c>
      <c r="AD77" s="40">
        <f t="shared" si="23"/>
        <v>0.27472527472527475</v>
      </c>
      <c r="AE77" s="39">
        <f t="shared" si="30"/>
        <v>364</v>
      </c>
      <c r="AF77" s="103">
        <f t="shared" si="31"/>
        <v>53.608247422680414</v>
      </c>
      <c r="AG77" s="106">
        <f aca="true" t="shared" si="32" ref="AG77:AG85">AF77-100</f>
        <v>-46.391752577319586</v>
      </c>
    </row>
    <row r="78" spans="1:33" ht="12.75" customHeight="1">
      <c r="A78" s="304"/>
      <c r="B78" s="6">
        <v>266</v>
      </c>
      <c r="C78" s="3" t="s">
        <v>15</v>
      </c>
      <c r="D78" s="53">
        <v>573</v>
      </c>
      <c r="E78" s="70">
        <v>134</v>
      </c>
      <c r="F78" s="37">
        <f t="shared" si="24"/>
        <v>34.62532299741602</v>
      </c>
      <c r="G78" s="70">
        <v>226</v>
      </c>
      <c r="H78" s="37">
        <f t="shared" si="25"/>
        <v>58.39793281653747</v>
      </c>
      <c r="I78" s="70">
        <v>14</v>
      </c>
      <c r="J78" s="37">
        <f t="shared" si="26"/>
        <v>3.6175710594315245</v>
      </c>
      <c r="K78" s="70">
        <v>1</v>
      </c>
      <c r="L78" s="37">
        <f t="shared" si="27"/>
        <v>0.2583979328165375</v>
      </c>
      <c r="M78" s="70">
        <v>2</v>
      </c>
      <c r="N78" s="37">
        <f t="shared" si="28"/>
        <v>0.516795865633075</v>
      </c>
      <c r="O78" s="70">
        <v>1</v>
      </c>
      <c r="P78" s="37">
        <f t="shared" si="29"/>
        <v>0.2583979328165375</v>
      </c>
      <c r="Q78" s="97">
        <v>0</v>
      </c>
      <c r="R78" s="37">
        <f aca="true" t="shared" si="33" ref="R78:R87">Q78/AE78*100</f>
        <v>0</v>
      </c>
      <c r="S78" s="70">
        <v>0</v>
      </c>
      <c r="T78" s="37">
        <f t="shared" si="18"/>
        <v>0</v>
      </c>
      <c r="U78" s="70">
        <v>0</v>
      </c>
      <c r="V78" s="37">
        <f t="shared" si="19"/>
        <v>0</v>
      </c>
      <c r="W78" s="70">
        <v>0</v>
      </c>
      <c r="X78" s="37">
        <f t="shared" si="20"/>
        <v>0</v>
      </c>
      <c r="Y78" s="70">
        <v>0</v>
      </c>
      <c r="Z78" s="37">
        <f t="shared" si="21"/>
        <v>0</v>
      </c>
      <c r="AA78" s="39">
        <f aca="true" t="shared" si="34" ref="AA78:AA85">E78+G78+I78+K78+M78+O78+Q78+S78+U78+W78+Y78</f>
        <v>378</v>
      </c>
      <c r="AB78" s="37">
        <f t="shared" si="22"/>
        <v>97.67441860465115</v>
      </c>
      <c r="AC78" s="97">
        <v>9</v>
      </c>
      <c r="AD78" s="40">
        <f t="shared" si="23"/>
        <v>2.3255813953488373</v>
      </c>
      <c r="AE78" s="39">
        <f t="shared" si="30"/>
        <v>387</v>
      </c>
      <c r="AF78" s="103">
        <f t="shared" si="31"/>
        <v>67.5392670157068</v>
      </c>
      <c r="AG78" s="106">
        <f t="shared" si="32"/>
        <v>-32.4607329842932</v>
      </c>
    </row>
    <row r="79" spans="1:33" ht="12.75" customHeight="1">
      <c r="A79" s="304"/>
      <c r="B79" s="6">
        <v>266</v>
      </c>
      <c r="C79" s="3" t="s">
        <v>16</v>
      </c>
      <c r="D79" s="53">
        <v>573</v>
      </c>
      <c r="E79" s="70">
        <v>115</v>
      </c>
      <c r="F79" s="37">
        <f t="shared" si="24"/>
        <v>30.997304582210244</v>
      </c>
      <c r="G79" s="70">
        <v>192</v>
      </c>
      <c r="H79" s="37">
        <f t="shared" si="25"/>
        <v>51.75202156334232</v>
      </c>
      <c r="I79" s="70">
        <v>32</v>
      </c>
      <c r="J79" s="37">
        <f t="shared" si="26"/>
        <v>8.62533692722372</v>
      </c>
      <c r="K79" s="70">
        <v>2</v>
      </c>
      <c r="L79" s="37">
        <f t="shared" si="27"/>
        <v>0.5390835579514826</v>
      </c>
      <c r="M79" s="70">
        <v>0</v>
      </c>
      <c r="N79" s="37">
        <f t="shared" si="28"/>
        <v>0</v>
      </c>
      <c r="O79" s="70">
        <v>19</v>
      </c>
      <c r="P79" s="37">
        <f t="shared" si="29"/>
        <v>5.121293800539084</v>
      </c>
      <c r="Q79" s="97">
        <v>0</v>
      </c>
      <c r="R79" s="37">
        <f t="shared" si="33"/>
        <v>0</v>
      </c>
      <c r="S79" s="70">
        <v>0</v>
      </c>
      <c r="T79" s="37">
        <f t="shared" si="18"/>
        <v>0</v>
      </c>
      <c r="U79" s="70">
        <v>0</v>
      </c>
      <c r="V79" s="37">
        <f t="shared" si="19"/>
        <v>0</v>
      </c>
      <c r="W79" s="70">
        <v>0</v>
      </c>
      <c r="X79" s="37">
        <f t="shared" si="20"/>
        <v>0</v>
      </c>
      <c r="Y79" s="70">
        <v>0</v>
      </c>
      <c r="Z79" s="37">
        <f t="shared" si="21"/>
        <v>0</v>
      </c>
      <c r="AA79" s="39">
        <f t="shared" si="34"/>
        <v>360</v>
      </c>
      <c r="AB79" s="37">
        <f t="shared" si="22"/>
        <v>97.03504043126685</v>
      </c>
      <c r="AC79" s="97">
        <v>11</v>
      </c>
      <c r="AD79" s="40">
        <f t="shared" si="23"/>
        <v>2.964959568733154</v>
      </c>
      <c r="AE79" s="39">
        <f t="shared" si="30"/>
        <v>371</v>
      </c>
      <c r="AF79" s="103">
        <f t="shared" si="31"/>
        <v>64.74694589877836</v>
      </c>
      <c r="AG79" s="106">
        <f t="shared" si="32"/>
        <v>-35.253054101221636</v>
      </c>
    </row>
    <row r="80" spans="1:33" ht="12.75" customHeight="1">
      <c r="A80" s="304"/>
      <c r="B80" s="6">
        <v>267</v>
      </c>
      <c r="C80" s="3" t="s">
        <v>15</v>
      </c>
      <c r="D80" s="53">
        <v>616</v>
      </c>
      <c r="E80" s="60">
        <v>84</v>
      </c>
      <c r="F80" s="37">
        <f t="shared" si="24"/>
        <v>20.537897310513447</v>
      </c>
      <c r="G80" s="70">
        <v>157</v>
      </c>
      <c r="H80" s="37">
        <f t="shared" si="25"/>
        <v>38.386308068459655</v>
      </c>
      <c r="I80" s="60">
        <v>4</v>
      </c>
      <c r="J80" s="37">
        <f t="shared" si="26"/>
        <v>0.9779951100244498</v>
      </c>
      <c r="K80" s="60">
        <v>1</v>
      </c>
      <c r="L80" s="37">
        <f t="shared" si="27"/>
        <v>0.24449877750611246</v>
      </c>
      <c r="M80" s="60">
        <v>0</v>
      </c>
      <c r="N80" s="37">
        <f t="shared" si="28"/>
        <v>0</v>
      </c>
      <c r="O80" s="60">
        <v>145</v>
      </c>
      <c r="P80" s="37">
        <f t="shared" si="29"/>
        <v>35.45232273838631</v>
      </c>
      <c r="Q80" s="97">
        <v>0</v>
      </c>
      <c r="R80" s="37">
        <f t="shared" si="33"/>
        <v>0</v>
      </c>
      <c r="S80" s="60">
        <v>1</v>
      </c>
      <c r="T80" s="37">
        <f t="shared" si="18"/>
        <v>0.24449877750611246</v>
      </c>
      <c r="U80" s="60">
        <v>3</v>
      </c>
      <c r="V80" s="37">
        <f t="shared" si="19"/>
        <v>0.7334963325183375</v>
      </c>
      <c r="W80" s="60">
        <v>0</v>
      </c>
      <c r="X80" s="37">
        <f t="shared" si="20"/>
        <v>0</v>
      </c>
      <c r="Y80" s="60">
        <v>0</v>
      </c>
      <c r="Z80" s="37">
        <f t="shared" si="21"/>
        <v>0</v>
      </c>
      <c r="AA80" s="39">
        <f t="shared" si="34"/>
        <v>395</v>
      </c>
      <c r="AB80" s="37">
        <f t="shared" si="22"/>
        <v>96.57701711491443</v>
      </c>
      <c r="AC80" s="97">
        <v>14</v>
      </c>
      <c r="AD80" s="40">
        <f t="shared" si="23"/>
        <v>3.4229828850855744</v>
      </c>
      <c r="AE80" s="39">
        <f t="shared" si="30"/>
        <v>409</v>
      </c>
      <c r="AF80" s="103">
        <f t="shared" si="31"/>
        <v>66.3961038961039</v>
      </c>
      <c r="AG80" s="106">
        <f t="shared" si="32"/>
        <v>-33.603896103896105</v>
      </c>
    </row>
    <row r="81" spans="1:33" ht="12.75" customHeight="1">
      <c r="A81" s="304"/>
      <c r="B81" s="6">
        <v>267</v>
      </c>
      <c r="C81" s="3" t="s">
        <v>16</v>
      </c>
      <c r="D81" s="53">
        <v>616</v>
      </c>
      <c r="E81" s="60">
        <v>68</v>
      </c>
      <c r="F81" s="37">
        <f t="shared" si="24"/>
        <v>15.384615384615385</v>
      </c>
      <c r="G81" s="60">
        <v>159</v>
      </c>
      <c r="H81" s="37">
        <f t="shared" si="25"/>
        <v>35.97285067873303</v>
      </c>
      <c r="I81" s="60">
        <v>2</v>
      </c>
      <c r="J81" s="37">
        <f t="shared" si="26"/>
        <v>0.4524886877828055</v>
      </c>
      <c r="K81" s="60">
        <v>3</v>
      </c>
      <c r="L81" s="37">
        <f t="shared" si="27"/>
        <v>0.6787330316742082</v>
      </c>
      <c r="M81" s="60">
        <v>4</v>
      </c>
      <c r="N81" s="37">
        <f t="shared" si="28"/>
        <v>0.904977375565611</v>
      </c>
      <c r="O81" s="60">
        <v>195</v>
      </c>
      <c r="P81" s="37">
        <f t="shared" si="29"/>
        <v>44.11764705882353</v>
      </c>
      <c r="Q81" s="97">
        <v>0</v>
      </c>
      <c r="R81" s="37">
        <f t="shared" si="33"/>
        <v>0</v>
      </c>
      <c r="S81" s="60">
        <v>0</v>
      </c>
      <c r="T81" s="37">
        <f t="shared" si="18"/>
        <v>0</v>
      </c>
      <c r="U81" s="60">
        <v>2</v>
      </c>
      <c r="V81" s="37">
        <f t="shared" si="19"/>
        <v>0.4524886877828055</v>
      </c>
      <c r="W81" s="60">
        <v>0</v>
      </c>
      <c r="X81" s="37">
        <f t="shared" si="20"/>
        <v>0</v>
      </c>
      <c r="Y81" s="60">
        <v>0</v>
      </c>
      <c r="Z81" s="37">
        <f t="shared" si="21"/>
        <v>0</v>
      </c>
      <c r="AA81" s="39">
        <f t="shared" si="34"/>
        <v>433</v>
      </c>
      <c r="AB81" s="37">
        <f t="shared" si="22"/>
        <v>97.96380090497738</v>
      </c>
      <c r="AC81" s="97">
        <v>9</v>
      </c>
      <c r="AD81" s="40">
        <f t="shared" si="23"/>
        <v>2.0361990950226243</v>
      </c>
      <c r="AE81" s="39">
        <f t="shared" si="30"/>
        <v>442</v>
      </c>
      <c r="AF81" s="103">
        <f t="shared" si="31"/>
        <v>71.75324675324676</v>
      </c>
      <c r="AG81" s="106">
        <f t="shared" si="32"/>
        <v>-28.246753246753244</v>
      </c>
    </row>
    <row r="82" spans="1:33" ht="12.75" customHeight="1">
      <c r="A82" s="304"/>
      <c r="B82" s="6">
        <v>267</v>
      </c>
      <c r="C82" s="3" t="s">
        <v>19</v>
      </c>
      <c r="D82" s="53">
        <v>617</v>
      </c>
      <c r="E82" s="70">
        <v>69</v>
      </c>
      <c r="F82" s="37">
        <f t="shared" si="24"/>
        <v>18.157894736842106</v>
      </c>
      <c r="G82" s="70">
        <v>125</v>
      </c>
      <c r="H82" s="37">
        <f t="shared" si="25"/>
        <v>32.89473684210527</v>
      </c>
      <c r="I82" s="70">
        <v>3</v>
      </c>
      <c r="J82" s="37">
        <f t="shared" si="26"/>
        <v>0.7894736842105263</v>
      </c>
      <c r="K82" s="70">
        <v>1</v>
      </c>
      <c r="L82" s="37">
        <f t="shared" si="27"/>
        <v>0.2631578947368421</v>
      </c>
      <c r="M82" s="70">
        <v>1</v>
      </c>
      <c r="N82" s="37">
        <f t="shared" si="28"/>
        <v>0.2631578947368421</v>
      </c>
      <c r="O82" s="70">
        <v>175</v>
      </c>
      <c r="P82" s="37">
        <f t="shared" si="29"/>
        <v>46.05263157894737</v>
      </c>
      <c r="Q82" s="97">
        <v>0</v>
      </c>
      <c r="R82" s="37">
        <f t="shared" si="33"/>
        <v>0</v>
      </c>
      <c r="S82" s="70">
        <v>0</v>
      </c>
      <c r="T82" s="37">
        <f t="shared" si="18"/>
        <v>0</v>
      </c>
      <c r="U82" s="60">
        <v>5</v>
      </c>
      <c r="V82" s="37">
        <f t="shared" si="19"/>
        <v>1.3157894736842104</v>
      </c>
      <c r="W82" s="60">
        <v>1</v>
      </c>
      <c r="X82" s="37">
        <f t="shared" si="20"/>
        <v>0.2631578947368421</v>
      </c>
      <c r="Y82" s="60">
        <v>0</v>
      </c>
      <c r="Z82" s="37">
        <f t="shared" si="21"/>
        <v>0</v>
      </c>
      <c r="AA82" s="39">
        <f t="shared" si="34"/>
        <v>380</v>
      </c>
      <c r="AB82" s="37">
        <f t="shared" si="22"/>
        <v>100</v>
      </c>
      <c r="AC82" s="97">
        <v>0</v>
      </c>
      <c r="AD82" s="40">
        <f t="shared" si="23"/>
        <v>0</v>
      </c>
      <c r="AE82" s="39">
        <f t="shared" si="30"/>
        <v>380</v>
      </c>
      <c r="AF82" s="103">
        <f t="shared" si="31"/>
        <v>61.58833063209076</v>
      </c>
      <c r="AG82" s="106">
        <f t="shared" si="32"/>
        <v>-38.41166936790924</v>
      </c>
    </row>
    <row r="83" spans="1:33" ht="12.75" customHeight="1">
      <c r="A83" s="304"/>
      <c r="B83" s="6">
        <v>268</v>
      </c>
      <c r="C83" s="3" t="s">
        <v>15</v>
      </c>
      <c r="D83" s="53">
        <v>669</v>
      </c>
      <c r="E83" s="70">
        <v>144</v>
      </c>
      <c r="F83" s="37">
        <f t="shared" si="24"/>
        <v>32.80182232346242</v>
      </c>
      <c r="G83" s="70">
        <v>171</v>
      </c>
      <c r="H83" s="37">
        <f t="shared" si="25"/>
        <v>38.95216400911162</v>
      </c>
      <c r="I83" s="70">
        <v>9</v>
      </c>
      <c r="J83" s="37">
        <f t="shared" si="26"/>
        <v>2.050113895216401</v>
      </c>
      <c r="K83" s="70">
        <v>2</v>
      </c>
      <c r="L83" s="37">
        <f t="shared" si="27"/>
        <v>0.45558086560364464</v>
      </c>
      <c r="M83" s="70">
        <v>1</v>
      </c>
      <c r="N83" s="37">
        <f t="shared" si="28"/>
        <v>0.22779043280182232</v>
      </c>
      <c r="O83" s="70">
        <v>102</v>
      </c>
      <c r="P83" s="37">
        <f t="shared" si="29"/>
        <v>23.234624145785876</v>
      </c>
      <c r="Q83" s="97">
        <v>0</v>
      </c>
      <c r="R83" s="37">
        <f t="shared" si="33"/>
        <v>0</v>
      </c>
      <c r="S83" s="70">
        <v>0</v>
      </c>
      <c r="T83" s="37">
        <f t="shared" si="18"/>
        <v>0</v>
      </c>
      <c r="U83" s="70">
        <v>3</v>
      </c>
      <c r="V83" s="37">
        <f t="shared" si="19"/>
        <v>0.683371298405467</v>
      </c>
      <c r="W83" s="70">
        <v>0</v>
      </c>
      <c r="X83" s="37">
        <f t="shared" si="20"/>
        <v>0</v>
      </c>
      <c r="Y83" s="70">
        <v>0</v>
      </c>
      <c r="Z83" s="37">
        <f t="shared" si="21"/>
        <v>0</v>
      </c>
      <c r="AA83" s="39">
        <f t="shared" si="34"/>
        <v>432</v>
      </c>
      <c r="AB83" s="37">
        <f t="shared" si="22"/>
        <v>98.40546697038725</v>
      </c>
      <c r="AC83" s="97">
        <v>7</v>
      </c>
      <c r="AD83" s="40">
        <f t="shared" si="23"/>
        <v>1.5945330296127564</v>
      </c>
      <c r="AE83" s="39">
        <f t="shared" si="30"/>
        <v>439</v>
      </c>
      <c r="AF83" s="103">
        <f t="shared" si="31"/>
        <v>65.6203288490284</v>
      </c>
      <c r="AG83" s="106">
        <f t="shared" si="32"/>
        <v>-34.3796711509716</v>
      </c>
    </row>
    <row r="84" spans="1:33" ht="12.75" customHeight="1">
      <c r="A84" s="304"/>
      <c r="B84" s="6">
        <v>268</v>
      </c>
      <c r="C84" s="3" t="s">
        <v>16</v>
      </c>
      <c r="D84" s="53">
        <v>670</v>
      </c>
      <c r="E84" s="70">
        <v>127</v>
      </c>
      <c r="F84" s="37">
        <f t="shared" si="24"/>
        <v>27.136752136752136</v>
      </c>
      <c r="G84" s="70">
        <v>189</v>
      </c>
      <c r="H84" s="37">
        <f t="shared" si="25"/>
        <v>40.38461538461539</v>
      </c>
      <c r="I84" s="70">
        <v>15</v>
      </c>
      <c r="J84" s="37">
        <f t="shared" si="26"/>
        <v>3.205128205128205</v>
      </c>
      <c r="K84" s="70">
        <v>1</v>
      </c>
      <c r="L84" s="37">
        <f t="shared" si="27"/>
        <v>0.2136752136752137</v>
      </c>
      <c r="M84" s="70">
        <v>8</v>
      </c>
      <c r="N84" s="37">
        <f t="shared" si="28"/>
        <v>1.7094017094017095</v>
      </c>
      <c r="O84" s="70">
        <v>117</v>
      </c>
      <c r="P84" s="37">
        <f t="shared" si="29"/>
        <v>25</v>
      </c>
      <c r="Q84" s="97">
        <v>0</v>
      </c>
      <c r="R84" s="37">
        <f t="shared" si="33"/>
        <v>0</v>
      </c>
      <c r="S84" s="70">
        <v>0</v>
      </c>
      <c r="T84" s="37">
        <f t="shared" si="18"/>
        <v>0</v>
      </c>
      <c r="U84" s="70">
        <v>2</v>
      </c>
      <c r="V84" s="37">
        <f t="shared" si="19"/>
        <v>0.4273504273504274</v>
      </c>
      <c r="W84" s="70">
        <v>0</v>
      </c>
      <c r="X84" s="37">
        <f t="shared" si="20"/>
        <v>0</v>
      </c>
      <c r="Y84" s="70">
        <v>0</v>
      </c>
      <c r="Z84" s="37">
        <f t="shared" si="21"/>
        <v>0</v>
      </c>
      <c r="AA84" s="39">
        <f t="shared" si="34"/>
        <v>459</v>
      </c>
      <c r="AB84" s="37">
        <f t="shared" si="22"/>
        <v>98.07692307692307</v>
      </c>
      <c r="AC84" s="97">
        <v>9</v>
      </c>
      <c r="AD84" s="40">
        <f t="shared" si="23"/>
        <v>1.9230769230769231</v>
      </c>
      <c r="AE84" s="39">
        <f t="shared" si="30"/>
        <v>468</v>
      </c>
      <c r="AF84" s="103">
        <f t="shared" si="31"/>
        <v>69.85074626865672</v>
      </c>
      <c r="AG84" s="106">
        <f t="shared" si="32"/>
        <v>-30.14925373134328</v>
      </c>
    </row>
    <row r="85" spans="1:33" ht="13.5" customHeight="1" thickBot="1">
      <c r="A85" s="305"/>
      <c r="B85" s="30">
        <v>269</v>
      </c>
      <c r="C85" s="31" t="s">
        <v>15</v>
      </c>
      <c r="D85" s="54">
        <v>275</v>
      </c>
      <c r="E85" s="71">
        <v>63</v>
      </c>
      <c r="F85" s="42">
        <f t="shared" si="24"/>
        <v>31.03448275862069</v>
      </c>
      <c r="G85" s="71">
        <v>102</v>
      </c>
      <c r="H85" s="42">
        <f t="shared" si="25"/>
        <v>50.24630541871922</v>
      </c>
      <c r="I85" s="71">
        <v>5</v>
      </c>
      <c r="J85" s="42">
        <f t="shared" si="26"/>
        <v>2.4630541871921183</v>
      </c>
      <c r="K85" s="71">
        <v>1</v>
      </c>
      <c r="L85" s="42">
        <f t="shared" si="27"/>
        <v>0.49261083743842365</v>
      </c>
      <c r="M85" s="71">
        <v>0</v>
      </c>
      <c r="N85" s="42">
        <f t="shared" si="28"/>
        <v>0</v>
      </c>
      <c r="O85" s="71">
        <v>21</v>
      </c>
      <c r="P85" s="42">
        <f t="shared" si="29"/>
        <v>10.344827586206897</v>
      </c>
      <c r="Q85" s="99">
        <v>0</v>
      </c>
      <c r="R85" s="42">
        <f t="shared" si="33"/>
        <v>0</v>
      </c>
      <c r="S85" s="71">
        <v>0</v>
      </c>
      <c r="T85" s="42">
        <f t="shared" si="18"/>
        <v>0</v>
      </c>
      <c r="U85" s="71">
        <v>0</v>
      </c>
      <c r="V85" s="42">
        <f t="shared" si="19"/>
        <v>0</v>
      </c>
      <c r="W85" s="71">
        <v>0</v>
      </c>
      <c r="X85" s="42">
        <f t="shared" si="20"/>
        <v>0</v>
      </c>
      <c r="Y85" s="71">
        <v>0</v>
      </c>
      <c r="Z85" s="42">
        <f t="shared" si="21"/>
        <v>0</v>
      </c>
      <c r="AA85" s="43">
        <f t="shared" si="34"/>
        <v>192</v>
      </c>
      <c r="AB85" s="42">
        <f t="shared" si="22"/>
        <v>94.58128078817734</v>
      </c>
      <c r="AC85" s="99">
        <v>11</v>
      </c>
      <c r="AD85" s="44">
        <f t="shared" si="23"/>
        <v>5.41871921182266</v>
      </c>
      <c r="AE85" s="43">
        <f t="shared" si="30"/>
        <v>203</v>
      </c>
      <c r="AF85" s="104">
        <f t="shared" si="31"/>
        <v>73.81818181818181</v>
      </c>
      <c r="AG85" s="107">
        <f t="shared" si="32"/>
        <v>-26.181818181818187</v>
      </c>
    </row>
    <row r="86" spans="1:33" ht="7.5" customHeight="1" thickBot="1" thickTop="1">
      <c r="A86" s="95"/>
      <c r="B86" s="125"/>
      <c r="C86" s="126"/>
      <c r="D86" s="127"/>
      <c r="E86" s="127"/>
      <c r="F86" s="128"/>
      <c r="G86" s="147"/>
      <c r="H86" s="148"/>
      <c r="I86" s="127"/>
      <c r="J86" s="128"/>
      <c r="K86" s="147"/>
      <c r="L86" s="148"/>
      <c r="M86" s="147"/>
      <c r="N86" s="148"/>
      <c r="O86" s="147"/>
      <c r="P86" s="148"/>
      <c r="Q86" s="148"/>
      <c r="R86" s="148"/>
      <c r="S86" s="148"/>
      <c r="T86" s="148"/>
      <c r="U86" s="128"/>
      <c r="V86" s="128"/>
      <c r="W86" s="128"/>
      <c r="X86" s="128"/>
      <c r="Y86" s="127"/>
      <c r="Z86" s="128"/>
      <c r="AA86" s="129"/>
      <c r="AB86" s="129"/>
      <c r="AC86" s="127"/>
      <c r="AD86" s="128"/>
      <c r="AE86" s="130"/>
      <c r="AF86" s="131"/>
      <c r="AG86" s="132"/>
    </row>
    <row r="87" spans="1:33" ht="14.25" thickBot="1" thickTop="1">
      <c r="A87" s="309" t="s">
        <v>37</v>
      </c>
      <c r="B87" s="309"/>
      <c r="C87" s="55">
        <f>COUNTA(C13:C85)</f>
        <v>73</v>
      </c>
      <c r="D87" s="56">
        <f>SUM(D13:D86)</f>
        <v>43635</v>
      </c>
      <c r="E87" s="56">
        <f>SUM(E13:E86)</f>
        <v>7580</v>
      </c>
      <c r="F87" s="166">
        <f>E87/AE87*100</f>
        <v>35.20178330933915</v>
      </c>
      <c r="G87" s="56">
        <f>SUM(G13:G86)</f>
        <v>7785</v>
      </c>
      <c r="H87" s="166">
        <f>G87/AE87*100</f>
        <v>36.15381043050202</v>
      </c>
      <c r="I87" s="56">
        <f>SUM(I13:I86)</f>
        <v>620</v>
      </c>
      <c r="J87" s="57">
        <f>I87/AE87*100</f>
        <v>2.8793015371754977</v>
      </c>
      <c r="K87" s="56">
        <f>SUM(K13:K86)</f>
        <v>145</v>
      </c>
      <c r="L87" s="57">
        <f>K87/AE87*100</f>
        <v>0.6733850369200761</v>
      </c>
      <c r="M87" s="56">
        <f>SUM(M13:M86)</f>
        <v>272</v>
      </c>
      <c r="N87" s="57">
        <f>M87/AE87*100</f>
        <v>1.2631774485673153</v>
      </c>
      <c r="O87" s="56">
        <f>SUM(O13:O86)</f>
        <v>4245</v>
      </c>
      <c r="P87" s="57">
        <f>O87/AE87*100</f>
        <v>19.713927460177402</v>
      </c>
      <c r="Q87" s="56">
        <f>SUM(Q13:Q86)</f>
        <v>0</v>
      </c>
      <c r="R87" s="57">
        <f t="shared" si="33"/>
        <v>0</v>
      </c>
      <c r="S87" s="56">
        <f>SUM(S13:S86)</f>
        <v>18</v>
      </c>
      <c r="T87" s="57">
        <f>S87/AE87*100</f>
        <v>0.08359262527283705</v>
      </c>
      <c r="U87" s="56">
        <f>SUM(U13:U86)</f>
        <v>88</v>
      </c>
      <c r="V87" s="57">
        <f>U87/AE87*100</f>
        <v>0.40867505688942557</v>
      </c>
      <c r="W87" s="56">
        <f>SUM(W13:W86)</f>
        <v>22</v>
      </c>
      <c r="X87" s="57">
        <f>W87/AE87*100</f>
        <v>0.10216876422235639</v>
      </c>
      <c r="Y87" s="56">
        <f>SUM(Y13:Y86)</f>
        <v>83</v>
      </c>
      <c r="Z87" s="57">
        <f>Y87/AE87*100</f>
        <v>0.38545488320252635</v>
      </c>
      <c r="AA87" s="56">
        <f>SUM(AA13:AA86)</f>
        <v>20858</v>
      </c>
      <c r="AB87" s="57">
        <f>AA87/AE87*100</f>
        <v>96.86527655226861</v>
      </c>
      <c r="AC87" s="56">
        <f>SUM(AC13:AC86)</f>
        <v>675</v>
      </c>
      <c r="AD87" s="84">
        <f>AC87/AE87*100</f>
        <v>3.134723447731389</v>
      </c>
      <c r="AE87" s="56">
        <f>SUM(AE13:AE86)</f>
        <v>21533</v>
      </c>
      <c r="AF87" s="85">
        <f>AE87/D87*100</f>
        <v>49.348000458347656</v>
      </c>
      <c r="AG87" s="112">
        <f>AF87-100</f>
        <v>-50.651999541652344</v>
      </c>
    </row>
    <row r="88" ht="9" customHeight="1" thickBot="1" thickTop="1"/>
    <row r="89" spans="1:33" s="23" customFormat="1" ht="15" customHeight="1" thickBot="1" thickTop="1">
      <c r="A89" s="345" t="s">
        <v>73</v>
      </c>
      <c r="B89" s="345"/>
      <c r="C89" s="270">
        <f>COUNTA(C28,C31,C51:C52,C62)</f>
        <v>5</v>
      </c>
      <c r="D89" s="270">
        <f>SUM(D28,D31,D51:D52,D62)</f>
        <v>3082</v>
      </c>
      <c r="E89" s="270">
        <f>SUM(E28,E31,E51:E52,E62)</f>
        <v>399</v>
      </c>
      <c r="F89" s="271">
        <f>E89/AE87*100</f>
        <v>1.8529698602145543</v>
      </c>
      <c r="G89" s="270">
        <f>SUM(G28,G31,G51:G52,G62)</f>
        <v>547</v>
      </c>
      <c r="H89" s="271">
        <f>G89/AE87*100</f>
        <v>2.54028700134677</v>
      </c>
      <c r="I89" s="270">
        <f>SUM(I28,I31,I51:I52,I62)</f>
        <v>27</v>
      </c>
      <c r="J89" s="271">
        <f>I89/AE87*100</f>
        <v>0.12538893790925557</v>
      </c>
      <c r="K89" s="270">
        <f>SUM(K28,K31,K51:K52,K62)</f>
        <v>10</v>
      </c>
      <c r="L89" s="271">
        <f>K89/AE87*100</f>
        <v>0.04644034737379836</v>
      </c>
      <c r="M89" s="270">
        <f>SUM(M28,M31,M51:M52,M62)</f>
        <v>9</v>
      </c>
      <c r="N89" s="271">
        <f>M89/AE87*100</f>
        <v>0.041796312636418524</v>
      </c>
      <c r="O89" s="270">
        <f>SUM(O28,O31,O51:O52,O62)</f>
        <v>292</v>
      </c>
      <c r="P89" s="271">
        <f>O89/AE87*100</f>
        <v>1.356058143314912</v>
      </c>
      <c r="Q89" s="270">
        <f>SUM(Q28,Q31,Q51:Q52,Q62)</f>
        <v>0</v>
      </c>
      <c r="R89" s="271">
        <f>Q89/AE87*100</f>
        <v>0</v>
      </c>
      <c r="S89" s="270">
        <f>SUM(S28,S31,S51:S52,S62)</f>
        <v>0</v>
      </c>
      <c r="T89" s="271">
        <f>S89/AE87*100</f>
        <v>0</v>
      </c>
      <c r="U89" s="270">
        <f>SUM(U28,U31,U51:U52,U62)</f>
        <v>5</v>
      </c>
      <c r="V89" s="271">
        <f>U89/AE87*100</f>
        <v>0.02322017368689918</v>
      </c>
      <c r="W89" s="270">
        <f>SUM(W28,W31,W51:W52,W62)</f>
        <v>1</v>
      </c>
      <c r="X89" s="271">
        <f>W89/AE87*100</f>
        <v>0.004644034737379835</v>
      </c>
      <c r="Y89" s="270">
        <f>SUM(Y28,Y31,Y51:Y52,Y62)</f>
        <v>1</v>
      </c>
      <c r="Z89" s="271">
        <f>Y89/AE87*100</f>
        <v>0.004644034737379835</v>
      </c>
      <c r="AA89" s="270">
        <f>SUM(AA28,AA31,AA51:AA52,AA62)</f>
        <v>1291</v>
      </c>
      <c r="AB89" s="272">
        <f>AA89/AE87*100</f>
        <v>5.995448845957368</v>
      </c>
      <c r="AC89" s="270">
        <f>SUM(AC28,AC31,AC51:AC52,AC62)</f>
        <v>43</v>
      </c>
      <c r="AD89" s="273">
        <f>AC89/AE87*100</f>
        <v>0.19969349370733291</v>
      </c>
      <c r="AE89" s="270">
        <f>SUM(AE28,AE31,AE51:AE52,AE62)</f>
        <v>1334</v>
      </c>
      <c r="AF89" s="273">
        <f>AE89/AE87*100</f>
        <v>6.1951423396647005</v>
      </c>
      <c r="AG89" s="267"/>
    </row>
    <row r="90" spans="7:33" ht="9" customHeight="1" thickBot="1" thickTop="1">
      <c r="G90" s="8"/>
      <c r="H90" s="21"/>
      <c r="K90" s="8"/>
      <c r="L90" s="21"/>
      <c r="M90" s="8"/>
      <c r="N90" s="21"/>
      <c r="O90" s="8"/>
      <c r="P90" s="21"/>
      <c r="Q90" s="21"/>
      <c r="R90" s="21"/>
      <c r="S90" s="21"/>
      <c r="T90" s="21"/>
      <c r="AA90" s="157"/>
      <c r="AB90" s="157"/>
      <c r="AC90" s="157"/>
      <c r="AD90" s="158"/>
      <c r="AE90" s="157"/>
      <c r="AF90" s="157"/>
      <c r="AG90" s="158"/>
    </row>
    <row r="91" spans="1:33" s="23" customFormat="1" ht="17.25" customHeight="1" thickBot="1" thickTop="1">
      <c r="A91" s="336" t="s">
        <v>74</v>
      </c>
      <c r="B91" s="308"/>
      <c r="C91" s="94">
        <f>(C87-C89)</f>
        <v>68</v>
      </c>
      <c r="D91" s="94">
        <f>(D87-D89)</f>
        <v>40553</v>
      </c>
      <c r="E91" s="94">
        <f>(E87-E89)</f>
        <v>7181</v>
      </c>
      <c r="F91" s="166">
        <f>E91/AE91*100</f>
        <v>35.55126491410466</v>
      </c>
      <c r="G91" s="94">
        <f>(G87-G89)</f>
        <v>7238</v>
      </c>
      <c r="H91" s="166">
        <f>G91/AE91*100</f>
        <v>35.83345710183672</v>
      </c>
      <c r="I91" s="94">
        <f>(I87-I89)</f>
        <v>593</v>
      </c>
      <c r="J91" s="166">
        <f>I91/AE91*100</f>
        <v>2.935788900440616</v>
      </c>
      <c r="K91" s="94">
        <f>(K87-K89)</f>
        <v>135</v>
      </c>
      <c r="L91" s="166">
        <f>K91/AE91*100</f>
        <v>0.6683499183127878</v>
      </c>
      <c r="M91" s="94">
        <f>(M87-M89)</f>
        <v>263</v>
      </c>
      <c r="N91" s="166">
        <f>M91/AE91*100</f>
        <v>1.3020446556760235</v>
      </c>
      <c r="O91" s="94">
        <f>(O87-O89)</f>
        <v>3953</v>
      </c>
      <c r="P91" s="166">
        <f>O91/AE91*100</f>
        <v>19.570275756225556</v>
      </c>
      <c r="Q91" s="94">
        <f>(Q87-Q89)</f>
        <v>0</v>
      </c>
      <c r="R91" s="166">
        <f>Q91/AE91*100</f>
        <v>0</v>
      </c>
      <c r="S91" s="94">
        <f>(S87-S89)</f>
        <v>18</v>
      </c>
      <c r="T91" s="166">
        <f>S91/AE91*100</f>
        <v>0.08911332244170504</v>
      </c>
      <c r="U91" s="94">
        <f>(U87-U89)</f>
        <v>83</v>
      </c>
      <c r="V91" s="166">
        <f>U91/AE91*100</f>
        <v>0.4109114312589732</v>
      </c>
      <c r="W91" s="94">
        <f>(W87-W89)</f>
        <v>21</v>
      </c>
      <c r="X91" s="166">
        <f>W91/AE91*100</f>
        <v>0.10396554284865588</v>
      </c>
      <c r="Y91" s="94">
        <f>(Y87-Y89)</f>
        <v>82</v>
      </c>
      <c r="Z91" s="166">
        <f>Y91/AE91*100</f>
        <v>0.4059606911233229</v>
      </c>
      <c r="AA91" s="94">
        <f>(AA87-AA89)</f>
        <v>19567</v>
      </c>
      <c r="AB91" s="167">
        <f>AA91/AE91*100</f>
        <v>96.87113223426903</v>
      </c>
      <c r="AC91" s="94">
        <f>(AC87-AC89)</f>
        <v>632</v>
      </c>
      <c r="AD91" s="186">
        <f>AC91/AE91*100</f>
        <v>3.128867765730977</v>
      </c>
      <c r="AE91" s="94">
        <f>(AE87-AE89)</f>
        <v>20199</v>
      </c>
      <c r="AF91" s="186">
        <f>AE91/D91*100</f>
        <v>49.80889206717136</v>
      </c>
      <c r="AG91" s="194">
        <f>AF91-100</f>
        <v>-50.19110793282864</v>
      </c>
    </row>
    <row r="92" spans="7:42" ht="13.5" thickTop="1">
      <c r="G92" s="8"/>
      <c r="H92" s="21"/>
      <c r="K92" s="8"/>
      <c r="L92" s="21"/>
      <c r="M92" s="8"/>
      <c r="N92" s="21"/>
      <c r="O92" s="8"/>
      <c r="P92" s="21"/>
      <c r="Q92" s="21"/>
      <c r="R92" s="21"/>
      <c r="S92" s="21"/>
      <c r="T92" s="21"/>
      <c r="AC92" s="10"/>
      <c r="AG92"/>
      <c r="AI92" s="18"/>
      <c r="AP92"/>
    </row>
    <row r="93" spans="1:33" s="18" customFormat="1" ht="12.75">
      <c r="A93" s="247"/>
      <c r="B93" s="268" t="s">
        <v>75</v>
      </c>
      <c r="C93" s="1"/>
      <c r="D93" s="8"/>
      <c r="E93" s="157"/>
      <c r="F93" s="269" t="s">
        <v>77</v>
      </c>
      <c r="G93" s="157"/>
      <c r="H93" s="21"/>
      <c r="I93" s="157"/>
      <c r="J93" s="21"/>
      <c r="K93" s="157"/>
      <c r="L93" s="21"/>
      <c r="M93" s="157"/>
      <c r="N93" s="21"/>
      <c r="O93" s="157"/>
      <c r="P93" s="21"/>
      <c r="Q93" s="21"/>
      <c r="R93" s="21"/>
      <c r="S93" s="157"/>
      <c r="T93" s="21"/>
      <c r="U93" s="158"/>
      <c r="V93" s="21"/>
      <c r="W93" s="157"/>
      <c r="X93" s="21"/>
      <c r="Y93" s="157"/>
      <c r="Z93" s="21"/>
      <c r="AA93" s="157"/>
      <c r="AB93" s="157"/>
      <c r="AC93" s="157"/>
      <c r="AD93" s="158"/>
      <c r="AE93" s="157"/>
      <c r="AF93" s="158"/>
      <c r="AG93" s="158"/>
    </row>
  </sheetData>
  <mergeCells count="35">
    <mergeCell ref="A87:B87"/>
    <mergeCell ref="E10:F10"/>
    <mergeCell ref="A71:A85"/>
    <mergeCell ref="A13:A41"/>
    <mergeCell ref="A42:A70"/>
    <mergeCell ref="AC9:AD10"/>
    <mergeCell ref="K10:L10"/>
    <mergeCell ref="S10:T10"/>
    <mergeCell ref="Q10:R10"/>
    <mergeCell ref="E9:Z9"/>
    <mergeCell ref="M10:N10"/>
    <mergeCell ref="O10:P10"/>
    <mergeCell ref="G10:H10"/>
    <mergeCell ref="I10:J10"/>
    <mergeCell ref="U10:V10"/>
    <mergeCell ref="AE9:AE11"/>
    <mergeCell ref="Y10:Z10"/>
    <mergeCell ref="A1:AG1"/>
    <mergeCell ref="A2:AG2"/>
    <mergeCell ref="A3:AG3"/>
    <mergeCell ref="A4:AG4"/>
    <mergeCell ref="AF9:AF11"/>
    <mergeCell ref="A9:A11"/>
    <mergeCell ref="B9:B11"/>
    <mergeCell ref="AA9:AB10"/>
    <mergeCell ref="A89:B89"/>
    <mergeCell ref="A91:B91"/>
    <mergeCell ref="A5:AG5"/>
    <mergeCell ref="A7:AG7"/>
    <mergeCell ref="A8:AG8"/>
    <mergeCell ref="W10:X10"/>
    <mergeCell ref="C9:C11"/>
    <mergeCell ref="D9:D11"/>
    <mergeCell ref="A6:AG6"/>
    <mergeCell ref="AG9:AG11"/>
  </mergeCells>
  <printOptions/>
  <pageMargins left="0" right="0" top="0.5905511811023623" bottom="0.7874015748031497" header="0" footer="0"/>
  <pageSetup horizontalDpi="300" verticalDpi="300" orientation="landscape" paperSize="5" scale="90" r:id="rId2"/>
  <headerFooter alignWithMargins="0">
    <oddFooter>&amp;C&amp;P de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37"/>
  <sheetViews>
    <sheetView zoomScale="75" zoomScaleNormal="75" workbookViewId="0" topLeftCell="A37">
      <selection activeCell="Y13" sqref="Y13"/>
    </sheetView>
  </sheetViews>
  <sheetFormatPr defaultColWidth="11.421875" defaultRowHeight="12.75"/>
  <cols>
    <col min="1" max="1" width="7.28125" style="66" customWidth="1"/>
    <col min="2" max="2" width="7.57421875" style="5" customWidth="1"/>
    <col min="3" max="3" width="5.28125" style="1" customWidth="1"/>
    <col min="4" max="4" width="6.28125" style="8" customWidth="1"/>
    <col min="5" max="5" width="5.7109375" style="8" customWidth="1"/>
    <col min="6" max="6" width="4.57421875" style="21" customWidth="1"/>
    <col min="7" max="7" width="5.7109375" style="8" customWidth="1"/>
    <col min="8" max="8" width="4.421875" style="21" customWidth="1"/>
    <col min="9" max="9" width="5.7109375" style="8" customWidth="1"/>
    <col min="10" max="10" width="4.57421875" style="21" customWidth="1"/>
    <col min="11" max="11" width="5.7109375" style="8" customWidth="1"/>
    <col min="12" max="12" width="4.57421875" style="21" customWidth="1"/>
    <col min="13" max="13" width="5.7109375" style="8" customWidth="1"/>
    <col min="14" max="14" width="4.57421875" style="21" customWidth="1"/>
    <col min="15" max="15" width="5.7109375" style="8" customWidth="1"/>
    <col min="16" max="16" width="4.57421875" style="21" customWidth="1"/>
    <col min="17" max="17" width="5.7109375" style="21" customWidth="1"/>
    <col min="18" max="18" width="4.57421875" style="21" customWidth="1"/>
    <col min="19" max="19" width="5.7109375" style="143" customWidth="1"/>
    <col min="20" max="20" width="4.57421875" style="21" customWidth="1"/>
    <col min="21" max="21" width="5.7109375" style="143" customWidth="1"/>
    <col min="22" max="22" width="4.57421875" style="21" customWidth="1"/>
    <col min="23" max="23" width="5.7109375" style="143" customWidth="1"/>
    <col min="24" max="24" width="4.57421875" style="21" customWidth="1"/>
    <col min="25" max="25" width="5.7109375" style="8" customWidth="1"/>
    <col min="26" max="26" width="4.57421875" style="21" customWidth="1"/>
    <col min="27" max="27" width="7.00390625" style="13" customWidth="1"/>
    <col min="28" max="28" width="4.7109375" style="13" customWidth="1"/>
    <col min="29" max="29" width="4.57421875" style="8" customWidth="1"/>
    <col min="30" max="30" width="4.57421875" style="21" customWidth="1"/>
    <col min="31" max="31" width="7.00390625" style="10" customWidth="1"/>
    <col min="32" max="32" width="7.28125" style="26" customWidth="1"/>
    <col min="33" max="33" width="7.140625" style="26" customWidth="1"/>
    <col min="34" max="40" width="11.421875" style="18" customWidth="1"/>
  </cols>
  <sheetData>
    <row r="1" spans="1:33" ht="39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</row>
    <row r="2" spans="1:33" ht="18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</row>
    <row r="3" spans="1:33" ht="12.75">
      <c r="A3" s="312" t="s">
        <v>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</row>
    <row r="4" spans="1:33" ht="12.75">
      <c r="A4" s="313" t="s">
        <v>35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3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3" ht="25.5" customHeight="1">
      <c r="A6" s="314" t="s">
        <v>59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</row>
    <row r="7" spans="1:33" ht="11.25" customHeight="1">
      <c r="A7" s="315" t="s">
        <v>46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</row>
    <row r="8" spans="1:33" ht="13.5" thickBot="1">
      <c r="A8" s="306" t="s">
        <v>72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40" s="22" customFormat="1" ht="12" customHeight="1" thickBot="1" thickTop="1">
      <c r="A9" s="319" t="s">
        <v>36</v>
      </c>
      <c r="B9" s="322" t="s">
        <v>11</v>
      </c>
      <c r="C9" s="333" t="s">
        <v>12</v>
      </c>
      <c r="D9" s="334" t="s">
        <v>39</v>
      </c>
      <c r="E9" s="346" t="s">
        <v>42</v>
      </c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8"/>
      <c r="AA9" s="323" t="s">
        <v>43</v>
      </c>
      <c r="AB9" s="324"/>
      <c r="AC9" s="329" t="s">
        <v>40</v>
      </c>
      <c r="AD9" s="330"/>
      <c r="AE9" s="334" t="s">
        <v>41</v>
      </c>
      <c r="AF9" s="350" t="s">
        <v>51</v>
      </c>
      <c r="AG9" s="349" t="s">
        <v>48</v>
      </c>
      <c r="AH9" s="23"/>
      <c r="AI9" s="23"/>
      <c r="AJ9" s="23"/>
      <c r="AK9" s="23"/>
      <c r="AL9" s="23"/>
      <c r="AM9" s="23"/>
      <c r="AN9" s="23"/>
    </row>
    <row r="10" spans="1:33" s="24" customFormat="1" ht="18.75" customHeight="1" thickBot="1" thickTop="1">
      <c r="A10" s="320"/>
      <c r="B10" s="322"/>
      <c r="C10" s="333"/>
      <c r="D10" s="334"/>
      <c r="E10" s="327"/>
      <c r="F10" s="328"/>
      <c r="G10" s="327"/>
      <c r="H10" s="328"/>
      <c r="I10" s="327"/>
      <c r="J10" s="328"/>
      <c r="K10" s="327"/>
      <c r="L10" s="328"/>
      <c r="M10" s="327"/>
      <c r="N10" s="328"/>
      <c r="O10" s="327"/>
      <c r="P10" s="328"/>
      <c r="Q10" s="327"/>
      <c r="R10" s="328"/>
      <c r="S10" s="327"/>
      <c r="T10" s="328"/>
      <c r="U10" s="327"/>
      <c r="V10" s="328"/>
      <c r="W10" s="327"/>
      <c r="X10" s="328"/>
      <c r="Y10" s="327"/>
      <c r="Z10" s="328"/>
      <c r="AA10" s="325"/>
      <c r="AB10" s="326"/>
      <c r="AC10" s="331"/>
      <c r="AD10" s="332"/>
      <c r="AE10" s="334"/>
      <c r="AF10" s="317"/>
      <c r="AG10" s="342"/>
    </row>
    <row r="11" spans="1:33" s="24" customFormat="1" ht="12.75" customHeight="1" thickBot="1" thickTop="1">
      <c r="A11" s="321"/>
      <c r="B11" s="322"/>
      <c r="C11" s="333"/>
      <c r="D11" s="334"/>
      <c r="E11" s="49" t="s">
        <v>44</v>
      </c>
      <c r="F11" s="144" t="s">
        <v>38</v>
      </c>
      <c r="G11" s="49" t="s">
        <v>44</v>
      </c>
      <c r="H11" s="144" t="s">
        <v>38</v>
      </c>
      <c r="I11" s="49" t="s">
        <v>44</v>
      </c>
      <c r="J11" s="144" t="s">
        <v>38</v>
      </c>
      <c r="K11" s="49" t="s">
        <v>44</v>
      </c>
      <c r="L11" s="144" t="s">
        <v>38</v>
      </c>
      <c r="M11" s="49" t="s">
        <v>44</v>
      </c>
      <c r="N11" s="144" t="s">
        <v>38</v>
      </c>
      <c r="O11" s="49" t="s">
        <v>44</v>
      </c>
      <c r="P11" s="144" t="s">
        <v>38</v>
      </c>
      <c r="Q11" s="49" t="s">
        <v>44</v>
      </c>
      <c r="R11" s="144" t="s">
        <v>38</v>
      </c>
      <c r="S11" s="49" t="s">
        <v>44</v>
      </c>
      <c r="T11" s="144" t="s">
        <v>38</v>
      </c>
      <c r="U11" s="49" t="s">
        <v>44</v>
      </c>
      <c r="V11" s="144" t="s">
        <v>38</v>
      </c>
      <c r="W11" s="49" t="s">
        <v>44</v>
      </c>
      <c r="X11" s="144" t="s">
        <v>38</v>
      </c>
      <c r="Y11" s="49" t="s">
        <v>44</v>
      </c>
      <c r="Z11" s="144" t="s">
        <v>38</v>
      </c>
      <c r="AA11" s="49" t="s">
        <v>44</v>
      </c>
      <c r="AB11" s="142" t="s">
        <v>38</v>
      </c>
      <c r="AC11" s="48" t="s">
        <v>44</v>
      </c>
      <c r="AD11" s="142" t="s">
        <v>38</v>
      </c>
      <c r="AE11" s="334"/>
      <c r="AF11" s="318"/>
      <c r="AG11" s="342"/>
    </row>
    <row r="12" spans="1:40" s="2" customFormat="1" ht="7.5" customHeight="1" thickBot="1" thickTop="1">
      <c r="A12" s="65"/>
      <c r="B12" s="5"/>
      <c r="C12" s="1"/>
      <c r="D12" s="8"/>
      <c r="E12" s="8"/>
      <c r="F12" s="21"/>
      <c r="G12" s="8"/>
      <c r="H12" s="21"/>
      <c r="I12" s="8"/>
      <c r="J12" s="21"/>
      <c r="K12" s="8"/>
      <c r="L12" s="21"/>
      <c r="M12" s="8"/>
      <c r="N12" s="21"/>
      <c r="O12" s="8"/>
      <c r="P12" s="21"/>
      <c r="Q12" s="158"/>
      <c r="R12" s="21"/>
      <c r="S12" s="143"/>
      <c r="T12" s="21"/>
      <c r="U12" s="143"/>
      <c r="V12" s="21"/>
      <c r="W12" s="143"/>
      <c r="X12" s="21"/>
      <c r="Y12" s="8"/>
      <c r="Z12" s="21"/>
      <c r="AA12" s="12"/>
      <c r="AB12" s="12"/>
      <c r="AC12" s="8"/>
      <c r="AD12" s="21"/>
      <c r="AE12" s="11"/>
      <c r="AF12" s="27"/>
      <c r="AG12" s="27"/>
      <c r="AH12" s="14"/>
      <c r="AI12" s="14"/>
      <c r="AJ12" s="14"/>
      <c r="AK12" s="14"/>
      <c r="AL12" s="14"/>
      <c r="AM12" s="14"/>
      <c r="AN12" s="14"/>
    </row>
    <row r="13" spans="1:33" ht="13.5" thickTop="1">
      <c r="A13" s="303" t="s">
        <v>32</v>
      </c>
      <c r="B13" s="28">
        <v>250</v>
      </c>
      <c r="C13" s="29" t="s">
        <v>15</v>
      </c>
      <c r="D13" s="52">
        <v>574</v>
      </c>
      <c r="E13" s="100">
        <v>84</v>
      </c>
      <c r="F13" s="33">
        <f aca="true" t="shared" si="0" ref="F13:F35">E13/AE13*100</f>
        <v>21.761658031088082</v>
      </c>
      <c r="G13" s="100">
        <v>125</v>
      </c>
      <c r="H13" s="33">
        <f aca="true" t="shared" si="1" ref="H13:H35">G13/AE13*100</f>
        <v>32.38341968911917</v>
      </c>
      <c r="I13" s="100">
        <v>0</v>
      </c>
      <c r="J13" s="33">
        <f aca="true" t="shared" si="2" ref="J13:J35">I13/AE13*100</f>
        <v>0</v>
      </c>
      <c r="K13" s="100">
        <v>16</v>
      </c>
      <c r="L13" s="33">
        <f aca="true" t="shared" si="3" ref="L13:L35">K13/AE13*100</f>
        <v>4.145077720207254</v>
      </c>
      <c r="M13" s="100">
        <v>7</v>
      </c>
      <c r="N13" s="33">
        <f aca="true" t="shared" si="4" ref="N13:N35">M13/AE13*100</f>
        <v>1.8134715025906734</v>
      </c>
      <c r="O13" s="100">
        <v>130</v>
      </c>
      <c r="P13" s="33">
        <f aca="true" t="shared" si="5" ref="P13:P35">O13/AE13*100</f>
        <v>33.67875647668394</v>
      </c>
      <c r="Q13" s="96">
        <v>0</v>
      </c>
      <c r="R13" s="33">
        <f>Q13/AE13*100</f>
        <v>0</v>
      </c>
      <c r="S13" s="100">
        <v>0</v>
      </c>
      <c r="T13" s="33">
        <f aca="true" t="shared" si="6" ref="T13:T35">S13/AE13*100</f>
        <v>0</v>
      </c>
      <c r="U13" s="100">
        <v>0</v>
      </c>
      <c r="V13" s="33">
        <f aca="true" t="shared" si="7" ref="V13:V35">U13/AE13*100</f>
        <v>0</v>
      </c>
      <c r="W13" s="100">
        <v>0</v>
      </c>
      <c r="X13" s="33">
        <f aca="true" t="shared" si="8" ref="X13:X35">W13/AE13*100</f>
        <v>0</v>
      </c>
      <c r="Y13" s="100">
        <v>0</v>
      </c>
      <c r="Z13" s="33">
        <f aca="true" t="shared" si="9" ref="Z13:Z35">Y13/AA13*100</f>
        <v>0</v>
      </c>
      <c r="AA13" s="34">
        <f>E13+G13+I13+K13+M13+O13+Q13+S13+U13+W13+Y13</f>
        <v>362</v>
      </c>
      <c r="AB13" s="33">
        <f aca="true" t="shared" si="10" ref="AB13:AB35">AA13/AE13*100</f>
        <v>93.78238341968913</v>
      </c>
      <c r="AC13" s="96">
        <v>24</v>
      </c>
      <c r="AD13" s="35">
        <f aca="true" t="shared" si="11" ref="AD13:AD35">AC13/AE13*100</f>
        <v>6.217616580310881</v>
      </c>
      <c r="AE13" s="34">
        <f aca="true" t="shared" si="12" ref="AE13:AE35">AA13+AC13</f>
        <v>386</v>
      </c>
      <c r="AF13" s="102">
        <f aca="true" t="shared" si="13" ref="AF13:AF35">AE13/D13*100</f>
        <v>67.24738675958189</v>
      </c>
      <c r="AG13" s="105">
        <f aca="true" t="shared" si="14" ref="AG13:AG35">AF13-100</f>
        <v>-32.752613240418114</v>
      </c>
    </row>
    <row r="14" spans="1:33" ht="12.75">
      <c r="A14" s="304"/>
      <c r="B14" s="6">
        <v>250</v>
      </c>
      <c r="C14" s="3" t="s">
        <v>16</v>
      </c>
      <c r="D14" s="53">
        <v>574</v>
      </c>
      <c r="E14" s="98">
        <v>105</v>
      </c>
      <c r="F14" s="37">
        <f t="shared" si="0"/>
        <v>27.131782945736433</v>
      </c>
      <c r="G14" s="98">
        <v>115</v>
      </c>
      <c r="H14" s="37">
        <f t="shared" si="1"/>
        <v>29.71576227390181</v>
      </c>
      <c r="I14" s="98">
        <v>0</v>
      </c>
      <c r="J14" s="37">
        <f t="shared" si="2"/>
        <v>0</v>
      </c>
      <c r="K14" s="98">
        <v>9</v>
      </c>
      <c r="L14" s="37">
        <f t="shared" si="3"/>
        <v>2.3255813953488373</v>
      </c>
      <c r="M14" s="98">
        <v>5</v>
      </c>
      <c r="N14" s="37">
        <f t="shared" si="4"/>
        <v>1.2919896640826873</v>
      </c>
      <c r="O14" s="98">
        <v>123</v>
      </c>
      <c r="P14" s="37">
        <f t="shared" si="5"/>
        <v>31.782945736434108</v>
      </c>
      <c r="Q14" s="97">
        <v>0</v>
      </c>
      <c r="R14" s="37">
        <f aca="true" t="shared" si="15" ref="R14:R37">Q14/AE14*100</f>
        <v>0</v>
      </c>
      <c r="S14" s="98">
        <v>0</v>
      </c>
      <c r="T14" s="37">
        <f t="shared" si="6"/>
        <v>0</v>
      </c>
      <c r="U14" s="98">
        <v>1</v>
      </c>
      <c r="V14" s="37">
        <f t="shared" si="7"/>
        <v>0.2583979328165375</v>
      </c>
      <c r="W14" s="98">
        <v>1</v>
      </c>
      <c r="X14" s="37">
        <f t="shared" si="8"/>
        <v>0.2583979328165375</v>
      </c>
      <c r="Y14" s="98">
        <v>0</v>
      </c>
      <c r="Z14" s="37">
        <f t="shared" si="9"/>
        <v>0</v>
      </c>
      <c r="AA14" s="39">
        <f aca="true" t="shared" si="16" ref="AA14:AA35">E14+G14+I14+K14+M14+O14+Q14+S14+U14+W14+Y14</f>
        <v>359</v>
      </c>
      <c r="AB14" s="37">
        <f t="shared" si="10"/>
        <v>92.76485788113695</v>
      </c>
      <c r="AC14" s="97">
        <v>28</v>
      </c>
      <c r="AD14" s="40">
        <f t="shared" si="11"/>
        <v>7.235142118863049</v>
      </c>
      <c r="AE14" s="39">
        <f t="shared" si="12"/>
        <v>387</v>
      </c>
      <c r="AF14" s="103">
        <f t="shared" si="13"/>
        <v>67.42160278745645</v>
      </c>
      <c r="AG14" s="106">
        <f t="shared" si="14"/>
        <v>-32.57839721254355</v>
      </c>
    </row>
    <row r="15" spans="1:33" ht="12.75">
      <c r="A15" s="304"/>
      <c r="B15" s="6">
        <v>251</v>
      </c>
      <c r="C15" s="3" t="s">
        <v>15</v>
      </c>
      <c r="D15" s="53">
        <v>396</v>
      </c>
      <c r="E15" s="98">
        <v>85</v>
      </c>
      <c r="F15" s="37">
        <f t="shared" si="0"/>
        <v>29.61672473867596</v>
      </c>
      <c r="G15" s="98">
        <v>112</v>
      </c>
      <c r="H15" s="37">
        <f t="shared" si="1"/>
        <v>39.02439024390244</v>
      </c>
      <c r="I15" s="98">
        <v>2</v>
      </c>
      <c r="J15" s="37">
        <f t="shared" si="2"/>
        <v>0.6968641114982579</v>
      </c>
      <c r="K15" s="98">
        <v>8</v>
      </c>
      <c r="L15" s="37">
        <f t="shared" si="3"/>
        <v>2.7874564459930316</v>
      </c>
      <c r="M15" s="98">
        <v>2</v>
      </c>
      <c r="N15" s="37">
        <f t="shared" si="4"/>
        <v>0.6968641114982579</v>
      </c>
      <c r="O15" s="98">
        <v>68</v>
      </c>
      <c r="P15" s="37">
        <f t="shared" si="5"/>
        <v>23.693379790940767</v>
      </c>
      <c r="Q15" s="97">
        <v>0</v>
      </c>
      <c r="R15" s="37">
        <f t="shared" si="15"/>
        <v>0</v>
      </c>
      <c r="S15" s="98">
        <v>0</v>
      </c>
      <c r="T15" s="37">
        <f t="shared" si="6"/>
        <v>0</v>
      </c>
      <c r="U15" s="98">
        <v>0</v>
      </c>
      <c r="V15" s="37">
        <f t="shared" si="7"/>
        <v>0</v>
      </c>
      <c r="W15" s="98">
        <v>0</v>
      </c>
      <c r="X15" s="37">
        <v>0</v>
      </c>
      <c r="Y15" s="98">
        <v>0</v>
      </c>
      <c r="Z15" s="37">
        <f t="shared" si="9"/>
        <v>0</v>
      </c>
      <c r="AA15" s="39">
        <f t="shared" si="16"/>
        <v>277</v>
      </c>
      <c r="AB15" s="37">
        <f t="shared" si="10"/>
        <v>96.51567944250871</v>
      </c>
      <c r="AC15" s="97">
        <v>10</v>
      </c>
      <c r="AD15" s="40">
        <f t="shared" si="11"/>
        <v>3.484320557491289</v>
      </c>
      <c r="AE15" s="39">
        <f t="shared" si="12"/>
        <v>287</v>
      </c>
      <c r="AF15" s="103">
        <f t="shared" si="13"/>
        <v>72.47474747474747</v>
      </c>
      <c r="AG15" s="106">
        <f t="shared" si="14"/>
        <v>-27.525252525252526</v>
      </c>
    </row>
    <row r="16" spans="1:33" ht="12.75">
      <c r="A16" s="304"/>
      <c r="B16" s="6">
        <v>251</v>
      </c>
      <c r="C16" s="3" t="s">
        <v>16</v>
      </c>
      <c r="D16" s="53">
        <v>396</v>
      </c>
      <c r="E16" s="98">
        <v>86</v>
      </c>
      <c r="F16" s="37">
        <f t="shared" si="0"/>
        <v>32.33082706766917</v>
      </c>
      <c r="G16" s="98">
        <v>98</v>
      </c>
      <c r="H16" s="37">
        <f t="shared" si="1"/>
        <v>36.84210526315789</v>
      </c>
      <c r="I16" s="98">
        <v>2</v>
      </c>
      <c r="J16" s="37">
        <f t="shared" si="2"/>
        <v>0.7518796992481203</v>
      </c>
      <c r="K16" s="98">
        <v>6</v>
      </c>
      <c r="L16" s="37">
        <f t="shared" si="3"/>
        <v>2.2556390977443606</v>
      </c>
      <c r="M16" s="98">
        <v>2</v>
      </c>
      <c r="N16" s="37">
        <f t="shared" si="4"/>
        <v>0.7518796992481203</v>
      </c>
      <c r="O16" s="98">
        <v>60</v>
      </c>
      <c r="P16" s="37">
        <f t="shared" si="5"/>
        <v>22.55639097744361</v>
      </c>
      <c r="Q16" s="97">
        <v>0</v>
      </c>
      <c r="R16" s="37">
        <f t="shared" si="15"/>
        <v>0</v>
      </c>
      <c r="S16" s="98">
        <v>0</v>
      </c>
      <c r="T16" s="37">
        <f t="shared" si="6"/>
        <v>0</v>
      </c>
      <c r="U16" s="98">
        <v>0</v>
      </c>
      <c r="V16" s="37">
        <f t="shared" si="7"/>
        <v>0</v>
      </c>
      <c r="W16" s="98">
        <v>0</v>
      </c>
      <c r="X16" s="37">
        <f t="shared" si="8"/>
        <v>0</v>
      </c>
      <c r="Y16" s="98">
        <v>0</v>
      </c>
      <c r="Z16" s="37">
        <f t="shared" si="9"/>
        <v>0</v>
      </c>
      <c r="AA16" s="39">
        <f t="shared" si="16"/>
        <v>254</v>
      </c>
      <c r="AB16" s="37">
        <f t="shared" si="10"/>
        <v>95.48872180451127</v>
      </c>
      <c r="AC16" s="97">
        <v>12</v>
      </c>
      <c r="AD16" s="40">
        <f t="shared" si="11"/>
        <v>4.511278195488721</v>
      </c>
      <c r="AE16" s="39">
        <f t="shared" si="12"/>
        <v>266</v>
      </c>
      <c r="AF16" s="103">
        <f t="shared" si="13"/>
        <v>67.17171717171718</v>
      </c>
      <c r="AG16" s="106">
        <f t="shared" si="14"/>
        <v>-32.82828282828282</v>
      </c>
    </row>
    <row r="17" spans="1:33" ht="12.75">
      <c r="A17" s="304"/>
      <c r="B17" s="6">
        <v>252</v>
      </c>
      <c r="C17" s="3" t="s">
        <v>15</v>
      </c>
      <c r="D17" s="53">
        <v>409</v>
      </c>
      <c r="E17" s="98">
        <v>88</v>
      </c>
      <c r="F17" s="37">
        <f t="shared" si="0"/>
        <v>30.136986301369863</v>
      </c>
      <c r="G17" s="98">
        <v>106</v>
      </c>
      <c r="H17" s="37">
        <f t="shared" si="1"/>
        <v>36.3013698630137</v>
      </c>
      <c r="I17" s="98">
        <v>2</v>
      </c>
      <c r="J17" s="37">
        <f t="shared" si="2"/>
        <v>0.684931506849315</v>
      </c>
      <c r="K17" s="98">
        <v>14</v>
      </c>
      <c r="L17" s="37">
        <f t="shared" si="3"/>
        <v>4.794520547945205</v>
      </c>
      <c r="M17" s="98">
        <v>2</v>
      </c>
      <c r="N17" s="37">
        <f t="shared" si="4"/>
        <v>0.684931506849315</v>
      </c>
      <c r="O17" s="98">
        <v>67</v>
      </c>
      <c r="P17" s="37">
        <f t="shared" si="5"/>
        <v>22.945205479452056</v>
      </c>
      <c r="Q17" s="97">
        <v>0</v>
      </c>
      <c r="R17" s="37">
        <f t="shared" si="15"/>
        <v>0</v>
      </c>
      <c r="S17" s="98">
        <v>0</v>
      </c>
      <c r="T17" s="37">
        <f t="shared" si="6"/>
        <v>0</v>
      </c>
      <c r="U17" s="98">
        <v>0</v>
      </c>
      <c r="V17" s="37">
        <f t="shared" si="7"/>
        <v>0</v>
      </c>
      <c r="W17" s="98">
        <v>1</v>
      </c>
      <c r="X17" s="37">
        <f t="shared" si="8"/>
        <v>0.3424657534246575</v>
      </c>
      <c r="Y17" s="98">
        <v>1</v>
      </c>
      <c r="Z17" s="37">
        <f t="shared" si="9"/>
        <v>0.3558718861209964</v>
      </c>
      <c r="AA17" s="39">
        <f t="shared" si="16"/>
        <v>281</v>
      </c>
      <c r="AB17" s="37">
        <f t="shared" si="10"/>
        <v>96.23287671232876</v>
      </c>
      <c r="AC17" s="97">
        <v>11</v>
      </c>
      <c r="AD17" s="40">
        <f t="shared" si="11"/>
        <v>3.767123287671233</v>
      </c>
      <c r="AE17" s="39">
        <f t="shared" si="12"/>
        <v>292</v>
      </c>
      <c r="AF17" s="103">
        <f t="shared" si="13"/>
        <v>71.39364303178483</v>
      </c>
      <c r="AG17" s="106">
        <f t="shared" si="14"/>
        <v>-28.606356968215167</v>
      </c>
    </row>
    <row r="18" spans="1:33" ht="12.75">
      <c r="A18" s="304"/>
      <c r="B18" s="6">
        <v>252</v>
      </c>
      <c r="C18" s="3" t="s">
        <v>16</v>
      </c>
      <c r="D18" s="53">
        <v>410</v>
      </c>
      <c r="E18" s="98">
        <v>79</v>
      </c>
      <c r="F18" s="37">
        <f t="shared" si="0"/>
        <v>25.23961661341853</v>
      </c>
      <c r="G18" s="98">
        <v>121</v>
      </c>
      <c r="H18" s="37">
        <f t="shared" si="1"/>
        <v>38.65814696485623</v>
      </c>
      <c r="I18" s="98">
        <v>0</v>
      </c>
      <c r="J18" s="37">
        <f t="shared" si="2"/>
        <v>0</v>
      </c>
      <c r="K18" s="98">
        <v>7</v>
      </c>
      <c r="L18" s="37">
        <f t="shared" si="3"/>
        <v>2.2364217252396164</v>
      </c>
      <c r="M18" s="98">
        <v>6</v>
      </c>
      <c r="N18" s="37">
        <f t="shared" si="4"/>
        <v>1.9169329073482428</v>
      </c>
      <c r="O18" s="98">
        <v>86</v>
      </c>
      <c r="P18" s="37">
        <f t="shared" si="5"/>
        <v>27.47603833865815</v>
      </c>
      <c r="Q18" s="97">
        <v>0</v>
      </c>
      <c r="R18" s="37">
        <f t="shared" si="15"/>
        <v>0</v>
      </c>
      <c r="S18" s="98">
        <v>0</v>
      </c>
      <c r="T18" s="37">
        <f t="shared" si="6"/>
        <v>0</v>
      </c>
      <c r="U18" s="98">
        <v>0</v>
      </c>
      <c r="V18" s="37">
        <f t="shared" si="7"/>
        <v>0</v>
      </c>
      <c r="W18" s="98">
        <v>0</v>
      </c>
      <c r="X18" s="37">
        <f t="shared" si="8"/>
        <v>0</v>
      </c>
      <c r="Y18" s="98">
        <v>0</v>
      </c>
      <c r="Z18" s="37">
        <f t="shared" si="9"/>
        <v>0</v>
      </c>
      <c r="AA18" s="39">
        <f t="shared" si="16"/>
        <v>299</v>
      </c>
      <c r="AB18" s="37">
        <f t="shared" si="10"/>
        <v>95.52715654952077</v>
      </c>
      <c r="AC18" s="97">
        <v>14</v>
      </c>
      <c r="AD18" s="40">
        <f t="shared" si="11"/>
        <v>4.472843450479233</v>
      </c>
      <c r="AE18" s="39">
        <f t="shared" si="12"/>
        <v>313</v>
      </c>
      <c r="AF18" s="103">
        <f t="shared" si="13"/>
        <v>76.34146341463415</v>
      </c>
      <c r="AG18" s="106">
        <f t="shared" si="14"/>
        <v>-23.65853658536585</v>
      </c>
    </row>
    <row r="19" spans="1:33" ht="12.75">
      <c r="A19" s="304"/>
      <c r="B19" s="6">
        <v>253</v>
      </c>
      <c r="C19" s="3" t="s">
        <v>15</v>
      </c>
      <c r="D19" s="53">
        <v>517</v>
      </c>
      <c r="E19" s="98">
        <v>101</v>
      </c>
      <c r="F19" s="37">
        <f t="shared" si="0"/>
        <v>26.790450928381965</v>
      </c>
      <c r="G19" s="98">
        <v>122</v>
      </c>
      <c r="H19" s="37">
        <f t="shared" si="1"/>
        <v>32.360742705570296</v>
      </c>
      <c r="I19" s="98">
        <v>1</v>
      </c>
      <c r="J19" s="37">
        <f t="shared" si="2"/>
        <v>0.2652519893899204</v>
      </c>
      <c r="K19" s="98">
        <v>26</v>
      </c>
      <c r="L19" s="37">
        <f t="shared" si="3"/>
        <v>6.896551724137931</v>
      </c>
      <c r="M19" s="98">
        <v>3</v>
      </c>
      <c r="N19" s="37">
        <f t="shared" si="4"/>
        <v>0.7957559681697612</v>
      </c>
      <c r="O19" s="98">
        <v>106</v>
      </c>
      <c r="P19" s="37">
        <f t="shared" si="5"/>
        <v>28.116710875331563</v>
      </c>
      <c r="Q19" s="97">
        <v>0</v>
      </c>
      <c r="R19" s="37">
        <f t="shared" si="15"/>
        <v>0</v>
      </c>
      <c r="S19" s="98">
        <v>0</v>
      </c>
      <c r="T19" s="37">
        <f t="shared" si="6"/>
        <v>0</v>
      </c>
      <c r="U19" s="98">
        <v>0</v>
      </c>
      <c r="V19" s="37">
        <f t="shared" si="7"/>
        <v>0</v>
      </c>
      <c r="W19" s="98">
        <v>0</v>
      </c>
      <c r="X19" s="37">
        <f t="shared" si="8"/>
        <v>0</v>
      </c>
      <c r="Y19" s="98">
        <v>0</v>
      </c>
      <c r="Z19" s="37">
        <f t="shared" si="9"/>
        <v>0</v>
      </c>
      <c r="AA19" s="39">
        <f t="shared" si="16"/>
        <v>359</v>
      </c>
      <c r="AB19" s="37">
        <f t="shared" si="10"/>
        <v>95.22546419098144</v>
      </c>
      <c r="AC19" s="97">
        <v>18</v>
      </c>
      <c r="AD19" s="40">
        <f t="shared" si="11"/>
        <v>4.774535809018567</v>
      </c>
      <c r="AE19" s="39">
        <f t="shared" si="12"/>
        <v>377</v>
      </c>
      <c r="AF19" s="103">
        <f t="shared" si="13"/>
        <v>72.92069632495163</v>
      </c>
      <c r="AG19" s="106">
        <f t="shared" si="14"/>
        <v>-27.079303675048365</v>
      </c>
    </row>
    <row r="20" spans="1:33" ht="12.75">
      <c r="A20" s="304"/>
      <c r="B20" s="6">
        <v>253</v>
      </c>
      <c r="C20" s="3" t="s">
        <v>16</v>
      </c>
      <c r="D20" s="53">
        <v>517</v>
      </c>
      <c r="E20" s="98">
        <v>126</v>
      </c>
      <c r="F20" s="37">
        <f t="shared" si="0"/>
        <v>32.06106870229007</v>
      </c>
      <c r="G20" s="98">
        <v>138</v>
      </c>
      <c r="H20" s="37">
        <f t="shared" si="1"/>
        <v>35.11450381679389</v>
      </c>
      <c r="I20" s="98">
        <v>0</v>
      </c>
      <c r="J20" s="37">
        <f t="shared" si="2"/>
        <v>0</v>
      </c>
      <c r="K20" s="98">
        <v>20</v>
      </c>
      <c r="L20" s="37">
        <f t="shared" si="3"/>
        <v>5.089058524173027</v>
      </c>
      <c r="M20" s="98">
        <v>1</v>
      </c>
      <c r="N20" s="37">
        <f t="shared" si="4"/>
        <v>0.2544529262086514</v>
      </c>
      <c r="O20" s="98">
        <v>85</v>
      </c>
      <c r="P20" s="37">
        <f t="shared" si="5"/>
        <v>21.62849872773537</v>
      </c>
      <c r="Q20" s="97">
        <v>0</v>
      </c>
      <c r="R20" s="37">
        <f t="shared" si="15"/>
        <v>0</v>
      </c>
      <c r="S20" s="98">
        <v>0</v>
      </c>
      <c r="T20" s="37">
        <f t="shared" si="6"/>
        <v>0</v>
      </c>
      <c r="U20" s="98">
        <v>1</v>
      </c>
      <c r="V20" s="37">
        <f t="shared" si="7"/>
        <v>0.2544529262086514</v>
      </c>
      <c r="W20" s="98">
        <v>1</v>
      </c>
      <c r="X20" s="37">
        <f t="shared" si="8"/>
        <v>0.2544529262086514</v>
      </c>
      <c r="Y20" s="98">
        <v>0</v>
      </c>
      <c r="Z20" s="37">
        <f t="shared" si="9"/>
        <v>0</v>
      </c>
      <c r="AA20" s="39">
        <f t="shared" si="16"/>
        <v>372</v>
      </c>
      <c r="AB20" s="37">
        <f t="shared" si="10"/>
        <v>94.65648854961832</v>
      </c>
      <c r="AC20" s="97">
        <v>21</v>
      </c>
      <c r="AD20" s="40">
        <f t="shared" si="11"/>
        <v>5.343511450381679</v>
      </c>
      <c r="AE20" s="39">
        <f t="shared" si="12"/>
        <v>393</v>
      </c>
      <c r="AF20" s="103">
        <f t="shared" si="13"/>
        <v>76.01547388781431</v>
      </c>
      <c r="AG20" s="106">
        <f t="shared" si="14"/>
        <v>-23.98452611218569</v>
      </c>
    </row>
    <row r="21" spans="1:33" ht="12.75">
      <c r="A21" s="304"/>
      <c r="B21" s="6">
        <v>254</v>
      </c>
      <c r="C21" s="3" t="s">
        <v>15</v>
      </c>
      <c r="D21" s="53">
        <v>385</v>
      </c>
      <c r="E21" s="98">
        <v>75</v>
      </c>
      <c r="F21" s="37">
        <f t="shared" si="0"/>
        <v>32.05128205128205</v>
      </c>
      <c r="G21" s="98">
        <v>83</v>
      </c>
      <c r="H21" s="37">
        <f t="shared" si="1"/>
        <v>35.47008547008547</v>
      </c>
      <c r="I21" s="98">
        <v>0</v>
      </c>
      <c r="J21" s="37">
        <f t="shared" si="2"/>
        <v>0</v>
      </c>
      <c r="K21" s="98">
        <v>3</v>
      </c>
      <c r="L21" s="37">
        <f t="shared" si="3"/>
        <v>1.282051282051282</v>
      </c>
      <c r="M21" s="98">
        <v>1</v>
      </c>
      <c r="N21" s="37">
        <f t="shared" si="4"/>
        <v>0.4273504273504274</v>
      </c>
      <c r="O21" s="98">
        <v>62</v>
      </c>
      <c r="P21" s="37">
        <f t="shared" si="5"/>
        <v>26.495726495726498</v>
      </c>
      <c r="Q21" s="97">
        <v>0</v>
      </c>
      <c r="R21" s="37">
        <f t="shared" si="15"/>
        <v>0</v>
      </c>
      <c r="S21" s="98">
        <v>0</v>
      </c>
      <c r="T21" s="37">
        <f t="shared" si="6"/>
        <v>0</v>
      </c>
      <c r="U21" s="98">
        <v>0</v>
      </c>
      <c r="V21" s="37">
        <f t="shared" si="7"/>
        <v>0</v>
      </c>
      <c r="W21" s="98">
        <v>0</v>
      </c>
      <c r="X21" s="37">
        <f t="shared" si="8"/>
        <v>0</v>
      </c>
      <c r="Y21" s="98">
        <v>0</v>
      </c>
      <c r="Z21" s="37">
        <f t="shared" si="9"/>
        <v>0</v>
      </c>
      <c r="AA21" s="39">
        <f t="shared" si="16"/>
        <v>224</v>
      </c>
      <c r="AB21" s="37">
        <f t="shared" si="10"/>
        <v>95.72649572649573</v>
      </c>
      <c r="AC21" s="97">
        <v>10</v>
      </c>
      <c r="AD21" s="40">
        <f t="shared" si="11"/>
        <v>4.273504273504273</v>
      </c>
      <c r="AE21" s="39">
        <f t="shared" si="12"/>
        <v>234</v>
      </c>
      <c r="AF21" s="103">
        <f t="shared" si="13"/>
        <v>60.77922077922078</v>
      </c>
      <c r="AG21" s="106">
        <f t="shared" si="14"/>
        <v>-39.22077922077922</v>
      </c>
    </row>
    <row r="22" spans="1:33" ht="12.75">
      <c r="A22" s="304"/>
      <c r="B22" s="6">
        <v>255</v>
      </c>
      <c r="C22" s="3" t="s">
        <v>15</v>
      </c>
      <c r="D22" s="53">
        <v>366</v>
      </c>
      <c r="E22" s="98">
        <v>87</v>
      </c>
      <c r="F22" s="37">
        <f t="shared" si="0"/>
        <v>32.83018867924528</v>
      </c>
      <c r="G22" s="98">
        <v>127</v>
      </c>
      <c r="H22" s="37">
        <f t="shared" si="1"/>
        <v>47.924528301886795</v>
      </c>
      <c r="I22" s="98">
        <v>3</v>
      </c>
      <c r="J22" s="37">
        <f t="shared" si="2"/>
        <v>1.1320754716981132</v>
      </c>
      <c r="K22" s="98">
        <v>4</v>
      </c>
      <c r="L22" s="37">
        <f t="shared" si="3"/>
        <v>1.509433962264151</v>
      </c>
      <c r="M22" s="98">
        <v>1</v>
      </c>
      <c r="N22" s="37">
        <f t="shared" si="4"/>
        <v>0.37735849056603776</v>
      </c>
      <c r="O22" s="98">
        <v>33</v>
      </c>
      <c r="P22" s="37">
        <f t="shared" si="5"/>
        <v>12.452830188679245</v>
      </c>
      <c r="Q22" s="97">
        <v>0</v>
      </c>
      <c r="R22" s="37">
        <f t="shared" si="15"/>
        <v>0</v>
      </c>
      <c r="S22" s="98">
        <v>0</v>
      </c>
      <c r="T22" s="37">
        <f t="shared" si="6"/>
        <v>0</v>
      </c>
      <c r="U22" s="98">
        <v>0</v>
      </c>
      <c r="V22" s="37">
        <f t="shared" si="7"/>
        <v>0</v>
      </c>
      <c r="W22" s="98">
        <v>0</v>
      </c>
      <c r="X22" s="37">
        <f t="shared" si="8"/>
        <v>0</v>
      </c>
      <c r="Y22" s="98">
        <v>0</v>
      </c>
      <c r="Z22" s="37">
        <f t="shared" si="9"/>
        <v>0</v>
      </c>
      <c r="AA22" s="39">
        <f t="shared" si="16"/>
        <v>255</v>
      </c>
      <c r="AB22" s="37">
        <f t="shared" si="10"/>
        <v>96.22641509433963</v>
      </c>
      <c r="AC22" s="97">
        <v>10</v>
      </c>
      <c r="AD22" s="40">
        <f t="shared" si="11"/>
        <v>3.7735849056603774</v>
      </c>
      <c r="AE22" s="39">
        <f t="shared" si="12"/>
        <v>265</v>
      </c>
      <c r="AF22" s="103">
        <f t="shared" si="13"/>
        <v>72.40437158469946</v>
      </c>
      <c r="AG22" s="106">
        <f t="shared" si="14"/>
        <v>-27.59562841530054</v>
      </c>
    </row>
    <row r="23" spans="1:33" ht="12.75">
      <c r="A23" s="304"/>
      <c r="B23" s="6">
        <v>256</v>
      </c>
      <c r="C23" s="3" t="s">
        <v>15</v>
      </c>
      <c r="D23" s="53">
        <v>562</v>
      </c>
      <c r="E23" s="98">
        <v>102</v>
      </c>
      <c r="F23" s="37">
        <f t="shared" si="0"/>
        <v>33.116883116883116</v>
      </c>
      <c r="G23" s="98">
        <v>119</v>
      </c>
      <c r="H23" s="37">
        <f t="shared" si="1"/>
        <v>38.63636363636363</v>
      </c>
      <c r="I23" s="98">
        <v>4</v>
      </c>
      <c r="J23" s="37">
        <f t="shared" si="2"/>
        <v>1.2987012987012987</v>
      </c>
      <c r="K23" s="98">
        <v>3</v>
      </c>
      <c r="L23" s="37">
        <f t="shared" si="3"/>
        <v>0.974025974025974</v>
      </c>
      <c r="M23" s="98">
        <v>3</v>
      </c>
      <c r="N23" s="37">
        <f t="shared" si="4"/>
        <v>0.974025974025974</v>
      </c>
      <c r="O23" s="98">
        <v>63</v>
      </c>
      <c r="P23" s="37">
        <f t="shared" si="5"/>
        <v>20.454545454545457</v>
      </c>
      <c r="Q23" s="97">
        <v>0</v>
      </c>
      <c r="R23" s="37">
        <f t="shared" si="15"/>
        <v>0</v>
      </c>
      <c r="S23" s="98">
        <v>0</v>
      </c>
      <c r="T23" s="37">
        <f t="shared" si="6"/>
        <v>0</v>
      </c>
      <c r="U23" s="98">
        <v>0</v>
      </c>
      <c r="V23" s="37">
        <f t="shared" si="7"/>
        <v>0</v>
      </c>
      <c r="W23" s="98">
        <v>0</v>
      </c>
      <c r="X23" s="37">
        <f t="shared" si="8"/>
        <v>0</v>
      </c>
      <c r="Y23" s="98">
        <v>0</v>
      </c>
      <c r="Z23" s="37">
        <f t="shared" si="9"/>
        <v>0</v>
      </c>
      <c r="AA23" s="39">
        <f t="shared" si="16"/>
        <v>294</v>
      </c>
      <c r="AB23" s="37">
        <f t="shared" si="10"/>
        <v>95.45454545454545</v>
      </c>
      <c r="AC23" s="97">
        <v>14</v>
      </c>
      <c r="AD23" s="40">
        <f t="shared" si="11"/>
        <v>4.545454545454546</v>
      </c>
      <c r="AE23" s="39">
        <f t="shared" si="12"/>
        <v>308</v>
      </c>
      <c r="AF23" s="103">
        <f t="shared" si="13"/>
        <v>54.804270462633454</v>
      </c>
      <c r="AG23" s="106">
        <f t="shared" si="14"/>
        <v>-45.195729537366546</v>
      </c>
    </row>
    <row r="24" spans="1:33" ht="12.75">
      <c r="A24" s="304"/>
      <c r="B24" s="6">
        <v>256</v>
      </c>
      <c r="C24" s="3" t="s">
        <v>16</v>
      </c>
      <c r="D24" s="53">
        <v>563</v>
      </c>
      <c r="E24" s="98">
        <v>88</v>
      </c>
      <c r="F24" s="37">
        <f t="shared" si="0"/>
        <v>31.428571428571427</v>
      </c>
      <c r="G24" s="98">
        <v>96</v>
      </c>
      <c r="H24" s="37">
        <f t="shared" si="1"/>
        <v>34.285714285714285</v>
      </c>
      <c r="I24" s="98">
        <v>4</v>
      </c>
      <c r="J24" s="37">
        <f t="shared" si="2"/>
        <v>1.4285714285714286</v>
      </c>
      <c r="K24" s="98">
        <v>6</v>
      </c>
      <c r="L24" s="37">
        <f t="shared" si="3"/>
        <v>2.142857142857143</v>
      </c>
      <c r="M24" s="98">
        <v>1</v>
      </c>
      <c r="N24" s="37">
        <f t="shared" si="4"/>
        <v>0.35714285714285715</v>
      </c>
      <c r="O24" s="98">
        <v>63</v>
      </c>
      <c r="P24" s="37">
        <f t="shared" si="5"/>
        <v>22.5</v>
      </c>
      <c r="Q24" s="97">
        <v>0</v>
      </c>
      <c r="R24" s="37">
        <f t="shared" si="15"/>
        <v>0</v>
      </c>
      <c r="S24" s="98">
        <v>1</v>
      </c>
      <c r="T24" s="37">
        <f t="shared" si="6"/>
        <v>0.35714285714285715</v>
      </c>
      <c r="U24" s="98">
        <v>0</v>
      </c>
      <c r="V24" s="37">
        <f t="shared" si="7"/>
        <v>0</v>
      </c>
      <c r="W24" s="98">
        <v>2</v>
      </c>
      <c r="X24" s="37">
        <f t="shared" si="8"/>
        <v>0.7142857142857143</v>
      </c>
      <c r="Y24" s="98">
        <v>0</v>
      </c>
      <c r="Z24" s="37">
        <f t="shared" si="9"/>
        <v>0</v>
      </c>
      <c r="AA24" s="39">
        <f t="shared" si="16"/>
        <v>261</v>
      </c>
      <c r="AB24" s="37">
        <f t="shared" si="10"/>
        <v>93.21428571428572</v>
      </c>
      <c r="AC24" s="97">
        <v>19</v>
      </c>
      <c r="AD24" s="40">
        <f t="shared" si="11"/>
        <v>6.785714285714286</v>
      </c>
      <c r="AE24" s="39">
        <f t="shared" si="12"/>
        <v>280</v>
      </c>
      <c r="AF24" s="103">
        <f t="shared" si="13"/>
        <v>49.733570159857905</v>
      </c>
      <c r="AG24" s="106">
        <f t="shared" si="14"/>
        <v>-50.266429840142095</v>
      </c>
    </row>
    <row r="25" spans="1:33" ht="12.75">
      <c r="A25" s="304"/>
      <c r="B25" s="6">
        <v>257</v>
      </c>
      <c r="C25" s="3" t="s">
        <v>15</v>
      </c>
      <c r="D25" s="53">
        <v>570</v>
      </c>
      <c r="E25" s="98">
        <v>118</v>
      </c>
      <c r="F25" s="37">
        <f t="shared" si="0"/>
        <v>32.686980609418285</v>
      </c>
      <c r="G25" s="98">
        <v>95</v>
      </c>
      <c r="H25" s="37">
        <f t="shared" si="1"/>
        <v>26.31578947368421</v>
      </c>
      <c r="I25" s="98">
        <v>8</v>
      </c>
      <c r="J25" s="37">
        <f t="shared" si="2"/>
        <v>2.21606648199446</v>
      </c>
      <c r="K25" s="98">
        <v>4</v>
      </c>
      <c r="L25" s="37">
        <f t="shared" si="3"/>
        <v>1.10803324099723</v>
      </c>
      <c r="M25" s="98">
        <v>1</v>
      </c>
      <c r="N25" s="37">
        <f t="shared" si="4"/>
        <v>0.2770083102493075</v>
      </c>
      <c r="O25" s="98">
        <v>119</v>
      </c>
      <c r="P25" s="37">
        <f t="shared" si="5"/>
        <v>32.96398891966759</v>
      </c>
      <c r="Q25" s="97">
        <v>0</v>
      </c>
      <c r="R25" s="37">
        <f t="shared" si="15"/>
        <v>0</v>
      </c>
      <c r="S25" s="98">
        <v>0</v>
      </c>
      <c r="T25" s="37">
        <f t="shared" si="6"/>
        <v>0</v>
      </c>
      <c r="U25" s="98">
        <v>0</v>
      </c>
      <c r="V25" s="37">
        <f t="shared" si="7"/>
        <v>0</v>
      </c>
      <c r="W25" s="98">
        <v>0</v>
      </c>
      <c r="X25" s="37">
        <f t="shared" si="8"/>
        <v>0</v>
      </c>
      <c r="Y25" s="98">
        <v>0</v>
      </c>
      <c r="Z25" s="37">
        <f t="shared" si="9"/>
        <v>0</v>
      </c>
      <c r="AA25" s="39">
        <f t="shared" si="16"/>
        <v>345</v>
      </c>
      <c r="AB25" s="37">
        <f t="shared" si="10"/>
        <v>95.56786703601108</v>
      </c>
      <c r="AC25" s="97">
        <v>16</v>
      </c>
      <c r="AD25" s="40">
        <f t="shared" si="11"/>
        <v>4.43213296398892</v>
      </c>
      <c r="AE25" s="39">
        <f t="shared" si="12"/>
        <v>361</v>
      </c>
      <c r="AF25" s="103">
        <f t="shared" si="13"/>
        <v>63.33333333333333</v>
      </c>
      <c r="AG25" s="106">
        <f t="shared" si="14"/>
        <v>-36.66666666666667</v>
      </c>
    </row>
    <row r="26" spans="1:33" ht="12.75">
      <c r="A26" s="304"/>
      <c r="B26" s="6">
        <v>257</v>
      </c>
      <c r="C26" s="3" t="s">
        <v>16</v>
      </c>
      <c r="D26" s="53">
        <v>570</v>
      </c>
      <c r="E26" s="98">
        <v>99</v>
      </c>
      <c r="F26" s="37">
        <f t="shared" si="0"/>
        <v>27.6536312849162</v>
      </c>
      <c r="G26" s="98">
        <v>89</v>
      </c>
      <c r="H26" s="37">
        <f t="shared" si="1"/>
        <v>24.860335195530723</v>
      </c>
      <c r="I26" s="98">
        <v>2</v>
      </c>
      <c r="J26" s="37">
        <f t="shared" si="2"/>
        <v>0.5586592178770949</v>
      </c>
      <c r="K26" s="98">
        <v>2</v>
      </c>
      <c r="L26" s="37">
        <f t="shared" si="3"/>
        <v>0.5586592178770949</v>
      </c>
      <c r="M26" s="98">
        <v>1</v>
      </c>
      <c r="N26" s="37">
        <f t="shared" si="4"/>
        <v>0.27932960893854747</v>
      </c>
      <c r="O26" s="98">
        <v>153</v>
      </c>
      <c r="P26" s="37">
        <f t="shared" si="5"/>
        <v>42.737430167597765</v>
      </c>
      <c r="Q26" s="97">
        <v>0</v>
      </c>
      <c r="R26" s="37">
        <f t="shared" si="15"/>
        <v>0</v>
      </c>
      <c r="S26" s="98">
        <v>0</v>
      </c>
      <c r="T26" s="37">
        <f t="shared" si="6"/>
        <v>0</v>
      </c>
      <c r="U26" s="98">
        <v>1</v>
      </c>
      <c r="V26" s="37">
        <f t="shared" si="7"/>
        <v>0.27932960893854747</v>
      </c>
      <c r="W26" s="98">
        <v>0</v>
      </c>
      <c r="X26" s="37">
        <f t="shared" si="8"/>
        <v>0</v>
      </c>
      <c r="Y26" s="98">
        <v>1</v>
      </c>
      <c r="Z26" s="37">
        <f t="shared" si="9"/>
        <v>0.28735632183908044</v>
      </c>
      <c r="AA26" s="39">
        <f t="shared" si="16"/>
        <v>348</v>
      </c>
      <c r="AB26" s="37">
        <f t="shared" si="10"/>
        <v>97.20670391061452</v>
      </c>
      <c r="AC26" s="97">
        <v>10</v>
      </c>
      <c r="AD26" s="40">
        <f t="shared" si="11"/>
        <v>2.793296089385475</v>
      </c>
      <c r="AE26" s="39">
        <f t="shared" si="12"/>
        <v>358</v>
      </c>
      <c r="AF26" s="103">
        <f t="shared" si="13"/>
        <v>62.807017543859644</v>
      </c>
      <c r="AG26" s="106">
        <f t="shared" si="14"/>
        <v>-37.192982456140356</v>
      </c>
    </row>
    <row r="27" spans="1:33" ht="12.75">
      <c r="A27" s="304"/>
      <c r="B27" s="6">
        <v>258</v>
      </c>
      <c r="C27" s="3" t="s">
        <v>15</v>
      </c>
      <c r="D27" s="53">
        <v>528</v>
      </c>
      <c r="E27" s="98">
        <v>107</v>
      </c>
      <c r="F27" s="37">
        <f t="shared" si="0"/>
        <v>29.6398891966759</v>
      </c>
      <c r="G27" s="98">
        <v>143</v>
      </c>
      <c r="H27" s="37">
        <f t="shared" si="1"/>
        <v>39.612188365650965</v>
      </c>
      <c r="I27" s="98">
        <v>9</v>
      </c>
      <c r="J27" s="37">
        <f t="shared" si="2"/>
        <v>2.4930747922437675</v>
      </c>
      <c r="K27" s="98">
        <v>11</v>
      </c>
      <c r="L27" s="37">
        <f t="shared" si="3"/>
        <v>3.0470914127423825</v>
      </c>
      <c r="M27" s="98">
        <v>0</v>
      </c>
      <c r="N27" s="37">
        <f t="shared" si="4"/>
        <v>0</v>
      </c>
      <c r="O27" s="98">
        <v>82</v>
      </c>
      <c r="P27" s="37">
        <f t="shared" si="5"/>
        <v>22.71468144044321</v>
      </c>
      <c r="Q27" s="97">
        <v>0</v>
      </c>
      <c r="R27" s="37">
        <f t="shared" si="15"/>
        <v>0</v>
      </c>
      <c r="S27" s="98">
        <v>0</v>
      </c>
      <c r="T27" s="37">
        <f t="shared" si="6"/>
        <v>0</v>
      </c>
      <c r="U27" s="98">
        <v>0</v>
      </c>
      <c r="V27" s="37">
        <f t="shared" si="7"/>
        <v>0</v>
      </c>
      <c r="W27" s="98">
        <v>0</v>
      </c>
      <c r="X27" s="37">
        <f t="shared" si="8"/>
        <v>0</v>
      </c>
      <c r="Y27" s="98">
        <v>0</v>
      </c>
      <c r="Z27" s="37">
        <f t="shared" si="9"/>
        <v>0</v>
      </c>
      <c r="AA27" s="39">
        <f t="shared" si="16"/>
        <v>352</v>
      </c>
      <c r="AB27" s="37">
        <f t="shared" si="10"/>
        <v>97.50692520775624</v>
      </c>
      <c r="AC27" s="97">
        <v>9</v>
      </c>
      <c r="AD27" s="40">
        <f t="shared" si="11"/>
        <v>2.4930747922437675</v>
      </c>
      <c r="AE27" s="39">
        <f t="shared" si="12"/>
        <v>361</v>
      </c>
      <c r="AF27" s="103">
        <f t="shared" si="13"/>
        <v>68.37121212121212</v>
      </c>
      <c r="AG27" s="106">
        <f t="shared" si="14"/>
        <v>-31.628787878787875</v>
      </c>
    </row>
    <row r="28" spans="1:33" ht="12.75">
      <c r="A28" s="304"/>
      <c r="B28" s="6">
        <v>258</v>
      </c>
      <c r="C28" s="3" t="s">
        <v>16</v>
      </c>
      <c r="D28" s="53">
        <v>528</v>
      </c>
      <c r="E28" s="98">
        <v>107</v>
      </c>
      <c r="F28" s="37">
        <f t="shared" si="0"/>
        <v>31.470588235294116</v>
      </c>
      <c r="G28" s="98">
        <v>108</v>
      </c>
      <c r="H28" s="37">
        <f t="shared" si="1"/>
        <v>31.76470588235294</v>
      </c>
      <c r="I28" s="98">
        <v>4</v>
      </c>
      <c r="J28" s="37">
        <f t="shared" si="2"/>
        <v>1.1764705882352942</v>
      </c>
      <c r="K28" s="98">
        <v>8</v>
      </c>
      <c r="L28" s="37">
        <f t="shared" si="3"/>
        <v>2.3529411764705883</v>
      </c>
      <c r="M28" s="98">
        <v>2</v>
      </c>
      <c r="N28" s="37">
        <f t="shared" si="4"/>
        <v>0.5882352941176471</v>
      </c>
      <c r="O28" s="98">
        <v>75</v>
      </c>
      <c r="P28" s="37">
        <f t="shared" si="5"/>
        <v>22.058823529411764</v>
      </c>
      <c r="Q28" s="97">
        <v>0</v>
      </c>
      <c r="R28" s="37">
        <f t="shared" si="15"/>
        <v>0</v>
      </c>
      <c r="S28" s="98">
        <v>3</v>
      </c>
      <c r="T28" s="37">
        <f t="shared" si="6"/>
        <v>0.8823529411764706</v>
      </c>
      <c r="U28" s="98">
        <v>0</v>
      </c>
      <c r="V28" s="37">
        <f t="shared" si="7"/>
        <v>0</v>
      </c>
      <c r="W28" s="98">
        <v>3</v>
      </c>
      <c r="X28" s="37">
        <f t="shared" si="8"/>
        <v>0.8823529411764706</v>
      </c>
      <c r="Y28" s="98">
        <v>0</v>
      </c>
      <c r="Z28" s="37">
        <f t="shared" si="9"/>
        <v>0</v>
      </c>
      <c r="AA28" s="39">
        <f t="shared" si="16"/>
        <v>310</v>
      </c>
      <c r="AB28" s="37">
        <f t="shared" si="10"/>
        <v>91.17647058823529</v>
      </c>
      <c r="AC28" s="97">
        <v>30</v>
      </c>
      <c r="AD28" s="40">
        <f t="shared" si="11"/>
        <v>8.823529411764707</v>
      </c>
      <c r="AE28" s="39">
        <f t="shared" si="12"/>
        <v>340</v>
      </c>
      <c r="AF28" s="103">
        <f t="shared" si="13"/>
        <v>64.39393939393939</v>
      </c>
      <c r="AG28" s="106">
        <f t="shared" si="14"/>
        <v>-35.60606060606061</v>
      </c>
    </row>
    <row r="29" spans="1:33" ht="12.75">
      <c r="A29" s="304"/>
      <c r="B29" s="6">
        <v>259</v>
      </c>
      <c r="C29" s="3" t="s">
        <v>15</v>
      </c>
      <c r="D29" s="53">
        <v>553</v>
      </c>
      <c r="E29" s="98">
        <v>73</v>
      </c>
      <c r="F29" s="37">
        <f t="shared" si="0"/>
        <v>23.47266881028939</v>
      </c>
      <c r="G29" s="98">
        <v>116</v>
      </c>
      <c r="H29" s="37">
        <f t="shared" si="1"/>
        <v>37.29903536977492</v>
      </c>
      <c r="I29" s="98">
        <v>1</v>
      </c>
      <c r="J29" s="37">
        <f t="shared" si="2"/>
        <v>0.3215434083601286</v>
      </c>
      <c r="K29" s="98">
        <v>2</v>
      </c>
      <c r="L29" s="37">
        <f t="shared" si="3"/>
        <v>0.6430868167202572</v>
      </c>
      <c r="M29" s="98">
        <v>2</v>
      </c>
      <c r="N29" s="37">
        <f t="shared" si="4"/>
        <v>0.6430868167202572</v>
      </c>
      <c r="O29" s="98">
        <v>91</v>
      </c>
      <c r="P29" s="37">
        <f t="shared" si="5"/>
        <v>29.260450160771708</v>
      </c>
      <c r="Q29" s="97">
        <v>0</v>
      </c>
      <c r="R29" s="37">
        <f t="shared" si="15"/>
        <v>0</v>
      </c>
      <c r="S29" s="98">
        <v>0</v>
      </c>
      <c r="T29" s="37">
        <f t="shared" si="6"/>
        <v>0</v>
      </c>
      <c r="U29" s="98">
        <v>0</v>
      </c>
      <c r="V29" s="37">
        <f t="shared" si="7"/>
        <v>0</v>
      </c>
      <c r="W29" s="98">
        <v>3</v>
      </c>
      <c r="X29" s="37">
        <f t="shared" si="8"/>
        <v>0.964630225080386</v>
      </c>
      <c r="Y29" s="98">
        <v>0</v>
      </c>
      <c r="Z29" s="37">
        <f t="shared" si="9"/>
        <v>0</v>
      </c>
      <c r="AA29" s="39">
        <f t="shared" si="16"/>
        <v>288</v>
      </c>
      <c r="AB29" s="37">
        <f t="shared" si="10"/>
        <v>92.60450160771704</v>
      </c>
      <c r="AC29" s="97">
        <v>23</v>
      </c>
      <c r="AD29" s="40">
        <f t="shared" si="11"/>
        <v>7.395498392282958</v>
      </c>
      <c r="AE29" s="39">
        <f t="shared" si="12"/>
        <v>311</v>
      </c>
      <c r="AF29" s="103">
        <f t="shared" si="13"/>
        <v>56.23869801084991</v>
      </c>
      <c r="AG29" s="106">
        <f t="shared" si="14"/>
        <v>-43.76130198915009</v>
      </c>
    </row>
    <row r="30" spans="1:33" ht="12.75">
      <c r="A30" s="304"/>
      <c r="B30" s="6">
        <v>259</v>
      </c>
      <c r="C30" s="3" t="s">
        <v>16</v>
      </c>
      <c r="D30" s="53">
        <v>554</v>
      </c>
      <c r="E30" s="98">
        <v>58</v>
      </c>
      <c r="F30" s="37">
        <f t="shared" si="0"/>
        <v>19.078947368421055</v>
      </c>
      <c r="G30" s="98">
        <v>111</v>
      </c>
      <c r="H30" s="37">
        <f t="shared" si="1"/>
        <v>36.51315789473684</v>
      </c>
      <c r="I30" s="98">
        <v>5</v>
      </c>
      <c r="J30" s="37">
        <f t="shared" si="2"/>
        <v>1.644736842105263</v>
      </c>
      <c r="K30" s="98">
        <v>0</v>
      </c>
      <c r="L30" s="37">
        <f t="shared" si="3"/>
        <v>0</v>
      </c>
      <c r="M30" s="98">
        <v>2</v>
      </c>
      <c r="N30" s="37">
        <f t="shared" si="4"/>
        <v>0.6578947368421052</v>
      </c>
      <c r="O30" s="98">
        <v>107</v>
      </c>
      <c r="P30" s="37">
        <f t="shared" si="5"/>
        <v>35.19736842105263</v>
      </c>
      <c r="Q30" s="97">
        <v>0</v>
      </c>
      <c r="R30" s="37">
        <f t="shared" si="15"/>
        <v>0</v>
      </c>
      <c r="S30" s="98">
        <v>0</v>
      </c>
      <c r="T30" s="37">
        <f t="shared" si="6"/>
        <v>0</v>
      </c>
      <c r="U30" s="98">
        <v>0</v>
      </c>
      <c r="V30" s="37">
        <f t="shared" si="7"/>
        <v>0</v>
      </c>
      <c r="W30" s="98">
        <v>1</v>
      </c>
      <c r="X30" s="37">
        <f t="shared" si="8"/>
        <v>0.3289473684210526</v>
      </c>
      <c r="Y30" s="98">
        <v>0</v>
      </c>
      <c r="Z30" s="37">
        <f t="shared" si="9"/>
        <v>0</v>
      </c>
      <c r="AA30" s="39">
        <f t="shared" si="16"/>
        <v>284</v>
      </c>
      <c r="AB30" s="37">
        <f t="shared" si="10"/>
        <v>93.42105263157895</v>
      </c>
      <c r="AC30" s="97">
        <v>20</v>
      </c>
      <c r="AD30" s="40">
        <f t="shared" si="11"/>
        <v>6.578947368421052</v>
      </c>
      <c r="AE30" s="39">
        <f t="shared" si="12"/>
        <v>304</v>
      </c>
      <c r="AF30" s="103">
        <f t="shared" si="13"/>
        <v>54.87364620938629</v>
      </c>
      <c r="AG30" s="106">
        <f t="shared" si="14"/>
        <v>-45.12635379061371</v>
      </c>
    </row>
    <row r="31" spans="1:33" ht="12.75">
      <c r="A31" s="304"/>
      <c r="B31" s="6">
        <v>260</v>
      </c>
      <c r="C31" s="3" t="s">
        <v>15</v>
      </c>
      <c r="D31" s="53">
        <v>441</v>
      </c>
      <c r="E31" s="98">
        <v>90</v>
      </c>
      <c r="F31" s="37">
        <f t="shared" si="0"/>
        <v>38.793103448275865</v>
      </c>
      <c r="G31" s="98">
        <v>55</v>
      </c>
      <c r="H31" s="37">
        <f t="shared" si="1"/>
        <v>23.70689655172414</v>
      </c>
      <c r="I31" s="98">
        <v>3</v>
      </c>
      <c r="J31" s="37">
        <f t="shared" si="2"/>
        <v>1.293103448275862</v>
      </c>
      <c r="K31" s="98">
        <v>1</v>
      </c>
      <c r="L31" s="37">
        <f t="shared" si="3"/>
        <v>0.43103448275862066</v>
      </c>
      <c r="M31" s="98">
        <v>1</v>
      </c>
      <c r="N31" s="37">
        <f t="shared" si="4"/>
        <v>0.43103448275862066</v>
      </c>
      <c r="O31" s="98">
        <v>70</v>
      </c>
      <c r="P31" s="37">
        <f t="shared" si="5"/>
        <v>30.17241379310345</v>
      </c>
      <c r="Q31" s="97">
        <v>0</v>
      </c>
      <c r="R31" s="37">
        <f t="shared" si="15"/>
        <v>0</v>
      </c>
      <c r="S31" s="98">
        <v>0</v>
      </c>
      <c r="T31" s="37">
        <f t="shared" si="6"/>
        <v>0</v>
      </c>
      <c r="U31" s="98">
        <v>0</v>
      </c>
      <c r="V31" s="37">
        <f t="shared" si="7"/>
        <v>0</v>
      </c>
      <c r="W31" s="98">
        <v>1</v>
      </c>
      <c r="X31" s="37">
        <f t="shared" si="8"/>
        <v>0.43103448275862066</v>
      </c>
      <c r="Y31" s="98">
        <v>0</v>
      </c>
      <c r="Z31" s="37">
        <f t="shared" si="9"/>
        <v>0</v>
      </c>
      <c r="AA31" s="39">
        <f t="shared" si="16"/>
        <v>221</v>
      </c>
      <c r="AB31" s="37">
        <f t="shared" si="10"/>
        <v>95.25862068965517</v>
      </c>
      <c r="AC31" s="97">
        <v>11</v>
      </c>
      <c r="AD31" s="40">
        <f t="shared" si="11"/>
        <v>4.741379310344827</v>
      </c>
      <c r="AE31" s="39">
        <f t="shared" si="12"/>
        <v>232</v>
      </c>
      <c r="AF31" s="103">
        <f t="shared" si="13"/>
        <v>52.60770975056689</v>
      </c>
      <c r="AG31" s="106">
        <f t="shared" si="14"/>
        <v>-47.39229024943311</v>
      </c>
    </row>
    <row r="32" spans="1:33" ht="12.75">
      <c r="A32" s="304"/>
      <c r="B32" s="6">
        <v>261</v>
      </c>
      <c r="C32" s="3" t="s">
        <v>15</v>
      </c>
      <c r="D32" s="53">
        <v>423</v>
      </c>
      <c r="E32" s="98">
        <v>36</v>
      </c>
      <c r="F32" s="37">
        <f t="shared" si="0"/>
        <v>14.814814814814813</v>
      </c>
      <c r="G32" s="98">
        <v>141</v>
      </c>
      <c r="H32" s="37">
        <f t="shared" si="1"/>
        <v>58.0246913580247</v>
      </c>
      <c r="I32" s="98">
        <v>0</v>
      </c>
      <c r="J32" s="37">
        <f t="shared" si="2"/>
        <v>0</v>
      </c>
      <c r="K32" s="98">
        <v>4</v>
      </c>
      <c r="L32" s="37">
        <f t="shared" si="3"/>
        <v>1.646090534979424</v>
      </c>
      <c r="M32" s="98">
        <v>2</v>
      </c>
      <c r="N32" s="37">
        <f t="shared" si="4"/>
        <v>0.823045267489712</v>
      </c>
      <c r="O32" s="98">
        <v>46</v>
      </c>
      <c r="P32" s="37">
        <f t="shared" si="5"/>
        <v>18.930041152263374</v>
      </c>
      <c r="Q32" s="97">
        <v>0</v>
      </c>
      <c r="R32" s="37">
        <f t="shared" si="15"/>
        <v>0</v>
      </c>
      <c r="S32" s="98">
        <v>0</v>
      </c>
      <c r="T32" s="37">
        <f t="shared" si="6"/>
        <v>0</v>
      </c>
      <c r="U32" s="98">
        <v>0</v>
      </c>
      <c r="V32" s="37">
        <f t="shared" si="7"/>
        <v>0</v>
      </c>
      <c r="W32" s="98">
        <v>0</v>
      </c>
      <c r="X32" s="37">
        <f t="shared" si="8"/>
        <v>0</v>
      </c>
      <c r="Y32" s="98">
        <v>0</v>
      </c>
      <c r="Z32" s="37">
        <f t="shared" si="9"/>
        <v>0</v>
      </c>
      <c r="AA32" s="39">
        <f t="shared" si="16"/>
        <v>229</v>
      </c>
      <c r="AB32" s="37">
        <f t="shared" si="10"/>
        <v>94.23868312757202</v>
      </c>
      <c r="AC32" s="97">
        <v>14</v>
      </c>
      <c r="AD32" s="40">
        <f t="shared" si="11"/>
        <v>5.761316872427984</v>
      </c>
      <c r="AE32" s="39">
        <f t="shared" si="12"/>
        <v>243</v>
      </c>
      <c r="AF32" s="103">
        <f t="shared" si="13"/>
        <v>57.446808510638306</v>
      </c>
      <c r="AG32" s="106">
        <f t="shared" si="14"/>
        <v>-42.553191489361694</v>
      </c>
    </row>
    <row r="33" spans="1:33" ht="12.75">
      <c r="A33" s="304"/>
      <c r="B33" s="6">
        <v>261</v>
      </c>
      <c r="C33" s="3" t="s">
        <v>16</v>
      </c>
      <c r="D33" s="53">
        <v>423</v>
      </c>
      <c r="E33" s="98">
        <v>44</v>
      </c>
      <c r="F33" s="37">
        <f t="shared" si="0"/>
        <v>17.120622568093385</v>
      </c>
      <c r="G33" s="98">
        <v>127</v>
      </c>
      <c r="H33" s="37">
        <f t="shared" si="1"/>
        <v>49.416342412451364</v>
      </c>
      <c r="I33" s="98">
        <v>1</v>
      </c>
      <c r="J33" s="37">
        <f t="shared" si="2"/>
        <v>0.38910505836575876</v>
      </c>
      <c r="K33" s="98">
        <v>5</v>
      </c>
      <c r="L33" s="37">
        <f t="shared" si="3"/>
        <v>1.9455252918287937</v>
      </c>
      <c r="M33" s="98">
        <v>0</v>
      </c>
      <c r="N33" s="37">
        <f t="shared" si="4"/>
        <v>0</v>
      </c>
      <c r="O33" s="98">
        <v>63</v>
      </c>
      <c r="P33" s="37">
        <f t="shared" si="5"/>
        <v>24.5136186770428</v>
      </c>
      <c r="Q33" s="97">
        <v>0</v>
      </c>
      <c r="R33" s="37">
        <f t="shared" si="15"/>
        <v>0</v>
      </c>
      <c r="S33" s="98">
        <v>0</v>
      </c>
      <c r="T33" s="37">
        <f t="shared" si="6"/>
        <v>0</v>
      </c>
      <c r="U33" s="98">
        <v>0</v>
      </c>
      <c r="V33" s="37">
        <f t="shared" si="7"/>
        <v>0</v>
      </c>
      <c r="W33" s="98">
        <v>0</v>
      </c>
      <c r="X33" s="37">
        <f t="shared" si="8"/>
        <v>0</v>
      </c>
      <c r="Y33" s="98">
        <v>0</v>
      </c>
      <c r="Z33" s="37">
        <f t="shared" si="9"/>
        <v>0</v>
      </c>
      <c r="AA33" s="39">
        <f t="shared" si="16"/>
        <v>240</v>
      </c>
      <c r="AB33" s="37">
        <f t="shared" si="10"/>
        <v>93.3852140077821</v>
      </c>
      <c r="AC33" s="97">
        <v>17</v>
      </c>
      <c r="AD33" s="40">
        <f t="shared" si="11"/>
        <v>6.614785992217899</v>
      </c>
      <c r="AE33" s="39">
        <f t="shared" si="12"/>
        <v>257</v>
      </c>
      <c r="AF33" s="103">
        <f t="shared" si="13"/>
        <v>60.7565011820331</v>
      </c>
      <c r="AG33" s="106">
        <f t="shared" si="14"/>
        <v>-39.2434988179669</v>
      </c>
    </row>
    <row r="34" spans="1:33" ht="12.75">
      <c r="A34" s="304"/>
      <c r="B34" s="6">
        <v>262</v>
      </c>
      <c r="C34" s="3" t="s">
        <v>15</v>
      </c>
      <c r="D34" s="53">
        <v>462</v>
      </c>
      <c r="E34" s="98">
        <v>74</v>
      </c>
      <c r="F34" s="37">
        <f t="shared" si="0"/>
        <v>24.18300653594771</v>
      </c>
      <c r="G34" s="98">
        <v>159</v>
      </c>
      <c r="H34" s="37">
        <f t="shared" si="1"/>
        <v>51.9607843137255</v>
      </c>
      <c r="I34" s="98">
        <v>1</v>
      </c>
      <c r="J34" s="37">
        <f t="shared" si="2"/>
        <v>0.32679738562091504</v>
      </c>
      <c r="K34" s="98">
        <v>2</v>
      </c>
      <c r="L34" s="37">
        <f t="shared" si="3"/>
        <v>0.6535947712418301</v>
      </c>
      <c r="M34" s="98">
        <v>3</v>
      </c>
      <c r="N34" s="37">
        <f t="shared" si="4"/>
        <v>0.9803921568627451</v>
      </c>
      <c r="O34" s="98">
        <v>52</v>
      </c>
      <c r="P34" s="37">
        <f t="shared" si="5"/>
        <v>16.99346405228758</v>
      </c>
      <c r="Q34" s="97">
        <v>0</v>
      </c>
      <c r="R34" s="37">
        <f t="shared" si="15"/>
        <v>0</v>
      </c>
      <c r="S34" s="98">
        <v>1</v>
      </c>
      <c r="T34" s="37">
        <f t="shared" si="6"/>
        <v>0.32679738562091504</v>
      </c>
      <c r="U34" s="98">
        <v>0</v>
      </c>
      <c r="V34" s="37">
        <f t="shared" si="7"/>
        <v>0</v>
      </c>
      <c r="W34" s="98">
        <v>1</v>
      </c>
      <c r="X34" s="37">
        <f t="shared" si="8"/>
        <v>0.32679738562091504</v>
      </c>
      <c r="Y34" s="98">
        <v>0</v>
      </c>
      <c r="Z34" s="37">
        <f t="shared" si="9"/>
        <v>0</v>
      </c>
      <c r="AA34" s="39">
        <f t="shared" si="16"/>
        <v>293</v>
      </c>
      <c r="AB34" s="37">
        <f t="shared" si="10"/>
        <v>95.75163398692811</v>
      </c>
      <c r="AC34" s="97">
        <v>13</v>
      </c>
      <c r="AD34" s="40">
        <f t="shared" si="11"/>
        <v>4.248366013071895</v>
      </c>
      <c r="AE34" s="39">
        <f t="shared" si="12"/>
        <v>306</v>
      </c>
      <c r="AF34" s="103">
        <f t="shared" si="13"/>
        <v>66.23376623376623</v>
      </c>
      <c r="AG34" s="106">
        <f t="shared" si="14"/>
        <v>-33.76623376623377</v>
      </c>
    </row>
    <row r="35" spans="1:33" ht="13.5" thickBot="1">
      <c r="A35" s="305"/>
      <c r="B35" s="30">
        <v>262</v>
      </c>
      <c r="C35" s="31" t="s">
        <v>31</v>
      </c>
      <c r="D35" s="54">
        <v>537</v>
      </c>
      <c r="E35" s="101">
        <v>67</v>
      </c>
      <c r="F35" s="42">
        <f t="shared" si="0"/>
        <v>21.405750798722046</v>
      </c>
      <c r="G35" s="101">
        <v>125</v>
      </c>
      <c r="H35" s="42">
        <f t="shared" si="1"/>
        <v>39.936102236421725</v>
      </c>
      <c r="I35" s="101">
        <v>5</v>
      </c>
      <c r="J35" s="42">
        <f t="shared" si="2"/>
        <v>1.5974440894568689</v>
      </c>
      <c r="K35" s="101">
        <v>3</v>
      </c>
      <c r="L35" s="42">
        <f t="shared" si="3"/>
        <v>0.9584664536741214</v>
      </c>
      <c r="M35" s="101">
        <v>1</v>
      </c>
      <c r="N35" s="42">
        <f t="shared" si="4"/>
        <v>0.3194888178913738</v>
      </c>
      <c r="O35" s="101">
        <v>101</v>
      </c>
      <c r="P35" s="42">
        <f t="shared" si="5"/>
        <v>32.26837060702875</v>
      </c>
      <c r="Q35" s="99">
        <v>0</v>
      </c>
      <c r="R35" s="42">
        <f t="shared" si="15"/>
        <v>0</v>
      </c>
      <c r="S35" s="101">
        <v>0</v>
      </c>
      <c r="T35" s="42">
        <f t="shared" si="6"/>
        <v>0</v>
      </c>
      <c r="U35" s="101">
        <v>0</v>
      </c>
      <c r="V35" s="42">
        <f t="shared" si="7"/>
        <v>0</v>
      </c>
      <c r="W35" s="101">
        <v>0</v>
      </c>
      <c r="X35" s="42">
        <f t="shared" si="8"/>
        <v>0</v>
      </c>
      <c r="Y35" s="101">
        <v>0</v>
      </c>
      <c r="Z35" s="42">
        <f t="shared" si="9"/>
        <v>0</v>
      </c>
      <c r="AA35" s="43">
        <f t="shared" si="16"/>
        <v>302</v>
      </c>
      <c r="AB35" s="42">
        <f t="shared" si="10"/>
        <v>96.48562300319489</v>
      </c>
      <c r="AC35" s="99">
        <v>11</v>
      </c>
      <c r="AD35" s="44">
        <f t="shared" si="11"/>
        <v>3.5143769968051117</v>
      </c>
      <c r="AE35" s="43">
        <f t="shared" si="12"/>
        <v>313</v>
      </c>
      <c r="AF35" s="104">
        <f t="shared" si="13"/>
        <v>58.28677839851024</v>
      </c>
      <c r="AG35" s="107">
        <f t="shared" si="14"/>
        <v>-41.71322160148976</v>
      </c>
    </row>
    <row r="36" spans="27:28" ht="7.5" customHeight="1" thickBot="1" thickTop="1">
      <c r="AA36" s="12"/>
      <c r="AB36" s="12"/>
    </row>
    <row r="37" spans="1:40" s="9" customFormat="1" ht="18" customHeight="1" thickBot="1" thickTop="1">
      <c r="A37" s="309" t="s">
        <v>37</v>
      </c>
      <c r="B37" s="309"/>
      <c r="C37" s="55">
        <f>COUNTA(C13:C35)</f>
        <v>23</v>
      </c>
      <c r="D37" s="56">
        <f>SUM(D13:D36)</f>
        <v>11258</v>
      </c>
      <c r="E37" s="56">
        <f>SUM(E13:E35)</f>
        <v>1979</v>
      </c>
      <c r="F37" s="57">
        <f>E37/AE37*100</f>
        <v>27.58572623362141</v>
      </c>
      <c r="G37" s="56">
        <f>SUM(G13:G35)</f>
        <v>2631</v>
      </c>
      <c r="H37" s="57">
        <f>G37/AE37*100</f>
        <v>36.67410091998885</v>
      </c>
      <c r="I37" s="56">
        <f>SUM(I13:I35)</f>
        <v>57</v>
      </c>
      <c r="J37" s="57">
        <f>I37/AE37*100</f>
        <v>0.7945358238081963</v>
      </c>
      <c r="K37" s="56">
        <f>SUM(K13:K35)</f>
        <v>164</v>
      </c>
      <c r="L37" s="57">
        <f>K37/AE37*100</f>
        <v>2.286032896570951</v>
      </c>
      <c r="M37" s="56">
        <f>SUM(M13:M35)</f>
        <v>49</v>
      </c>
      <c r="N37" s="57">
        <f>M37/AE37*100</f>
        <v>0.683022023975467</v>
      </c>
      <c r="O37" s="56">
        <f>SUM(O13:O35)</f>
        <v>1905</v>
      </c>
      <c r="P37" s="57">
        <f>O37/AE37*100</f>
        <v>26.554223585168664</v>
      </c>
      <c r="Q37" s="56">
        <f>SUM(Q13:Q35)</f>
        <v>0</v>
      </c>
      <c r="R37" s="57">
        <f t="shared" si="15"/>
        <v>0</v>
      </c>
      <c r="S37" s="56">
        <f>SUM(S13:S35)</f>
        <v>5</v>
      </c>
      <c r="T37" s="57">
        <f>S37/AE37*100</f>
        <v>0.0696961248954558</v>
      </c>
      <c r="U37" s="56">
        <f>SUM(U13:U35)</f>
        <v>3</v>
      </c>
      <c r="V37" s="57">
        <f>U37/AE37*100</f>
        <v>0.04181767493727349</v>
      </c>
      <c r="W37" s="56">
        <f>SUM(W13:W35)</f>
        <v>14</v>
      </c>
      <c r="X37" s="57">
        <f>W37/AE37*100</f>
        <v>0.1951491497072763</v>
      </c>
      <c r="Y37" s="56">
        <f>SUM(Y13:Y35)</f>
        <v>2</v>
      </c>
      <c r="Z37" s="57">
        <f>Y37/AE37*100</f>
        <v>0.027878449958182325</v>
      </c>
      <c r="AA37" s="56">
        <f>SUM(AA13:AA35)</f>
        <v>6809</v>
      </c>
      <c r="AB37" s="57">
        <f>AA37/AE37*100</f>
        <v>94.91218288263173</v>
      </c>
      <c r="AC37" s="56">
        <f>SUM(AC13:AC35)</f>
        <v>365</v>
      </c>
      <c r="AD37" s="58">
        <f>AC37/AE37*100</f>
        <v>5.0878171173682745</v>
      </c>
      <c r="AE37" s="56">
        <f>SUM(AE13:AE36)</f>
        <v>7174</v>
      </c>
      <c r="AF37" s="59">
        <f>AE37/D37*100</f>
        <v>63.72357434713093</v>
      </c>
      <c r="AG37" s="108">
        <f>AF37-100</f>
        <v>-36.27642565286907</v>
      </c>
      <c r="AH37" s="20"/>
      <c r="AI37" s="20"/>
      <c r="AJ37" s="20"/>
      <c r="AK37" s="20"/>
      <c r="AL37" s="20"/>
      <c r="AM37" s="20"/>
      <c r="AN37" s="20"/>
    </row>
    <row r="38" ht="13.5" thickTop="1"/>
  </sheetData>
  <mergeCells count="31">
    <mergeCell ref="AF9:AF11"/>
    <mergeCell ref="A9:A11"/>
    <mergeCell ref="B9:B11"/>
    <mergeCell ref="AA9:AB10"/>
    <mergeCell ref="E10:F10"/>
    <mergeCell ref="AC9:AD10"/>
    <mergeCell ref="K10:L10"/>
    <mergeCell ref="U10:V10"/>
    <mergeCell ref="C9:C11"/>
    <mergeCell ref="W10:X10"/>
    <mergeCell ref="A13:A35"/>
    <mergeCell ref="A37:B37"/>
    <mergeCell ref="D9:D11"/>
    <mergeCell ref="S10:T10"/>
    <mergeCell ref="Y10:Z10"/>
    <mergeCell ref="E9:Z9"/>
    <mergeCell ref="M10:N10"/>
    <mergeCell ref="O10:P10"/>
    <mergeCell ref="G10:H10"/>
    <mergeCell ref="I10:J10"/>
    <mergeCell ref="Q10:R10"/>
    <mergeCell ref="AG9:AG11"/>
    <mergeCell ref="A1:AG1"/>
    <mergeCell ref="A2:AG2"/>
    <mergeCell ref="A3:AG3"/>
    <mergeCell ref="A4:AG4"/>
    <mergeCell ref="A5:AG5"/>
    <mergeCell ref="A6:AG6"/>
    <mergeCell ref="A7:AG7"/>
    <mergeCell ref="A8:AG8"/>
    <mergeCell ref="AE9:AE11"/>
  </mergeCells>
  <printOptions/>
  <pageMargins left="0" right="0" top="0.5905511811023623" bottom="0.7874015748031497" header="0" footer="0"/>
  <pageSetup horizontalDpi="300" verticalDpi="300" orientation="landscape" paperSize="9" scale="90" r:id="rId2"/>
  <headerFooter alignWithMargins="0">
    <oddFooter>&amp;C&amp;P de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85"/>
  <sheetViews>
    <sheetView tabSelected="1" zoomScale="75" zoomScaleNormal="75" workbookViewId="0" topLeftCell="A4">
      <selection activeCell="Y13" sqref="Y13"/>
    </sheetView>
  </sheetViews>
  <sheetFormatPr defaultColWidth="11.421875" defaultRowHeight="12.75"/>
  <cols>
    <col min="1" max="1" width="7.57421875" style="66" customWidth="1"/>
    <col min="2" max="2" width="7.57421875" style="5" customWidth="1"/>
    <col min="3" max="3" width="5.28125" style="1" customWidth="1"/>
    <col min="4" max="4" width="6.421875" style="8" customWidth="1"/>
    <col min="5" max="5" width="5.7109375" style="157" customWidth="1"/>
    <col min="6" max="6" width="4.57421875" style="21" customWidth="1"/>
    <col min="7" max="7" width="5.7109375" style="157" customWidth="1"/>
    <col min="8" max="8" width="4.421875" style="21" customWidth="1"/>
    <col min="9" max="9" width="5.7109375" style="157" customWidth="1"/>
    <col min="10" max="10" width="4.57421875" style="21" customWidth="1"/>
    <col min="11" max="11" width="5.7109375" style="157" customWidth="1"/>
    <col min="12" max="12" width="4.57421875" style="21" customWidth="1"/>
    <col min="13" max="13" width="5.7109375" style="157" customWidth="1"/>
    <col min="14" max="14" width="4.57421875" style="21" customWidth="1"/>
    <col min="15" max="15" width="5.7109375" style="157" customWidth="1"/>
    <col min="16" max="16" width="4.57421875" style="21" customWidth="1"/>
    <col min="17" max="17" width="5.7109375" style="21" customWidth="1"/>
    <col min="18" max="18" width="4.57421875" style="21" customWidth="1"/>
    <col min="19" max="19" width="5.7109375" style="158" customWidth="1"/>
    <col min="20" max="20" width="4.57421875" style="21" customWidth="1"/>
    <col min="21" max="21" width="5.7109375" style="158" customWidth="1"/>
    <col min="22" max="22" width="4.57421875" style="21" customWidth="1"/>
    <col min="23" max="23" width="5.7109375" style="158" customWidth="1"/>
    <col min="24" max="24" width="4.57421875" style="21" customWidth="1"/>
    <col min="25" max="25" width="5.7109375" style="157" customWidth="1"/>
    <col min="26" max="26" width="4.57421875" style="21" customWidth="1"/>
    <col min="27" max="27" width="7.421875" style="157" customWidth="1"/>
    <col min="28" max="28" width="5.28125" style="157" customWidth="1"/>
    <col min="29" max="29" width="4.57421875" style="157" customWidth="1"/>
    <col min="30" max="30" width="4.57421875" style="158" customWidth="1"/>
    <col min="31" max="31" width="7.00390625" style="157" customWidth="1"/>
    <col min="32" max="32" width="7.8515625" style="158" customWidth="1"/>
    <col min="33" max="33" width="7.00390625" style="158" customWidth="1"/>
    <col min="34" max="40" width="11.421875" style="18" customWidth="1"/>
  </cols>
  <sheetData>
    <row r="1" spans="1:33" ht="39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</row>
    <row r="2" spans="1:33" ht="18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</row>
    <row r="3" spans="1:33" ht="12.75">
      <c r="A3" s="312" t="s">
        <v>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</row>
    <row r="4" spans="1:33" ht="12.75">
      <c r="A4" s="313" t="s">
        <v>35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3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3" ht="25.5" customHeight="1">
      <c r="A6" s="314" t="s">
        <v>70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</row>
    <row r="7" spans="1:33" ht="11.25" customHeight="1">
      <c r="A7" s="315" t="s">
        <v>46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</row>
    <row r="8" spans="1:33" ht="13.5" thickBot="1">
      <c r="A8" s="306" t="s">
        <v>72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40" s="165" customFormat="1" ht="12" customHeight="1" thickBot="1" thickTop="1">
      <c r="A9" s="319" t="s">
        <v>36</v>
      </c>
      <c r="B9" s="322" t="s">
        <v>11</v>
      </c>
      <c r="C9" s="333" t="s">
        <v>12</v>
      </c>
      <c r="D9" s="334" t="s">
        <v>39</v>
      </c>
      <c r="E9" s="307" t="s">
        <v>42</v>
      </c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8"/>
      <c r="AA9" s="323" t="s">
        <v>43</v>
      </c>
      <c r="AB9" s="324"/>
      <c r="AC9" s="329" t="s">
        <v>40</v>
      </c>
      <c r="AD9" s="330"/>
      <c r="AE9" s="334" t="s">
        <v>41</v>
      </c>
      <c r="AF9" s="316" t="s">
        <v>68</v>
      </c>
      <c r="AG9" s="342" t="s">
        <v>69</v>
      </c>
      <c r="AH9" s="24"/>
      <c r="AI9" s="24"/>
      <c r="AJ9" s="24"/>
      <c r="AK9" s="24"/>
      <c r="AL9" s="24"/>
      <c r="AM9" s="24"/>
      <c r="AN9" s="24"/>
    </row>
    <row r="10" spans="1:33" s="24" customFormat="1" ht="18.75" customHeight="1" thickBot="1" thickTop="1">
      <c r="A10" s="320"/>
      <c r="B10" s="322"/>
      <c r="C10" s="333"/>
      <c r="D10" s="334"/>
      <c r="E10" s="327"/>
      <c r="F10" s="328"/>
      <c r="G10" s="327"/>
      <c r="H10" s="328"/>
      <c r="I10" s="327"/>
      <c r="J10" s="328"/>
      <c r="K10" s="327"/>
      <c r="L10" s="328"/>
      <c r="M10" s="327"/>
      <c r="N10" s="328"/>
      <c r="O10" s="327"/>
      <c r="P10" s="328"/>
      <c r="Q10" s="327"/>
      <c r="R10" s="328"/>
      <c r="S10" s="327"/>
      <c r="T10" s="328"/>
      <c r="U10" s="327"/>
      <c r="V10" s="328"/>
      <c r="W10" s="327"/>
      <c r="X10" s="328"/>
      <c r="Y10" s="327"/>
      <c r="Z10" s="328"/>
      <c r="AA10" s="325"/>
      <c r="AB10" s="326"/>
      <c r="AC10" s="331"/>
      <c r="AD10" s="332"/>
      <c r="AE10" s="334"/>
      <c r="AF10" s="317"/>
      <c r="AG10" s="342"/>
    </row>
    <row r="11" spans="1:33" s="24" customFormat="1" ht="12.75" customHeight="1" thickBot="1" thickTop="1">
      <c r="A11" s="321"/>
      <c r="B11" s="322"/>
      <c r="C11" s="333"/>
      <c r="D11" s="334"/>
      <c r="E11" s="49" t="s">
        <v>44</v>
      </c>
      <c r="F11" s="144" t="s">
        <v>38</v>
      </c>
      <c r="G11" s="49" t="s">
        <v>44</v>
      </c>
      <c r="H11" s="144" t="s">
        <v>38</v>
      </c>
      <c r="I11" s="49" t="s">
        <v>44</v>
      </c>
      <c r="J11" s="144" t="s">
        <v>38</v>
      </c>
      <c r="K11" s="49" t="s">
        <v>44</v>
      </c>
      <c r="L11" s="144" t="s">
        <v>38</v>
      </c>
      <c r="M11" s="49" t="s">
        <v>44</v>
      </c>
      <c r="N11" s="144" t="s">
        <v>38</v>
      </c>
      <c r="O11" s="49" t="s">
        <v>44</v>
      </c>
      <c r="P11" s="144" t="s">
        <v>38</v>
      </c>
      <c r="Q11" s="49" t="s">
        <v>44</v>
      </c>
      <c r="R11" s="144" t="s">
        <v>38</v>
      </c>
      <c r="S11" s="49" t="s">
        <v>44</v>
      </c>
      <c r="T11" s="144" t="s">
        <v>38</v>
      </c>
      <c r="U11" s="49" t="s">
        <v>44</v>
      </c>
      <c r="V11" s="144" t="s">
        <v>38</v>
      </c>
      <c r="W11" s="49" t="s">
        <v>44</v>
      </c>
      <c r="X11" s="144" t="s">
        <v>38</v>
      </c>
      <c r="Y11" s="49" t="s">
        <v>44</v>
      </c>
      <c r="Z11" s="144" t="s">
        <v>38</v>
      </c>
      <c r="AA11" s="49" t="s">
        <v>44</v>
      </c>
      <c r="AB11" s="142" t="s">
        <v>38</v>
      </c>
      <c r="AC11" s="48" t="s">
        <v>44</v>
      </c>
      <c r="AD11" s="142" t="s">
        <v>38</v>
      </c>
      <c r="AE11" s="334"/>
      <c r="AF11" s="318"/>
      <c r="AG11" s="342"/>
    </row>
    <row r="12" spans="1:40" s="2" customFormat="1" ht="7.5" customHeight="1" thickBot="1" thickTop="1">
      <c r="A12" s="65"/>
      <c r="B12" s="5"/>
      <c r="C12" s="1"/>
      <c r="D12" s="8"/>
      <c r="E12" s="157"/>
      <c r="F12" s="21"/>
      <c r="G12" s="157"/>
      <c r="H12" s="21"/>
      <c r="I12" s="157"/>
      <c r="J12" s="21"/>
      <c r="K12" s="157"/>
      <c r="L12" s="21"/>
      <c r="M12" s="157"/>
      <c r="N12" s="21"/>
      <c r="O12" s="157"/>
      <c r="P12" s="21"/>
      <c r="Q12" s="21"/>
      <c r="R12" s="21"/>
      <c r="S12" s="158"/>
      <c r="T12" s="21"/>
      <c r="U12" s="158"/>
      <c r="V12" s="21"/>
      <c r="W12" s="158"/>
      <c r="X12" s="21"/>
      <c r="Y12" s="157"/>
      <c r="Z12" s="21"/>
      <c r="AA12" s="157"/>
      <c r="AB12" s="157"/>
      <c r="AC12" s="157"/>
      <c r="AD12" s="158"/>
      <c r="AE12" s="157"/>
      <c r="AF12" s="158"/>
      <c r="AG12" s="158"/>
      <c r="AH12" s="14"/>
      <c r="AI12" s="14"/>
      <c r="AJ12" s="14"/>
      <c r="AK12" s="14"/>
      <c r="AL12" s="14"/>
      <c r="AM12" s="14"/>
      <c r="AN12" s="14"/>
    </row>
    <row r="13" spans="1:40" s="174" customFormat="1" ht="13.5" customHeight="1" thickTop="1">
      <c r="A13" s="303" t="s">
        <v>0</v>
      </c>
      <c r="B13" s="170">
        <v>448</v>
      </c>
      <c r="C13" s="171" t="s">
        <v>15</v>
      </c>
      <c r="D13" s="172">
        <v>614</v>
      </c>
      <c r="E13" s="173">
        <v>124</v>
      </c>
      <c r="F13" s="33">
        <f aca="true" t="shared" si="0" ref="F13:F75">E13/AE13*100</f>
        <v>36.15160349854227</v>
      </c>
      <c r="G13" s="173">
        <v>132</v>
      </c>
      <c r="H13" s="33">
        <f aca="true" t="shared" si="1" ref="H13:H75">G13/AE13*100</f>
        <v>38.48396501457726</v>
      </c>
      <c r="I13" s="173">
        <v>26</v>
      </c>
      <c r="J13" s="33">
        <f aca="true" t="shared" si="2" ref="J13:J75">I13/AE13*100</f>
        <v>7.580174927113703</v>
      </c>
      <c r="K13" s="173">
        <v>0</v>
      </c>
      <c r="L13" s="33">
        <f aca="true" t="shared" si="3" ref="L13:L75">K13/AE13*100</f>
        <v>0</v>
      </c>
      <c r="M13" s="173">
        <v>0</v>
      </c>
      <c r="N13" s="33">
        <f aca="true" t="shared" si="4" ref="N13:N75">M13/AE13*100</f>
        <v>0</v>
      </c>
      <c r="O13" s="173">
        <v>46</v>
      </c>
      <c r="P13" s="33">
        <f aca="true" t="shared" si="5" ref="P13:P75">O13/AE13*100</f>
        <v>13.411078717201166</v>
      </c>
      <c r="Q13" s="33">
        <v>0</v>
      </c>
      <c r="R13" s="33">
        <f>Q13/AE13*100</f>
        <v>0</v>
      </c>
      <c r="S13" s="173">
        <v>0</v>
      </c>
      <c r="T13" s="33">
        <f aca="true" t="shared" si="6" ref="T13:T47">S13/AE13*100</f>
        <v>0</v>
      </c>
      <c r="U13" s="173">
        <v>0</v>
      </c>
      <c r="V13" s="33">
        <f aca="true" t="shared" si="7" ref="V13:V75">U13/AE13*100</f>
        <v>0</v>
      </c>
      <c r="W13" s="173">
        <v>0</v>
      </c>
      <c r="X13" s="33">
        <f aca="true" t="shared" si="8" ref="X13:X75">W13/AE13*100</f>
        <v>0</v>
      </c>
      <c r="Y13" s="173">
        <v>0</v>
      </c>
      <c r="Z13" s="33">
        <f aca="true" t="shared" si="9" ref="Z13:Z75">Y13/AA13*100</f>
        <v>0</v>
      </c>
      <c r="AA13" s="153">
        <f>Y13+W13+U13+S13+O13+M13+K13+I13+G13+E13+Q13</f>
        <v>328</v>
      </c>
      <c r="AB13" s="159">
        <f aca="true" t="shared" si="10" ref="AB13:AB75">AA13/AE13*100</f>
        <v>95.6268221574344</v>
      </c>
      <c r="AC13" s="173">
        <v>15</v>
      </c>
      <c r="AD13" s="134">
        <f aca="true" t="shared" si="11" ref="AD13:AD75">AC13/AE13*100</f>
        <v>4.373177842565598</v>
      </c>
      <c r="AE13" s="153">
        <f aca="true" t="shared" si="12" ref="AE13:AE75">AA13+AC13</f>
        <v>343</v>
      </c>
      <c r="AF13" s="134">
        <f aca="true" t="shared" si="13" ref="AF13:AF75">AE13/D13*100</f>
        <v>55.86319218241043</v>
      </c>
      <c r="AG13" s="105">
        <f aca="true" t="shared" si="14" ref="AG13:AG76">AF13-100</f>
        <v>-44.13680781758957</v>
      </c>
      <c r="AH13" s="175"/>
      <c r="AI13" s="175"/>
      <c r="AJ13" s="175"/>
      <c r="AK13" s="175"/>
      <c r="AL13" s="175"/>
      <c r="AM13" s="175"/>
      <c r="AN13" s="175"/>
    </row>
    <row r="14" spans="1:40" s="174" customFormat="1" ht="12.75" customHeight="1">
      <c r="A14" s="304"/>
      <c r="B14" s="176">
        <v>448</v>
      </c>
      <c r="C14" s="177" t="s">
        <v>16</v>
      </c>
      <c r="D14" s="178">
        <v>614</v>
      </c>
      <c r="E14" s="38">
        <v>110</v>
      </c>
      <c r="F14" s="37">
        <f t="shared" si="0"/>
        <v>39.14590747330961</v>
      </c>
      <c r="G14" s="38">
        <v>96</v>
      </c>
      <c r="H14" s="37">
        <f t="shared" si="1"/>
        <v>34.16370106761566</v>
      </c>
      <c r="I14" s="38">
        <v>17</v>
      </c>
      <c r="J14" s="37">
        <f t="shared" si="2"/>
        <v>6.049822064056939</v>
      </c>
      <c r="K14" s="38">
        <v>0</v>
      </c>
      <c r="L14" s="37">
        <f t="shared" si="3"/>
        <v>0</v>
      </c>
      <c r="M14" s="38">
        <v>2</v>
      </c>
      <c r="N14" s="37">
        <f t="shared" si="4"/>
        <v>0.7117437722419928</v>
      </c>
      <c r="O14" s="38">
        <v>46</v>
      </c>
      <c r="P14" s="37">
        <f t="shared" si="5"/>
        <v>16.370106761565836</v>
      </c>
      <c r="Q14" s="37">
        <v>0</v>
      </c>
      <c r="R14" s="37">
        <f aca="true" t="shared" si="15" ref="R14:R77">Q14/AE14*100</f>
        <v>0</v>
      </c>
      <c r="S14" s="38">
        <v>2</v>
      </c>
      <c r="T14" s="37">
        <f t="shared" si="6"/>
        <v>0.7117437722419928</v>
      </c>
      <c r="U14" s="38">
        <v>0</v>
      </c>
      <c r="V14" s="37">
        <f t="shared" si="7"/>
        <v>0</v>
      </c>
      <c r="W14" s="38">
        <v>0</v>
      </c>
      <c r="X14" s="37">
        <f t="shared" si="8"/>
        <v>0</v>
      </c>
      <c r="Y14" s="38">
        <v>0</v>
      </c>
      <c r="Z14" s="37">
        <f t="shared" si="9"/>
        <v>0</v>
      </c>
      <c r="AA14" s="154">
        <f>Y14+W14+U14+S14+O14+M14+K14+I14+G14+E14+Q14</f>
        <v>273</v>
      </c>
      <c r="AB14" s="160">
        <f t="shared" si="10"/>
        <v>97.15302491103202</v>
      </c>
      <c r="AC14" s="38">
        <v>8</v>
      </c>
      <c r="AD14" s="135">
        <f t="shared" si="11"/>
        <v>2.8469750889679712</v>
      </c>
      <c r="AE14" s="154">
        <f t="shared" si="12"/>
        <v>281</v>
      </c>
      <c r="AF14" s="135">
        <f t="shared" si="13"/>
        <v>45.76547231270358</v>
      </c>
      <c r="AG14" s="106">
        <f t="shared" si="14"/>
        <v>-54.23452768729642</v>
      </c>
      <c r="AH14" s="175"/>
      <c r="AI14" s="175"/>
      <c r="AJ14" s="175"/>
      <c r="AK14" s="175"/>
      <c r="AL14" s="175"/>
      <c r="AM14" s="175"/>
      <c r="AN14" s="175"/>
    </row>
    <row r="15" spans="1:40" s="174" customFormat="1" ht="12.75" customHeight="1">
      <c r="A15" s="304"/>
      <c r="B15" s="176">
        <v>449</v>
      </c>
      <c r="C15" s="177" t="s">
        <v>15</v>
      </c>
      <c r="D15" s="178">
        <v>507</v>
      </c>
      <c r="E15" s="38">
        <v>89</v>
      </c>
      <c r="F15" s="37">
        <f t="shared" si="0"/>
        <v>33.840304182509506</v>
      </c>
      <c r="G15" s="38">
        <v>105</v>
      </c>
      <c r="H15" s="37">
        <f t="shared" si="1"/>
        <v>39.92395437262358</v>
      </c>
      <c r="I15" s="38">
        <v>18</v>
      </c>
      <c r="J15" s="37">
        <f t="shared" si="2"/>
        <v>6.844106463878327</v>
      </c>
      <c r="K15" s="38">
        <v>1</v>
      </c>
      <c r="L15" s="37">
        <f t="shared" si="3"/>
        <v>0.38022813688212925</v>
      </c>
      <c r="M15" s="38">
        <v>2</v>
      </c>
      <c r="N15" s="37">
        <f t="shared" si="4"/>
        <v>0.7604562737642585</v>
      </c>
      <c r="O15" s="38">
        <v>34</v>
      </c>
      <c r="P15" s="37">
        <f t="shared" si="5"/>
        <v>12.927756653992395</v>
      </c>
      <c r="Q15" s="37">
        <v>0</v>
      </c>
      <c r="R15" s="37">
        <f t="shared" si="15"/>
        <v>0</v>
      </c>
      <c r="S15" s="38">
        <v>1</v>
      </c>
      <c r="T15" s="37">
        <f t="shared" si="6"/>
        <v>0.38022813688212925</v>
      </c>
      <c r="U15" s="38">
        <v>0</v>
      </c>
      <c r="V15" s="37">
        <f t="shared" si="7"/>
        <v>0</v>
      </c>
      <c r="W15" s="38">
        <v>0</v>
      </c>
      <c r="X15" s="37">
        <f t="shared" si="8"/>
        <v>0</v>
      </c>
      <c r="Y15" s="38">
        <v>0</v>
      </c>
      <c r="Z15" s="37">
        <f t="shared" si="9"/>
        <v>0</v>
      </c>
      <c r="AA15" s="154">
        <f aca="true" t="shared" si="16" ref="AA15:AA77">Y15+W15+U15+S15+O15+M15+K15+I15+G15+E15+Q15</f>
        <v>250</v>
      </c>
      <c r="AB15" s="160">
        <f t="shared" si="10"/>
        <v>95.05703422053232</v>
      </c>
      <c r="AC15" s="38">
        <v>13</v>
      </c>
      <c r="AD15" s="135">
        <f t="shared" si="11"/>
        <v>4.942965779467681</v>
      </c>
      <c r="AE15" s="154">
        <f t="shared" si="12"/>
        <v>263</v>
      </c>
      <c r="AF15" s="135">
        <f t="shared" si="13"/>
        <v>51.87376725838264</v>
      </c>
      <c r="AG15" s="106">
        <f t="shared" si="14"/>
        <v>-48.12623274161736</v>
      </c>
      <c r="AH15" s="175"/>
      <c r="AI15" s="175"/>
      <c r="AJ15" s="175"/>
      <c r="AK15" s="175"/>
      <c r="AL15" s="175"/>
      <c r="AM15" s="175"/>
      <c r="AN15" s="175"/>
    </row>
    <row r="16" spans="1:40" s="174" customFormat="1" ht="12.75" customHeight="1">
      <c r="A16" s="304"/>
      <c r="B16" s="176">
        <v>449</v>
      </c>
      <c r="C16" s="177" t="s">
        <v>16</v>
      </c>
      <c r="D16" s="178">
        <v>508</v>
      </c>
      <c r="E16" s="38">
        <v>90</v>
      </c>
      <c r="F16" s="37">
        <f t="shared" si="0"/>
        <v>33.457249070631974</v>
      </c>
      <c r="G16" s="38">
        <v>101</v>
      </c>
      <c r="H16" s="37">
        <f t="shared" si="1"/>
        <v>37.54646840148699</v>
      </c>
      <c r="I16" s="38">
        <v>9</v>
      </c>
      <c r="J16" s="37">
        <f t="shared" si="2"/>
        <v>3.3457249070631967</v>
      </c>
      <c r="K16" s="38">
        <v>1</v>
      </c>
      <c r="L16" s="37">
        <f t="shared" si="3"/>
        <v>0.37174721189591076</v>
      </c>
      <c r="M16" s="38">
        <v>4</v>
      </c>
      <c r="N16" s="37">
        <f t="shared" si="4"/>
        <v>1.486988847583643</v>
      </c>
      <c r="O16" s="38">
        <v>42</v>
      </c>
      <c r="P16" s="37">
        <f t="shared" si="5"/>
        <v>15.613382899628252</v>
      </c>
      <c r="Q16" s="37">
        <v>0</v>
      </c>
      <c r="R16" s="37">
        <f t="shared" si="15"/>
        <v>0</v>
      </c>
      <c r="S16" s="38">
        <v>3</v>
      </c>
      <c r="T16" s="37">
        <f t="shared" si="6"/>
        <v>1.1152416356877324</v>
      </c>
      <c r="U16" s="38">
        <v>0</v>
      </c>
      <c r="V16" s="37">
        <f t="shared" si="7"/>
        <v>0</v>
      </c>
      <c r="W16" s="38">
        <v>0</v>
      </c>
      <c r="X16" s="37">
        <f t="shared" si="8"/>
        <v>0</v>
      </c>
      <c r="Y16" s="38">
        <v>0</v>
      </c>
      <c r="Z16" s="37">
        <f t="shared" si="9"/>
        <v>0</v>
      </c>
      <c r="AA16" s="154">
        <f t="shared" si="16"/>
        <v>250</v>
      </c>
      <c r="AB16" s="160">
        <f t="shared" si="10"/>
        <v>92.93680297397769</v>
      </c>
      <c r="AC16" s="38">
        <v>19</v>
      </c>
      <c r="AD16" s="135">
        <f t="shared" si="11"/>
        <v>7.063197026022305</v>
      </c>
      <c r="AE16" s="154">
        <f t="shared" si="12"/>
        <v>269</v>
      </c>
      <c r="AF16" s="135">
        <f t="shared" si="13"/>
        <v>52.95275590551181</v>
      </c>
      <c r="AG16" s="106">
        <f t="shared" si="14"/>
        <v>-47.04724409448819</v>
      </c>
      <c r="AH16" s="175"/>
      <c r="AI16" s="175"/>
      <c r="AJ16" s="175"/>
      <c r="AK16" s="175"/>
      <c r="AL16" s="175"/>
      <c r="AM16" s="175"/>
      <c r="AN16" s="175"/>
    </row>
    <row r="17" spans="1:40" s="174" customFormat="1" ht="12.75" customHeight="1">
      <c r="A17" s="304"/>
      <c r="B17" s="176">
        <v>450</v>
      </c>
      <c r="C17" s="177" t="s">
        <v>15</v>
      </c>
      <c r="D17" s="178">
        <v>473</v>
      </c>
      <c r="E17" s="38">
        <v>71</v>
      </c>
      <c r="F17" s="37">
        <f t="shared" si="0"/>
        <v>29.957805907172997</v>
      </c>
      <c r="G17" s="38">
        <v>86</v>
      </c>
      <c r="H17" s="37">
        <f t="shared" si="1"/>
        <v>36.28691983122363</v>
      </c>
      <c r="I17" s="38">
        <v>26</v>
      </c>
      <c r="J17" s="37">
        <f t="shared" si="2"/>
        <v>10.970464135021098</v>
      </c>
      <c r="K17" s="38">
        <v>3</v>
      </c>
      <c r="L17" s="37">
        <f t="shared" si="3"/>
        <v>1.2658227848101267</v>
      </c>
      <c r="M17" s="38">
        <v>2</v>
      </c>
      <c r="N17" s="37">
        <f t="shared" si="4"/>
        <v>0.8438818565400843</v>
      </c>
      <c r="O17" s="38">
        <v>40</v>
      </c>
      <c r="P17" s="37">
        <f t="shared" si="5"/>
        <v>16.877637130801688</v>
      </c>
      <c r="Q17" s="37">
        <v>0</v>
      </c>
      <c r="R17" s="37">
        <f t="shared" si="15"/>
        <v>0</v>
      </c>
      <c r="S17" s="38">
        <v>1</v>
      </c>
      <c r="T17" s="37">
        <f t="shared" si="6"/>
        <v>0.42194092827004215</v>
      </c>
      <c r="U17" s="38">
        <v>0</v>
      </c>
      <c r="V17" s="37">
        <f t="shared" si="7"/>
        <v>0</v>
      </c>
      <c r="W17" s="38">
        <v>0</v>
      </c>
      <c r="X17" s="37">
        <f t="shared" si="8"/>
        <v>0</v>
      </c>
      <c r="Y17" s="38">
        <v>0</v>
      </c>
      <c r="Z17" s="37">
        <f t="shared" si="9"/>
        <v>0</v>
      </c>
      <c r="AA17" s="154">
        <f t="shared" si="16"/>
        <v>229</v>
      </c>
      <c r="AB17" s="160">
        <f t="shared" si="10"/>
        <v>96.62447257383965</v>
      </c>
      <c r="AC17" s="38">
        <v>8</v>
      </c>
      <c r="AD17" s="135">
        <f t="shared" si="11"/>
        <v>3.375527426160337</v>
      </c>
      <c r="AE17" s="154">
        <f t="shared" si="12"/>
        <v>237</v>
      </c>
      <c r="AF17" s="135">
        <f t="shared" si="13"/>
        <v>50.10570824524313</v>
      </c>
      <c r="AG17" s="106">
        <f t="shared" si="14"/>
        <v>-49.89429175475687</v>
      </c>
      <c r="AH17" s="175"/>
      <c r="AI17" s="175"/>
      <c r="AJ17" s="175"/>
      <c r="AK17" s="175"/>
      <c r="AL17" s="175"/>
      <c r="AM17" s="175"/>
      <c r="AN17" s="175"/>
    </row>
    <row r="18" spans="1:40" s="174" customFormat="1" ht="12.75" customHeight="1">
      <c r="A18" s="304"/>
      <c r="B18" s="176">
        <v>450</v>
      </c>
      <c r="C18" s="177" t="s">
        <v>16</v>
      </c>
      <c r="D18" s="178">
        <v>474</v>
      </c>
      <c r="E18" s="38">
        <v>89</v>
      </c>
      <c r="F18" s="37">
        <f t="shared" si="0"/>
        <v>35.7429718875502</v>
      </c>
      <c r="G18" s="38">
        <v>81</v>
      </c>
      <c r="H18" s="37">
        <f t="shared" si="1"/>
        <v>32.53012048192771</v>
      </c>
      <c r="I18" s="38">
        <v>26</v>
      </c>
      <c r="J18" s="37">
        <f t="shared" si="2"/>
        <v>10.441767068273093</v>
      </c>
      <c r="K18" s="38">
        <v>0</v>
      </c>
      <c r="L18" s="37">
        <f t="shared" si="3"/>
        <v>0</v>
      </c>
      <c r="M18" s="38">
        <v>3</v>
      </c>
      <c r="N18" s="37">
        <f t="shared" si="4"/>
        <v>1.2048192771084338</v>
      </c>
      <c r="O18" s="38">
        <v>37</v>
      </c>
      <c r="P18" s="37">
        <f t="shared" si="5"/>
        <v>14.859437751004014</v>
      </c>
      <c r="Q18" s="37">
        <v>0</v>
      </c>
      <c r="R18" s="37">
        <f t="shared" si="15"/>
        <v>0</v>
      </c>
      <c r="S18" s="38">
        <v>2</v>
      </c>
      <c r="T18" s="37">
        <f t="shared" si="6"/>
        <v>0.8032128514056224</v>
      </c>
      <c r="U18" s="38">
        <v>0</v>
      </c>
      <c r="V18" s="37">
        <f t="shared" si="7"/>
        <v>0</v>
      </c>
      <c r="W18" s="38">
        <v>0</v>
      </c>
      <c r="X18" s="37">
        <f t="shared" si="8"/>
        <v>0</v>
      </c>
      <c r="Y18" s="38">
        <v>0</v>
      </c>
      <c r="Z18" s="37">
        <f t="shared" si="9"/>
        <v>0</v>
      </c>
      <c r="AA18" s="154">
        <f t="shared" si="16"/>
        <v>238</v>
      </c>
      <c r="AB18" s="160">
        <f t="shared" si="10"/>
        <v>95.58232931726907</v>
      </c>
      <c r="AC18" s="38">
        <v>11</v>
      </c>
      <c r="AD18" s="135">
        <f t="shared" si="11"/>
        <v>4.417670682730924</v>
      </c>
      <c r="AE18" s="154">
        <f t="shared" si="12"/>
        <v>249</v>
      </c>
      <c r="AF18" s="135">
        <f t="shared" si="13"/>
        <v>52.53164556962025</v>
      </c>
      <c r="AG18" s="106">
        <f t="shared" si="14"/>
        <v>-47.46835443037975</v>
      </c>
      <c r="AH18" s="175"/>
      <c r="AI18" s="175"/>
      <c r="AJ18" s="175"/>
      <c r="AK18" s="175"/>
      <c r="AL18" s="175"/>
      <c r="AM18" s="175"/>
      <c r="AN18" s="175"/>
    </row>
    <row r="19" spans="1:40" s="174" customFormat="1" ht="12.75" customHeight="1">
      <c r="A19" s="304"/>
      <c r="B19" s="176">
        <v>451</v>
      </c>
      <c r="C19" s="177" t="s">
        <v>15</v>
      </c>
      <c r="D19" s="178">
        <v>610</v>
      </c>
      <c r="E19" s="38">
        <v>131</v>
      </c>
      <c r="F19" s="37">
        <f t="shared" si="0"/>
        <v>37.752161383285305</v>
      </c>
      <c r="G19" s="38">
        <v>118</v>
      </c>
      <c r="H19" s="37">
        <f t="shared" si="1"/>
        <v>34.00576368876081</v>
      </c>
      <c r="I19" s="38">
        <v>21</v>
      </c>
      <c r="J19" s="37">
        <f t="shared" si="2"/>
        <v>6.051873198847262</v>
      </c>
      <c r="K19" s="38">
        <v>0</v>
      </c>
      <c r="L19" s="37">
        <f t="shared" si="3"/>
        <v>0</v>
      </c>
      <c r="M19" s="38">
        <v>5</v>
      </c>
      <c r="N19" s="37">
        <f t="shared" si="4"/>
        <v>1.440922190201729</v>
      </c>
      <c r="O19" s="38">
        <v>48</v>
      </c>
      <c r="P19" s="37">
        <f t="shared" si="5"/>
        <v>13.8328530259366</v>
      </c>
      <c r="Q19" s="37">
        <v>0</v>
      </c>
      <c r="R19" s="37">
        <f t="shared" si="15"/>
        <v>0</v>
      </c>
      <c r="S19" s="38">
        <v>3</v>
      </c>
      <c r="T19" s="37">
        <f t="shared" si="6"/>
        <v>0.8645533141210375</v>
      </c>
      <c r="U19" s="38">
        <v>0</v>
      </c>
      <c r="V19" s="37">
        <f t="shared" si="7"/>
        <v>0</v>
      </c>
      <c r="W19" s="38">
        <v>0</v>
      </c>
      <c r="X19" s="37">
        <f t="shared" si="8"/>
        <v>0</v>
      </c>
      <c r="Y19" s="38">
        <v>0</v>
      </c>
      <c r="Z19" s="37">
        <f t="shared" si="9"/>
        <v>0</v>
      </c>
      <c r="AA19" s="154">
        <f t="shared" si="16"/>
        <v>326</v>
      </c>
      <c r="AB19" s="160">
        <f t="shared" si="10"/>
        <v>93.94812680115274</v>
      </c>
      <c r="AC19" s="38">
        <v>21</v>
      </c>
      <c r="AD19" s="135">
        <f t="shared" si="11"/>
        <v>6.051873198847262</v>
      </c>
      <c r="AE19" s="154">
        <f t="shared" si="12"/>
        <v>347</v>
      </c>
      <c r="AF19" s="135">
        <f t="shared" si="13"/>
        <v>56.88524590163935</v>
      </c>
      <c r="AG19" s="106">
        <f t="shared" si="14"/>
        <v>-43.11475409836065</v>
      </c>
      <c r="AH19" s="175"/>
      <c r="AI19" s="175"/>
      <c r="AJ19" s="175"/>
      <c r="AK19" s="175"/>
      <c r="AL19" s="175"/>
      <c r="AM19" s="175"/>
      <c r="AN19" s="175"/>
    </row>
    <row r="20" spans="1:40" s="174" customFormat="1" ht="12.75" customHeight="1">
      <c r="A20" s="304"/>
      <c r="B20" s="176">
        <v>451</v>
      </c>
      <c r="C20" s="177" t="s">
        <v>16</v>
      </c>
      <c r="D20" s="178">
        <v>611</v>
      </c>
      <c r="E20" s="38">
        <v>121</v>
      </c>
      <c r="F20" s="37">
        <f t="shared" si="0"/>
        <v>36.666666666666664</v>
      </c>
      <c r="G20" s="38">
        <v>131</v>
      </c>
      <c r="H20" s="37">
        <f t="shared" si="1"/>
        <v>39.696969696969695</v>
      </c>
      <c r="I20" s="38">
        <v>22</v>
      </c>
      <c r="J20" s="37">
        <f t="shared" si="2"/>
        <v>6.666666666666667</v>
      </c>
      <c r="K20" s="38">
        <v>0</v>
      </c>
      <c r="L20" s="37">
        <f t="shared" si="3"/>
        <v>0</v>
      </c>
      <c r="M20" s="38">
        <v>15</v>
      </c>
      <c r="N20" s="37">
        <f t="shared" si="4"/>
        <v>4.545454545454546</v>
      </c>
      <c r="O20" s="38">
        <v>29</v>
      </c>
      <c r="P20" s="37">
        <f t="shared" si="5"/>
        <v>8.787878787878787</v>
      </c>
      <c r="Q20" s="37">
        <v>0</v>
      </c>
      <c r="R20" s="37">
        <f t="shared" si="15"/>
        <v>0</v>
      </c>
      <c r="S20" s="38">
        <v>2</v>
      </c>
      <c r="T20" s="37">
        <f t="shared" si="6"/>
        <v>0.6060606060606061</v>
      </c>
      <c r="U20" s="38">
        <v>0</v>
      </c>
      <c r="V20" s="37">
        <f t="shared" si="7"/>
        <v>0</v>
      </c>
      <c r="W20" s="38">
        <v>0</v>
      </c>
      <c r="X20" s="37">
        <f t="shared" si="8"/>
        <v>0</v>
      </c>
      <c r="Y20" s="38">
        <v>0</v>
      </c>
      <c r="Z20" s="37">
        <f t="shared" si="9"/>
        <v>0</v>
      </c>
      <c r="AA20" s="154">
        <f t="shared" si="16"/>
        <v>320</v>
      </c>
      <c r="AB20" s="160">
        <f t="shared" si="10"/>
        <v>96.96969696969697</v>
      </c>
      <c r="AC20" s="38">
        <v>10</v>
      </c>
      <c r="AD20" s="135">
        <f t="shared" si="11"/>
        <v>3.0303030303030303</v>
      </c>
      <c r="AE20" s="154">
        <f t="shared" si="12"/>
        <v>330</v>
      </c>
      <c r="AF20" s="135">
        <f t="shared" si="13"/>
        <v>54.00981996726678</v>
      </c>
      <c r="AG20" s="106">
        <f t="shared" si="14"/>
        <v>-45.99018003273322</v>
      </c>
      <c r="AH20" s="175"/>
      <c r="AI20" s="175"/>
      <c r="AJ20" s="175"/>
      <c r="AK20" s="175"/>
      <c r="AL20" s="175"/>
      <c r="AM20" s="175"/>
      <c r="AN20" s="175"/>
    </row>
    <row r="21" spans="1:40" s="174" customFormat="1" ht="12.75" customHeight="1">
      <c r="A21" s="304"/>
      <c r="B21" s="176">
        <v>452</v>
      </c>
      <c r="C21" s="177" t="s">
        <v>15</v>
      </c>
      <c r="D21" s="178">
        <v>687</v>
      </c>
      <c r="E21" s="38">
        <v>110</v>
      </c>
      <c r="F21" s="37">
        <f t="shared" si="0"/>
        <v>30.386740331491712</v>
      </c>
      <c r="G21" s="38">
        <v>134</v>
      </c>
      <c r="H21" s="37">
        <f t="shared" si="1"/>
        <v>37.01657458563536</v>
      </c>
      <c r="I21" s="38">
        <v>20</v>
      </c>
      <c r="J21" s="37">
        <f t="shared" si="2"/>
        <v>5.524861878453039</v>
      </c>
      <c r="K21" s="38">
        <v>0</v>
      </c>
      <c r="L21" s="37">
        <f t="shared" si="3"/>
        <v>0</v>
      </c>
      <c r="M21" s="38">
        <v>0</v>
      </c>
      <c r="N21" s="37">
        <f t="shared" si="4"/>
        <v>0</v>
      </c>
      <c r="O21" s="38">
        <v>72</v>
      </c>
      <c r="P21" s="37">
        <f t="shared" si="5"/>
        <v>19.88950276243094</v>
      </c>
      <c r="Q21" s="37">
        <v>0</v>
      </c>
      <c r="R21" s="37">
        <f t="shared" si="15"/>
        <v>0</v>
      </c>
      <c r="S21" s="38">
        <v>4</v>
      </c>
      <c r="T21" s="37">
        <f t="shared" si="6"/>
        <v>1.1049723756906076</v>
      </c>
      <c r="U21" s="38">
        <v>0</v>
      </c>
      <c r="V21" s="37">
        <f t="shared" si="7"/>
        <v>0</v>
      </c>
      <c r="W21" s="38">
        <v>0</v>
      </c>
      <c r="X21" s="37">
        <f t="shared" si="8"/>
        <v>0</v>
      </c>
      <c r="Y21" s="38">
        <v>0</v>
      </c>
      <c r="Z21" s="37">
        <f t="shared" si="9"/>
        <v>0</v>
      </c>
      <c r="AA21" s="154">
        <f t="shared" si="16"/>
        <v>340</v>
      </c>
      <c r="AB21" s="160">
        <f t="shared" si="10"/>
        <v>93.92265193370166</v>
      </c>
      <c r="AC21" s="38">
        <v>22</v>
      </c>
      <c r="AD21" s="135">
        <f t="shared" si="11"/>
        <v>6.077348066298343</v>
      </c>
      <c r="AE21" s="154">
        <f t="shared" si="12"/>
        <v>362</v>
      </c>
      <c r="AF21" s="135">
        <f t="shared" si="13"/>
        <v>52.69286754002911</v>
      </c>
      <c r="AG21" s="106">
        <f t="shared" si="14"/>
        <v>-47.30713245997089</v>
      </c>
      <c r="AH21" s="175"/>
      <c r="AI21" s="175"/>
      <c r="AJ21" s="175"/>
      <c r="AK21" s="175"/>
      <c r="AL21" s="175"/>
      <c r="AM21" s="175"/>
      <c r="AN21" s="175"/>
    </row>
    <row r="22" spans="1:40" s="174" customFormat="1" ht="12.75" customHeight="1">
      <c r="A22" s="304"/>
      <c r="B22" s="176">
        <v>453</v>
      </c>
      <c r="C22" s="177" t="s">
        <v>15</v>
      </c>
      <c r="D22" s="178">
        <v>418</v>
      </c>
      <c r="E22" s="38">
        <v>84</v>
      </c>
      <c r="F22" s="37">
        <f t="shared" si="0"/>
        <v>37.00440528634361</v>
      </c>
      <c r="G22" s="38">
        <v>67</v>
      </c>
      <c r="H22" s="37">
        <f t="shared" si="1"/>
        <v>29.515418502202646</v>
      </c>
      <c r="I22" s="38">
        <v>21</v>
      </c>
      <c r="J22" s="37">
        <f t="shared" si="2"/>
        <v>9.251101321585903</v>
      </c>
      <c r="K22" s="38">
        <v>0</v>
      </c>
      <c r="L22" s="37">
        <f t="shared" si="3"/>
        <v>0</v>
      </c>
      <c r="M22" s="38">
        <v>4</v>
      </c>
      <c r="N22" s="37">
        <f t="shared" si="4"/>
        <v>1.762114537444934</v>
      </c>
      <c r="O22" s="38">
        <v>38</v>
      </c>
      <c r="P22" s="37">
        <f t="shared" si="5"/>
        <v>16.740088105726873</v>
      </c>
      <c r="Q22" s="37">
        <v>0</v>
      </c>
      <c r="R22" s="37">
        <f t="shared" si="15"/>
        <v>0</v>
      </c>
      <c r="S22" s="38">
        <v>3</v>
      </c>
      <c r="T22" s="37">
        <f t="shared" si="6"/>
        <v>1.3215859030837005</v>
      </c>
      <c r="U22" s="38">
        <v>0</v>
      </c>
      <c r="V22" s="37">
        <f t="shared" si="7"/>
        <v>0</v>
      </c>
      <c r="W22" s="38">
        <v>0</v>
      </c>
      <c r="X22" s="37">
        <f t="shared" si="8"/>
        <v>0</v>
      </c>
      <c r="Y22" s="38">
        <v>0</v>
      </c>
      <c r="Z22" s="37">
        <f t="shared" si="9"/>
        <v>0</v>
      </c>
      <c r="AA22" s="154">
        <f t="shared" si="16"/>
        <v>217</v>
      </c>
      <c r="AB22" s="160">
        <f t="shared" si="10"/>
        <v>95.59471365638767</v>
      </c>
      <c r="AC22" s="38">
        <v>10</v>
      </c>
      <c r="AD22" s="135">
        <f t="shared" si="11"/>
        <v>4.405286343612335</v>
      </c>
      <c r="AE22" s="154">
        <f t="shared" si="12"/>
        <v>227</v>
      </c>
      <c r="AF22" s="135">
        <f t="shared" si="13"/>
        <v>54.30622009569378</v>
      </c>
      <c r="AG22" s="106">
        <f t="shared" si="14"/>
        <v>-45.69377990430622</v>
      </c>
      <c r="AH22" s="175"/>
      <c r="AI22" s="175"/>
      <c r="AJ22" s="175"/>
      <c r="AK22" s="175"/>
      <c r="AL22" s="175"/>
      <c r="AM22" s="175"/>
      <c r="AN22" s="175"/>
    </row>
    <row r="23" spans="1:40" s="174" customFormat="1" ht="12.75" customHeight="1">
      <c r="A23" s="304"/>
      <c r="B23" s="176">
        <v>453</v>
      </c>
      <c r="C23" s="177" t="s">
        <v>16</v>
      </c>
      <c r="D23" s="178">
        <v>419</v>
      </c>
      <c r="E23" s="38">
        <v>98</v>
      </c>
      <c r="F23" s="37">
        <f t="shared" si="0"/>
        <v>38.28125</v>
      </c>
      <c r="G23" s="38">
        <v>86</v>
      </c>
      <c r="H23" s="37">
        <f t="shared" si="1"/>
        <v>33.59375</v>
      </c>
      <c r="I23" s="38">
        <v>27</v>
      </c>
      <c r="J23" s="37">
        <f t="shared" si="2"/>
        <v>10.546875</v>
      </c>
      <c r="K23" s="38">
        <v>0</v>
      </c>
      <c r="L23" s="37">
        <f t="shared" si="3"/>
        <v>0</v>
      </c>
      <c r="M23" s="38">
        <v>1</v>
      </c>
      <c r="N23" s="37">
        <f t="shared" si="4"/>
        <v>0.390625</v>
      </c>
      <c r="O23" s="38">
        <v>34</v>
      </c>
      <c r="P23" s="37">
        <f t="shared" si="5"/>
        <v>13.28125</v>
      </c>
      <c r="Q23" s="37">
        <v>0</v>
      </c>
      <c r="R23" s="37">
        <f t="shared" si="15"/>
        <v>0</v>
      </c>
      <c r="S23" s="38">
        <v>3</v>
      </c>
      <c r="T23" s="37">
        <f t="shared" si="6"/>
        <v>1.171875</v>
      </c>
      <c r="U23" s="38">
        <v>0</v>
      </c>
      <c r="V23" s="37">
        <f t="shared" si="7"/>
        <v>0</v>
      </c>
      <c r="W23" s="38">
        <v>0</v>
      </c>
      <c r="X23" s="37">
        <f t="shared" si="8"/>
        <v>0</v>
      </c>
      <c r="Y23" s="38">
        <v>0</v>
      </c>
      <c r="Z23" s="37">
        <f t="shared" si="9"/>
        <v>0</v>
      </c>
      <c r="AA23" s="154">
        <f t="shared" si="16"/>
        <v>249</v>
      </c>
      <c r="AB23" s="160">
        <f t="shared" si="10"/>
        <v>97.265625</v>
      </c>
      <c r="AC23" s="38">
        <v>7</v>
      </c>
      <c r="AD23" s="135">
        <f t="shared" si="11"/>
        <v>2.734375</v>
      </c>
      <c r="AE23" s="154">
        <f t="shared" si="12"/>
        <v>256</v>
      </c>
      <c r="AF23" s="135">
        <f t="shared" si="13"/>
        <v>61.09785202863962</v>
      </c>
      <c r="AG23" s="106">
        <f t="shared" si="14"/>
        <v>-38.90214797136038</v>
      </c>
      <c r="AH23" s="175"/>
      <c r="AI23" s="175"/>
      <c r="AJ23" s="175"/>
      <c r="AK23" s="175"/>
      <c r="AL23" s="175"/>
      <c r="AM23" s="175"/>
      <c r="AN23" s="175"/>
    </row>
    <row r="24" spans="1:40" s="174" customFormat="1" ht="12.75" customHeight="1">
      <c r="A24" s="304"/>
      <c r="B24" s="176">
        <v>454</v>
      </c>
      <c r="C24" s="177" t="s">
        <v>15</v>
      </c>
      <c r="D24" s="178">
        <v>582</v>
      </c>
      <c r="E24" s="38">
        <v>109</v>
      </c>
      <c r="F24" s="37">
        <f t="shared" si="0"/>
        <v>33.43558282208589</v>
      </c>
      <c r="G24" s="38">
        <v>126</v>
      </c>
      <c r="H24" s="37">
        <f t="shared" si="1"/>
        <v>38.65030674846626</v>
      </c>
      <c r="I24" s="38">
        <v>30</v>
      </c>
      <c r="J24" s="37">
        <f t="shared" si="2"/>
        <v>9.202453987730062</v>
      </c>
      <c r="K24" s="38">
        <v>1</v>
      </c>
      <c r="L24" s="37">
        <f t="shared" si="3"/>
        <v>0.3067484662576687</v>
      </c>
      <c r="M24" s="38">
        <v>3</v>
      </c>
      <c r="N24" s="37">
        <f t="shared" si="4"/>
        <v>0.9202453987730062</v>
      </c>
      <c r="O24" s="38">
        <v>56</v>
      </c>
      <c r="P24" s="37">
        <f t="shared" si="5"/>
        <v>17.177914110429448</v>
      </c>
      <c r="Q24" s="37">
        <v>0</v>
      </c>
      <c r="R24" s="37">
        <f t="shared" si="15"/>
        <v>0</v>
      </c>
      <c r="S24" s="38">
        <v>1</v>
      </c>
      <c r="T24" s="37">
        <f t="shared" si="6"/>
        <v>0.3067484662576687</v>
      </c>
      <c r="U24" s="38">
        <v>0</v>
      </c>
      <c r="V24" s="37">
        <f t="shared" si="7"/>
        <v>0</v>
      </c>
      <c r="W24" s="38">
        <v>0</v>
      </c>
      <c r="X24" s="37">
        <f t="shared" si="8"/>
        <v>0</v>
      </c>
      <c r="Y24" s="38">
        <v>0</v>
      </c>
      <c r="Z24" s="37">
        <f t="shared" si="9"/>
        <v>0</v>
      </c>
      <c r="AA24" s="154">
        <f t="shared" si="16"/>
        <v>326</v>
      </c>
      <c r="AB24" s="160">
        <f t="shared" si="10"/>
        <v>100</v>
      </c>
      <c r="AC24" s="38">
        <v>0</v>
      </c>
      <c r="AD24" s="135">
        <f t="shared" si="11"/>
        <v>0</v>
      </c>
      <c r="AE24" s="154">
        <f t="shared" si="12"/>
        <v>326</v>
      </c>
      <c r="AF24" s="135">
        <f t="shared" si="13"/>
        <v>56.013745704467354</v>
      </c>
      <c r="AG24" s="106">
        <f t="shared" si="14"/>
        <v>-43.986254295532646</v>
      </c>
      <c r="AH24" s="175"/>
      <c r="AI24" s="175"/>
      <c r="AJ24" s="175"/>
      <c r="AK24" s="175"/>
      <c r="AL24" s="175"/>
      <c r="AM24" s="175"/>
      <c r="AN24" s="175"/>
    </row>
    <row r="25" spans="1:40" s="174" customFormat="1" ht="12.75" customHeight="1">
      <c r="A25" s="304"/>
      <c r="B25" s="176">
        <v>454</v>
      </c>
      <c r="C25" s="177" t="s">
        <v>16</v>
      </c>
      <c r="D25" s="178">
        <v>583</v>
      </c>
      <c r="E25" s="38">
        <v>100</v>
      </c>
      <c r="F25" s="37">
        <f t="shared" si="0"/>
        <v>32.78688524590164</v>
      </c>
      <c r="G25" s="38">
        <v>123</v>
      </c>
      <c r="H25" s="37">
        <f t="shared" si="1"/>
        <v>40.32786885245901</v>
      </c>
      <c r="I25" s="38">
        <v>23</v>
      </c>
      <c r="J25" s="37">
        <f t="shared" si="2"/>
        <v>7.540983606557377</v>
      </c>
      <c r="K25" s="38">
        <v>2</v>
      </c>
      <c r="L25" s="37">
        <f t="shared" si="3"/>
        <v>0.6557377049180327</v>
      </c>
      <c r="M25" s="38">
        <v>4</v>
      </c>
      <c r="N25" s="37">
        <f t="shared" si="4"/>
        <v>1.3114754098360655</v>
      </c>
      <c r="O25" s="38">
        <v>51</v>
      </c>
      <c r="P25" s="37">
        <f t="shared" si="5"/>
        <v>16.721311475409838</v>
      </c>
      <c r="Q25" s="37">
        <v>2</v>
      </c>
      <c r="R25" s="37">
        <f t="shared" si="15"/>
        <v>0.6557377049180327</v>
      </c>
      <c r="S25" s="38">
        <v>0</v>
      </c>
      <c r="T25" s="37">
        <f t="shared" si="6"/>
        <v>0</v>
      </c>
      <c r="U25" s="38">
        <v>0</v>
      </c>
      <c r="V25" s="37">
        <f t="shared" si="7"/>
        <v>0</v>
      </c>
      <c r="W25" s="38">
        <v>0</v>
      </c>
      <c r="X25" s="37">
        <f t="shared" si="8"/>
        <v>0</v>
      </c>
      <c r="Y25" s="38">
        <v>0</v>
      </c>
      <c r="Z25" s="37">
        <f t="shared" si="9"/>
        <v>0</v>
      </c>
      <c r="AA25" s="154">
        <f t="shared" si="16"/>
        <v>305</v>
      </c>
      <c r="AB25" s="160">
        <f t="shared" si="10"/>
        <v>100</v>
      </c>
      <c r="AC25" s="38">
        <v>0</v>
      </c>
      <c r="AD25" s="135">
        <f t="shared" si="11"/>
        <v>0</v>
      </c>
      <c r="AE25" s="154">
        <f t="shared" si="12"/>
        <v>305</v>
      </c>
      <c r="AF25" s="135">
        <f t="shared" si="13"/>
        <v>52.315608919382505</v>
      </c>
      <c r="AG25" s="106">
        <f t="shared" si="14"/>
        <v>-47.684391080617495</v>
      </c>
      <c r="AH25" s="175"/>
      <c r="AI25" s="175"/>
      <c r="AJ25" s="175"/>
      <c r="AK25" s="175"/>
      <c r="AL25" s="175"/>
      <c r="AM25" s="175"/>
      <c r="AN25" s="175"/>
    </row>
    <row r="26" spans="1:40" s="174" customFormat="1" ht="12.75" customHeight="1">
      <c r="A26" s="304"/>
      <c r="B26" s="176">
        <v>455</v>
      </c>
      <c r="C26" s="177" t="s">
        <v>15</v>
      </c>
      <c r="D26" s="178">
        <v>561</v>
      </c>
      <c r="E26" s="38">
        <v>62</v>
      </c>
      <c r="F26" s="37">
        <f t="shared" si="0"/>
        <v>38.9937106918239</v>
      </c>
      <c r="G26" s="38">
        <v>56</v>
      </c>
      <c r="H26" s="37">
        <f t="shared" si="1"/>
        <v>35.22012578616352</v>
      </c>
      <c r="I26" s="38">
        <v>20</v>
      </c>
      <c r="J26" s="37">
        <f t="shared" si="2"/>
        <v>12.578616352201259</v>
      </c>
      <c r="K26" s="38">
        <v>0</v>
      </c>
      <c r="L26" s="37">
        <f t="shared" si="3"/>
        <v>0</v>
      </c>
      <c r="M26" s="38">
        <v>6</v>
      </c>
      <c r="N26" s="37">
        <f t="shared" si="4"/>
        <v>3.7735849056603774</v>
      </c>
      <c r="O26" s="38">
        <v>13</v>
      </c>
      <c r="P26" s="37">
        <f t="shared" si="5"/>
        <v>8.176100628930817</v>
      </c>
      <c r="Q26" s="37">
        <v>0</v>
      </c>
      <c r="R26" s="37">
        <f t="shared" si="15"/>
        <v>0</v>
      </c>
      <c r="S26" s="38">
        <v>2</v>
      </c>
      <c r="T26" s="37">
        <f t="shared" si="6"/>
        <v>1.257861635220126</v>
      </c>
      <c r="U26" s="38">
        <v>0</v>
      </c>
      <c r="V26" s="37">
        <f t="shared" si="7"/>
        <v>0</v>
      </c>
      <c r="W26" s="38">
        <v>0</v>
      </c>
      <c r="X26" s="37">
        <f t="shared" si="8"/>
        <v>0</v>
      </c>
      <c r="Y26" s="38">
        <v>0</v>
      </c>
      <c r="Z26" s="37">
        <f t="shared" si="9"/>
        <v>0</v>
      </c>
      <c r="AA26" s="154">
        <f t="shared" si="16"/>
        <v>159</v>
      </c>
      <c r="AB26" s="160">
        <f t="shared" si="10"/>
        <v>100</v>
      </c>
      <c r="AC26" s="38">
        <v>0</v>
      </c>
      <c r="AD26" s="135">
        <f t="shared" si="11"/>
        <v>0</v>
      </c>
      <c r="AE26" s="154">
        <f t="shared" si="12"/>
        <v>159</v>
      </c>
      <c r="AF26" s="135">
        <f t="shared" si="13"/>
        <v>28.342245989304814</v>
      </c>
      <c r="AG26" s="106">
        <f t="shared" si="14"/>
        <v>-71.65775401069519</v>
      </c>
      <c r="AH26" s="175"/>
      <c r="AI26" s="175"/>
      <c r="AJ26" s="175"/>
      <c r="AK26" s="175"/>
      <c r="AL26" s="175"/>
      <c r="AM26" s="175"/>
      <c r="AN26" s="175"/>
    </row>
    <row r="27" spans="1:40" s="174" customFormat="1" ht="12.75" customHeight="1">
      <c r="A27" s="304"/>
      <c r="B27" s="176">
        <v>455</v>
      </c>
      <c r="C27" s="177" t="s">
        <v>31</v>
      </c>
      <c r="D27" s="178">
        <v>674</v>
      </c>
      <c r="E27" s="38">
        <v>166</v>
      </c>
      <c r="F27" s="37">
        <f t="shared" si="0"/>
        <v>43.569553805774284</v>
      </c>
      <c r="G27" s="38">
        <v>92</v>
      </c>
      <c r="H27" s="37">
        <f t="shared" si="1"/>
        <v>24.146981627296586</v>
      </c>
      <c r="I27" s="38">
        <v>16</v>
      </c>
      <c r="J27" s="37">
        <f t="shared" si="2"/>
        <v>4.199475065616798</v>
      </c>
      <c r="K27" s="38">
        <v>0</v>
      </c>
      <c r="L27" s="37">
        <f t="shared" si="3"/>
        <v>0</v>
      </c>
      <c r="M27" s="38">
        <v>4</v>
      </c>
      <c r="N27" s="37">
        <f t="shared" si="4"/>
        <v>1.0498687664041995</v>
      </c>
      <c r="O27" s="38">
        <v>55</v>
      </c>
      <c r="P27" s="37">
        <f t="shared" si="5"/>
        <v>14.435695538057743</v>
      </c>
      <c r="Q27" s="37">
        <v>0</v>
      </c>
      <c r="R27" s="37">
        <f t="shared" si="15"/>
        <v>0</v>
      </c>
      <c r="S27" s="38">
        <v>4</v>
      </c>
      <c r="T27" s="37">
        <f t="shared" si="6"/>
        <v>1.0498687664041995</v>
      </c>
      <c r="U27" s="38">
        <v>0</v>
      </c>
      <c r="V27" s="37">
        <f t="shared" si="7"/>
        <v>0</v>
      </c>
      <c r="W27" s="38">
        <v>0</v>
      </c>
      <c r="X27" s="37">
        <f t="shared" si="8"/>
        <v>0</v>
      </c>
      <c r="Y27" s="38">
        <v>0</v>
      </c>
      <c r="Z27" s="37">
        <f t="shared" si="9"/>
        <v>0</v>
      </c>
      <c r="AA27" s="154">
        <f t="shared" si="16"/>
        <v>337</v>
      </c>
      <c r="AB27" s="160">
        <f t="shared" si="10"/>
        <v>88.4514435695538</v>
      </c>
      <c r="AC27" s="38">
        <v>44</v>
      </c>
      <c r="AD27" s="135">
        <f t="shared" si="11"/>
        <v>11.548556430446194</v>
      </c>
      <c r="AE27" s="154">
        <f t="shared" si="12"/>
        <v>381</v>
      </c>
      <c r="AF27" s="135">
        <f t="shared" si="13"/>
        <v>56.52818991097923</v>
      </c>
      <c r="AG27" s="106">
        <f t="shared" si="14"/>
        <v>-43.47181008902077</v>
      </c>
      <c r="AH27" s="175"/>
      <c r="AI27" s="175"/>
      <c r="AJ27" s="175"/>
      <c r="AK27" s="175"/>
      <c r="AL27" s="175"/>
      <c r="AM27" s="175"/>
      <c r="AN27" s="175"/>
    </row>
    <row r="28" spans="1:40" s="174" customFormat="1" ht="12.75" customHeight="1">
      <c r="A28" s="304"/>
      <c r="B28" s="176">
        <v>456</v>
      </c>
      <c r="C28" s="177" t="s">
        <v>15</v>
      </c>
      <c r="D28" s="178">
        <v>680</v>
      </c>
      <c r="E28" s="38">
        <v>106</v>
      </c>
      <c r="F28" s="37">
        <f t="shared" si="0"/>
        <v>31.268436578171094</v>
      </c>
      <c r="G28" s="38">
        <v>133</v>
      </c>
      <c r="H28" s="37">
        <f t="shared" si="1"/>
        <v>39.233038348082594</v>
      </c>
      <c r="I28" s="38">
        <v>25</v>
      </c>
      <c r="J28" s="37">
        <f t="shared" si="2"/>
        <v>7.374631268436578</v>
      </c>
      <c r="K28" s="38">
        <v>0</v>
      </c>
      <c r="L28" s="37">
        <f t="shared" si="3"/>
        <v>0</v>
      </c>
      <c r="M28" s="38">
        <v>2</v>
      </c>
      <c r="N28" s="37">
        <f t="shared" si="4"/>
        <v>0.5899705014749262</v>
      </c>
      <c r="O28" s="38">
        <v>54</v>
      </c>
      <c r="P28" s="37">
        <f t="shared" si="5"/>
        <v>15.929203539823009</v>
      </c>
      <c r="Q28" s="37">
        <v>0</v>
      </c>
      <c r="R28" s="37">
        <f t="shared" si="15"/>
        <v>0</v>
      </c>
      <c r="S28" s="38">
        <v>3</v>
      </c>
      <c r="T28" s="37">
        <f t="shared" si="6"/>
        <v>0.8849557522123894</v>
      </c>
      <c r="U28" s="38">
        <v>0</v>
      </c>
      <c r="V28" s="37">
        <f t="shared" si="7"/>
        <v>0</v>
      </c>
      <c r="W28" s="38">
        <v>0</v>
      </c>
      <c r="X28" s="37">
        <f t="shared" si="8"/>
        <v>0</v>
      </c>
      <c r="Y28" s="38">
        <v>0</v>
      </c>
      <c r="Z28" s="37">
        <f t="shared" si="9"/>
        <v>0</v>
      </c>
      <c r="AA28" s="154">
        <f t="shared" si="16"/>
        <v>323</v>
      </c>
      <c r="AB28" s="160">
        <f t="shared" si="10"/>
        <v>95.28023598820059</v>
      </c>
      <c r="AC28" s="38">
        <v>16</v>
      </c>
      <c r="AD28" s="135">
        <f t="shared" si="11"/>
        <v>4.71976401179941</v>
      </c>
      <c r="AE28" s="154">
        <f t="shared" si="12"/>
        <v>339</v>
      </c>
      <c r="AF28" s="135">
        <f t="shared" si="13"/>
        <v>49.85294117647059</v>
      </c>
      <c r="AG28" s="106">
        <f t="shared" si="14"/>
        <v>-50.14705882352941</v>
      </c>
      <c r="AH28" s="175"/>
      <c r="AI28" s="175"/>
      <c r="AJ28" s="175"/>
      <c r="AK28" s="175"/>
      <c r="AL28" s="175"/>
      <c r="AM28" s="175"/>
      <c r="AN28" s="175"/>
    </row>
    <row r="29" spans="1:40" s="174" customFormat="1" ht="12.75" customHeight="1">
      <c r="A29" s="304"/>
      <c r="B29" s="176">
        <v>457</v>
      </c>
      <c r="C29" s="177" t="s">
        <v>15</v>
      </c>
      <c r="D29" s="178">
        <v>646</v>
      </c>
      <c r="E29" s="38">
        <v>112</v>
      </c>
      <c r="F29" s="37">
        <f t="shared" si="0"/>
        <v>32.27665706051873</v>
      </c>
      <c r="G29" s="38">
        <v>158</v>
      </c>
      <c r="H29" s="37">
        <f t="shared" si="1"/>
        <v>45.53314121037464</v>
      </c>
      <c r="I29" s="38">
        <v>21</v>
      </c>
      <c r="J29" s="37">
        <f t="shared" si="2"/>
        <v>6.051873198847262</v>
      </c>
      <c r="K29" s="38">
        <v>2</v>
      </c>
      <c r="L29" s="37">
        <f t="shared" si="3"/>
        <v>0.5763688760806917</v>
      </c>
      <c r="M29" s="38">
        <v>1</v>
      </c>
      <c r="N29" s="37">
        <f t="shared" si="4"/>
        <v>0.2881844380403458</v>
      </c>
      <c r="O29" s="38">
        <v>52</v>
      </c>
      <c r="P29" s="37">
        <f t="shared" si="5"/>
        <v>14.985590778097983</v>
      </c>
      <c r="Q29" s="37">
        <v>0</v>
      </c>
      <c r="R29" s="37">
        <f t="shared" si="15"/>
        <v>0</v>
      </c>
      <c r="S29" s="38">
        <v>1</v>
      </c>
      <c r="T29" s="37">
        <f t="shared" si="6"/>
        <v>0.2881844380403458</v>
      </c>
      <c r="U29" s="38">
        <v>0</v>
      </c>
      <c r="V29" s="37">
        <f t="shared" si="7"/>
        <v>0</v>
      </c>
      <c r="W29" s="38">
        <v>0</v>
      </c>
      <c r="X29" s="37">
        <f t="shared" si="8"/>
        <v>0</v>
      </c>
      <c r="Y29" s="38">
        <v>0</v>
      </c>
      <c r="Z29" s="37">
        <f t="shared" si="9"/>
        <v>0</v>
      </c>
      <c r="AA29" s="154">
        <f t="shared" si="16"/>
        <v>347</v>
      </c>
      <c r="AB29" s="160">
        <f t="shared" si="10"/>
        <v>100</v>
      </c>
      <c r="AC29" s="38">
        <v>0</v>
      </c>
      <c r="AD29" s="135">
        <f t="shared" si="11"/>
        <v>0</v>
      </c>
      <c r="AE29" s="154">
        <f t="shared" si="12"/>
        <v>347</v>
      </c>
      <c r="AF29" s="135">
        <f t="shared" si="13"/>
        <v>53.71517027863777</v>
      </c>
      <c r="AG29" s="106">
        <f t="shared" si="14"/>
        <v>-46.28482972136223</v>
      </c>
      <c r="AH29" s="175"/>
      <c r="AI29" s="175"/>
      <c r="AJ29" s="175"/>
      <c r="AK29" s="175"/>
      <c r="AL29" s="175"/>
      <c r="AM29" s="175"/>
      <c r="AN29" s="175"/>
    </row>
    <row r="30" spans="1:40" s="174" customFormat="1" ht="12.75" customHeight="1">
      <c r="A30" s="304"/>
      <c r="B30" s="176">
        <v>458</v>
      </c>
      <c r="C30" s="177" t="s">
        <v>15</v>
      </c>
      <c r="D30" s="178">
        <v>420</v>
      </c>
      <c r="E30" s="38">
        <v>63</v>
      </c>
      <c r="F30" s="37">
        <f t="shared" si="0"/>
        <v>24.90118577075099</v>
      </c>
      <c r="G30" s="38">
        <v>105</v>
      </c>
      <c r="H30" s="37">
        <f t="shared" si="1"/>
        <v>41.50197628458498</v>
      </c>
      <c r="I30" s="38">
        <v>7</v>
      </c>
      <c r="J30" s="37">
        <f t="shared" si="2"/>
        <v>2.766798418972332</v>
      </c>
      <c r="K30" s="38">
        <v>0</v>
      </c>
      <c r="L30" s="37">
        <f t="shared" si="3"/>
        <v>0</v>
      </c>
      <c r="M30" s="38">
        <v>4</v>
      </c>
      <c r="N30" s="37">
        <f t="shared" si="4"/>
        <v>1.5810276679841897</v>
      </c>
      <c r="O30" s="38">
        <v>62</v>
      </c>
      <c r="P30" s="37">
        <f t="shared" si="5"/>
        <v>24.50592885375494</v>
      </c>
      <c r="Q30" s="37">
        <v>0</v>
      </c>
      <c r="R30" s="37">
        <f t="shared" si="15"/>
        <v>0</v>
      </c>
      <c r="S30" s="38">
        <v>3</v>
      </c>
      <c r="T30" s="37">
        <f t="shared" si="6"/>
        <v>1.185770750988142</v>
      </c>
      <c r="U30" s="38">
        <v>0</v>
      </c>
      <c r="V30" s="37">
        <f t="shared" si="7"/>
        <v>0</v>
      </c>
      <c r="W30" s="38">
        <v>0</v>
      </c>
      <c r="X30" s="37">
        <f t="shared" si="8"/>
        <v>0</v>
      </c>
      <c r="Y30" s="38">
        <v>0</v>
      </c>
      <c r="Z30" s="37">
        <f t="shared" si="9"/>
        <v>0</v>
      </c>
      <c r="AA30" s="154">
        <f t="shared" si="16"/>
        <v>244</v>
      </c>
      <c r="AB30" s="160">
        <f t="shared" si="10"/>
        <v>96.44268774703558</v>
      </c>
      <c r="AC30" s="38">
        <v>9</v>
      </c>
      <c r="AD30" s="135">
        <f t="shared" si="11"/>
        <v>3.557312252964427</v>
      </c>
      <c r="AE30" s="154">
        <f t="shared" si="12"/>
        <v>253</v>
      </c>
      <c r="AF30" s="135">
        <f t="shared" si="13"/>
        <v>60.238095238095234</v>
      </c>
      <c r="AG30" s="106">
        <f t="shared" si="14"/>
        <v>-39.761904761904766</v>
      </c>
      <c r="AH30" s="175"/>
      <c r="AI30" s="175"/>
      <c r="AJ30" s="175"/>
      <c r="AK30" s="175"/>
      <c r="AL30" s="175"/>
      <c r="AM30" s="175"/>
      <c r="AN30" s="175"/>
    </row>
    <row r="31" spans="1:40" s="174" customFormat="1" ht="12.75" customHeight="1">
      <c r="A31" s="304"/>
      <c r="B31" s="176">
        <v>458</v>
      </c>
      <c r="C31" s="177" t="s">
        <v>16</v>
      </c>
      <c r="D31" s="178">
        <v>420</v>
      </c>
      <c r="E31" s="38">
        <v>99</v>
      </c>
      <c r="F31" s="37">
        <f t="shared" si="0"/>
        <v>39.6</v>
      </c>
      <c r="G31" s="38">
        <v>86</v>
      </c>
      <c r="H31" s="37">
        <f t="shared" si="1"/>
        <v>34.4</v>
      </c>
      <c r="I31" s="38">
        <v>10</v>
      </c>
      <c r="J31" s="37">
        <f t="shared" si="2"/>
        <v>4</v>
      </c>
      <c r="K31" s="38">
        <v>0</v>
      </c>
      <c r="L31" s="37">
        <f t="shared" si="3"/>
        <v>0</v>
      </c>
      <c r="M31" s="38">
        <v>2</v>
      </c>
      <c r="N31" s="37">
        <f t="shared" si="4"/>
        <v>0.8</v>
      </c>
      <c r="O31" s="38">
        <v>40</v>
      </c>
      <c r="P31" s="37">
        <f t="shared" si="5"/>
        <v>16</v>
      </c>
      <c r="Q31" s="37">
        <v>0</v>
      </c>
      <c r="R31" s="37">
        <f t="shared" si="15"/>
        <v>0</v>
      </c>
      <c r="S31" s="38">
        <v>1</v>
      </c>
      <c r="T31" s="37">
        <f t="shared" si="6"/>
        <v>0.4</v>
      </c>
      <c r="U31" s="38">
        <v>0</v>
      </c>
      <c r="V31" s="37">
        <f t="shared" si="7"/>
        <v>0</v>
      </c>
      <c r="W31" s="38">
        <v>0</v>
      </c>
      <c r="X31" s="37">
        <f t="shared" si="8"/>
        <v>0</v>
      </c>
      <c r="Y31" s="38">
        <v>0</v>
      </c>
      <c r="Z31" s="37">
        <f t="shared" si="9"/>
        <v>0</v>
      </c>
      <c r="AA31" s="154">
        <f t="shared" si="16"/>
        <v>238</v>
      </c>
      <c r="AB31" s="160">
        <f t="shared" si="10"/>
        <v>95.19999999999999</v>
      </c>
      <c r="AC31" s="38">
        <v>12</v>
      </c>
      <c r="AD31" s="135">
        <f t="shared" si="11"/>
        <v>4.8</v>
      </c>
      <c r="AE31" s="154">
        <f t="shared" si="12"/>
        <v>250</v>
      </c>
      <c r="AF31" s="135">
        <f t="shared" si="13"/>
        <v>59.523809523809526</v>
      </c>
      <c r="AG31" s="106">
        <f t="shared" si="14"/>
        <v>-40.476190476190474</v>
      </c>
      <c r="AH31" s="175"/>
      <c r="AI31" s="175"/>
      <c r="AJ31" s="175"/>
      <c r="AK31" s="175"/>
      <c r="AL31" s="175"/>
      <c r="AM31" s="175"/>
      <c r="AN31" s="175"/>
    </row>
    <row r="32" spans="1:40" s="174" customFormat="1" ht="12.75" customHeight="1">
      <c r="A32" s="304"/>
      <c r="B32" s="176">
        <v>459</v>
      </c>
      <c r="C32" s="177" t="s">
        <v>15</v>
      </c>
      <c r="D32" s="178">
        <v>719</v>
      </c>
      <c r="E32" s="38">
        <v>156</v>
      </c>
      <c r="F32" s="37">
        <f t="shared" si="0"/>
        <v>36.79245283018868</v>
      </c>
      <c r="G32" s="38">
        <v>155</v>
      </c>
      <c r="H32" s="37">
        <f t="shared" si="1"/>
        <v>36.556603773584904</v>
      </c>
      <c r="I32" s="38">
        <v>18</v>
      </c>
      <c r="J32" s="37">
        <f t="shared" si="2"/>
        <v>4.245283018867925</v>
      </c>
      <c r="K32" s="38">
        <v>0</v>
      </c>
      <c r="L32" s="37">
        <f t="shared" si="3"/>
        <v>0</v>
      </c>
      <c r="M32" s="38">
        <v>2</v>
      </c>
      <c r="N32" s="37">
        <f t="shared" si="4"/>
        <v>0.4716981132075472</v>
      </c>
      <c r="O32" s="38">
        <v>75</v>
      </c>
      <c r="P32" s="37">
        <f t="shared" si="5"/>
        <v>17.68867924528302</v>
      </c>
      <c r="Q32" s="37">
        <v>0</v>
      </c>
      <c r="R32" s="37">
        <f t="shared" si="15"/>
        <v>0</v>
      </c>
      <c r="S32" s="38">
        <v>2</v>
      </c>
      <c r="T32" s="37">
        <f t="shared" si="6"/>
        <v>0.4716981132075472</v>
      </c>
      <c r="U32" s="38">
        <v>0</v>
      </c>
      <c r="V32" s="37">
        <f t="shared" si="7"/>
        <v>0</v>
      </c>
      <c r="W32" s="38">
        <v>0</v>
      </c>
      <c r="X32" s="37">
        <f t="shared" si="8"/>
        <v>0</v>
      </c>
      <c r="Y32" s="38">
        <v>0</v>
      </c>
      <c r="Z32" s="37">
        <f t="shared" si="9"/>
        <v>0</v>
      </c>
      <c r="AA32" s="154">
        <f t="shared" si="16"/>
        <v>408</v>
      </c>
      <c r="AB32" s="160">
        <f t="shared" si="10"/>
        <v>96.22641509433963</v>
      </c>
      <c r="AC32" s="38">
        <v>16</v>
      </c>
      <c r="AD32" s="135">
        <f t="shared" si="11"/>
        <v>3.7735849056603774</v>
      </c>
      <c r="AE32" s="154">
        <f t="shared" si="12"/>
        <v>424</v>
      </c>
      <c r="AF32" s="135">
        <f t="shared" si="13"/>
        <v>58.97079276773296</v>
      </c>
      <c r="AG32" s="106">
        <f t="shared" si="14"/>
        <v>-41.02920723226704</v>
      </c>
      <c r="AH32" s="175"/>
      <c r="AI32" s="175"/>
      <c r="AJ32" s="175"/>
      <c r="AK32" s="175"/>
      <c r="AL32" s="175"/>
      <c r="AM32" s="175"/>
      <c r="AN32" s="175"/>
    </row>
    <row r="33" spans="1:40" s="174" customFormat="1" ht="12.75" customHeight="1">
      <c r="A33" s="304"/>
      <c r="B33" s="176">
        <v>460</v>
      </c>
      <c r="C33" s="177" t="s">
        <v>15</v>
      </c>
      <c r="D33" s="178">
        <v>727</v>
      </c>
      <c r="E33" s="38">
        <v>141</v>
      </c>
      <c r="F33" s="37">
        <f t="shared" si="0"/>
        <v>35.51637279596977</v>
      </c>
      <c r="G33" s="38">
        <v>131</v>
      </c>
      <c r="H33" s="37">
        <f t="shared" si="1"/>
        <v>32.99748110831234</v>
      </c>
      <c r="I33" s="38">
        <v>39</v>
      </c>
      <c r="J33" s="37">
        <f t="shared" si="2"/>
        <v>9.82367758186398</v>
      </c>
      <c r="K33" s="38">
        <v>0</v>
      </c>
      <c r="L33" s="37">
        <f t="shared" si="3"/>
        <v>0</v>
      </c>
      <c r="M33" s="38">
        <v>3</v>
      </c>
      <c r="N33" s="37">
        <f t="shared" si="4"/>
        <v>0.7556675062972292</v>
      </c>
      <c r="O33" s="38">
        <v>74</v>
      </c>
      <c r="P33" s="37">
        <f t="shared" si="5"/>
        <v>18.639798488664987</v>
      </c>
      <c r="Q33" s="37">
        <v>0</v>
      </c>
      <c r="R33" s="37">
        <f t="shared" si="15"/>
        <v>0</v>
      </c>
      <c r="S33" s="38">
        <v>5</v>
      </c>
      <c r="T33" s="37">
        <f t="shared" si="6"/>
        <v>1.2594458438287155</v>
      </c>
      <c r="U33" s="38">
        <v>0</v>
      </c>
      <c r="V33" s="37">
        <f t="shared" si="7"/>
        <v>0</v>
      </c>
      <c r="W33" s="38">
        <v>0</v>
      </c>
      <c r="X33" s="37">
        <f t="shared" si="8"/>
        <v>0</v>
      </c>
      <c r="Y33" s="38">
        <v>0</v>
      </c>
      <c r="Z33" s="37">
        <f t="shared" si="9"/>
        <v>0</v>
      </c>
      <c r="AA33" s="154">
        <f t="shared" si="16"/>
        <v>393</v>
      </c>
      <c r="AB33" s="160">
        <f t="shared" si="10"/>
        <v>98.99244332493703</v>
      </c>
      <c r="AC33" s="38">
        <v>4</v>
      </c>
      <c r="AD33" s="135">
        <f t="shared" si="11"/>
        <v>1.0075566750629723</v>
      </c>
      <c r="AE33" s="154">
        <f t="shared" si="12"/>
        <v>397</v>
      </c>
      <c r="AF33" s="135">
        <f t="shared" si="13"/>
        <v>54.60797799174691</v>
      </c>
      <c r="AG33" s="106">
        <f t="shared" si="14"/>
        <v>-45.39202200825309</v>
      </c>
      <c r="AH33" s="175"/>
      <c r="AI33" s="175"/>
      <c r="AJ33" s="175"/>
      <c r="AK33" s="175"/>
      <c r="AL33" s="175"/>
      <c r="AM33" s="175"/>
      <c r="AN33" s="175"/>
    </row>
    <row r="34" spans="1:40" s="174" customFormat="1" ht="12.75" customHeight="1">
      <c r="A34" s="304"/>
      <c r="B34" s="176">
        <v>461</v>
      </c>
      <c r="C34" s="177" t="s">
        <v>15</v>
      </c>
      <c r="D34" s="178">
        <v>432</v>
      </c>
      <c r="E34" s="38">
        <v>107</v>
      </c>
      <c r="F34" s="37">
        <f t="shared" si="0"/>
        <v>42.62948207171315</v>
      </c>
      <c r="G34" s="38">
        <v>94</v>
      </c>
      <c r="H34" s="37">
        <f t="shared" si="1"/>
        <v>37.45019920318725</v>
      </c>
      <c r="I34" s="38">
        <v>7</v>
      </c>
      <c r="J34" s="37">
        <f t="shared" si="2"/>
        <v>2.788844621513944</v>
      </c>
      <c r="K34" s="38">
        <v>0</v>
      </c>
      <c r="L34" s="37">
        <f t="shared" si="3"/>
        <v>0</v>
      </c>
      <c r="M34" s="38">
        <v>2</v>
      </c>
      <c r="N34" s="37">
        <f t="shared" si="4"/>
        <v>0.796812749003984</v>
      </c>
      <c r="O34" s="38">
        <v>30</v>
      </c>
      <c r="P34" s="37">
        <f t="shared" si="5"/>
        <v>11.952191235059761</v>
      </c>
      <c r="Q34" s="37">
        <v>0</v>
      </c>
      <c r="R34" s="37">
        <f t="shared" si="15"/>
        <v>0</v>
      </c>
      <c r="S34" s="38">
        <v>4</v>
      </c>
      <c r="T34" s="37">
        <f t="shared" si="6"/>
        <v>1.593625498007968</v>
      </c>
      <c r="U34" s="38">
        <v>0</v>
      </c>
      <c r="V34" s="37">
        <f t="shared" si="7"/>
        <v>0</v>
      </c>
      <c r="W34" s="38">
        <v>0</v>
      </c>
      <c r="X34" s="37">
        <f t="shared" si="8"/>
        <v>0</v>
      </c>
      <c r="Y34" s="38">
        <v>0</v>
      </c>
      <c r="Z34" s="37">
        <f t="shared" si="9"/>
        <v>0</v>
      </c>
      <c r="AA34" s="154">
        <f t="shared" si="16"/>
        <v>244</v>
      </c>
      <c r="AB34" s="160">
        <f t="shared" si="10"/>
        <v>97.21115537848605</v>
      </c>
      <c r="AC34" s="38">
        <v>7</v>
      </c>
      <c r="AD34" s="135">
        <f t="shared" si="11"/>
        <v>2.788844621513944</v>
      </c>
      <c r="AE34" s="154">
        <f t="shared" si="12"/>
        <v>251</v>
      </c>
      <c r="AF34" s="135">
        <f t="shared" si="13"/>
        <v>58.10185185185185</v>
      </c>
      <c r="AG34" s="106">
        <f t="shared" si="14"/>
        <v>-41.89814814814815</v>
      </c>
      <c r="AH34" s="175"/>
      <c r="AI34" s="175"/>
      <c r="AJ34" s="175"/>
      <c r="AK34" s="175"/>
      <c r="AL34" s="175"/>
      <c r="AM34" s="175"/>
      <c r="AN34" s="175"/>
    </row>
    <row r="35" spans="1:40" s="174" customFormat="1" ht="12.75" customHeight="1">
      <c r="A35" s="304"/>
      <c r="B35" s="176">
        <v>461</v>
      </c>
      <c r="C35" s="177" t="s">
        <v>16</v>
      </c>
      <c r="D35" s="178">
        <v>432</v>
      </c>
      <c r="E35" s="38">
        <v>79</v>
      </c>
      <c r="F35" s="37">
        <f t="shared" si="0"/>
        <v>35.74660633484163</v>
      </c>
      <c r="G35" s="38">
        <v>92</v>
      </c>
      <c r="H35" s="37">
        <f t="shared" si="1"/>
        <v>41.6289592760181</v>
      </c>
      <c r="I35" s="38">
        <v>8</v>
      </c>
      <c r="J35" s="37">
        <f t="shared" si="2"/>
        <v>3.619909502262444</v>
      </c>
      <c r="K35" s="38">
        <v>0</v>
      </c>
      <c r="L35" s="37">
        <f t="shared" si="3"/>
        <v>0</v>
      </c>
      <c r="M35" s="38">
        <v>3</v>
      </c>
      <c r="N35" s="37">
        <f t="shared" si="4"/>
        <v>1.3574660633484164</v>
      </c>
      <c r="O35" s="38">
        <v>37</v>
      </c>
      <c r="P35" s="37">
        <f t="shared" si="5"/>
        <v>16.7420814479638</v>
      </c>
      <c r="Q35" s="37">
        <v>0</v>
      </c>
      <c r="R35" s="37">
        <f t="shared" si="15"/>
        <v>0</v>
      </c>
      <c r="S35" s="38">
        <v>2</v>
      </c>
      <c r="T35" s="37">
        <f t="shared" si="6"/>
        <v>0.904977375565611</v>
      </c>
      <c r="U35" s="38">
        <v>0</v>
      </c>
      <c r="V35" s="37">
        <f t="shared" si="7"/>
        <v>0</v>
      </c>
      <c r="W35" s="38">
        <v>0</v>
      </c>
      <c r="X35" s="37">
        <f t="shared" si="8"/>
        <v>0</v>
      </c>
      <c r="Y35" s="38">
        <v>0</v>
      </c>
      <c r="Z35" s="37">
        <f t="shared" si="9"/>
        <v>0</v>
      </c>
      <c r="AA35" s="154">
        <f t="shared" si="16"/>
        <v>221</v>
      </c>
      <c r="AB35" s="160">
        <f t="shared" si="10"/>
        <v>100</v>
      </c>
      <c r="AC35" s="38">
        <v>0</v>
      </c>
      <c r="AD35" s="135">
        <f t="shared" si="11"/>
        <v>0</v>
      </c>
      <c r="AE35" s="154">
        <f t="shared" si="12"/>
        <v>221</v>
      </c>
      <c r="AF35" s="135">
        <f t="shared" si="13"/>
        <v>51.157407407407405</v>
      </c>
      <c r="AG35" s="106">
        <f t="shared" si="14"/>
        <v>-48.842592592592595</v>
      </c>
      <c r="AH35" s="175"/>
      <c r="AI35" s="175"/>
      <c r="AJ35" s="175"/>
      <c r="AK35" s="175"/>
      <c r="AL35" s="175"/>
      <c r="AM35" s="175"/>
      <c r="AN35" s="175"/>
    </row>
    <row r="36" spans="1:40" s="174" customFormat="1" ht="12.75" customHeight="1">
      <c r="A36" s="304"/>
      <c r="B36" s="176">
        <v>462</v>
      </c>
      <c r="C36" s="177" t="s">
        <v>15</v>
      </c>
      <c r="D36" s="178">
        <v>424</v>
      </c>
      <c r="E36" s="38">
        <v>75</v>
      </c>
      <c r="F36" s="37">
        <f t="shared" si="0"/>
        <v>35.54502369668246</v>
      </c>
      <c r="G36" s="38">
        <v>73</v>
      </c>
      <c r="H36" s="37">
        <f t="shared" si="1"/>
        <v>34.59715639810427</v>
      </c>
      <c r="I36" s="38">
        <v>13</v>
      </c>
      <c r="J36" s="37">
        <f t="shared" si="2"/>
        <v>6.161137440758294</v>
      </c>
      <c r="K36" s="38">
        <v>0</v>
      </c>
      <c r="L36" s="37">
        <f t="shared" si="3"/>
        <v>0</v>
      </c>
      <c r="M36" s="38">
        <v>3</v>
      </c>
      <c r="N36" s="37">
        <f t="shared" si="4"/>
        <v>1.4218009478672986</v>
      </c>
      <c r="O36" s="38">
        <v>28</v>
      </c>
      <c r="P36" s="37">
        <f t="shared" si="5"/>
        <v>13.270142180094787</v>
      </c>
      <c r="Q36" s="37">
        <v>0</v>
      </c>
      <c r="R36" s="37">
        <f t="shared" si="15"/>
        <v>0</v>
      </c>
      <c r="S36" s="38">
        <v>9</v>
      </c>
      <c r="T36" s="37">
        <f t="shared" si="6"/>
        <v>4.265402843601896</v>
      </c>
      <c r="U36" s="38">
        <v>0</v>
      </c>
      <c r="V36" s="37">
        <f t="shared" si="7"/>
        <v>0</v>
      </c>
      <c r="W36" s="38">
        <v>0</v>
      </c>
      <c r="X36" s="37">
        <f t="shared" si="8"/>
        <v>0</v>
      </c>
      <c r="Y36" s="38">
        <v>0</v>
      </c>
      <c r="Z36" s="37">
        <f t="shared" si="9"/>
        <v>0</v>
      </c>
      <c r="AA36" s="154">
        <f t="shared" si="16"/>
        <v>201</v>
      </c>
      <c r="AB36" s="160">
        <f t="shared" si="10"/>
        <v>95.260663507109</v>
      </c>
      <c r="AC36" s="38">
        <v>10</v>
      </c>
      <c r="AD36" s="135">
        <f t="shared" si="11"/>
        <v>4.739336492890995</v>
      </c>
      <c r="AE36" s="154">
        <f t="shared" si="12"/>
        <v>211</v>
      </c>
      <c r="AF36" s="135">
        <f t="shared" si="13"/>
        <v>49.764150943396224</v>
      </c>
      <c r="AG36" s="106">
        <f t="shared" si="14"/>
        <v>-50.235849056603776</v>
      </c>
      <c r="AH36" s="175"/>
      <c r="AI36" s="175"/>
      <c r="AJ36" s="175"/>
      <c r="AK36" s="175"/>
      <c r="AL36" s="175"/>
      <c r="AM36" s="175"/>
      <c r="AN36" s="175"/>
    </row>
    <row r="37" spans="1:40" s="174" customFormat="1" ht="12.75" customHeight="1">
      <c r="A37" s="304"/>
      <c r="B37" s="176">
        <v>462</v>
      </c>
      <c r="C37" s="177" t="s">
        <v>16</v>
      </c>
      <c r="D37" s="178">
        <v>425</v>
      </c>
      <c r="E37" s="38">
        <v>100</v>
      </c>
      <c r="F37" s="37">
        <f t="shared" si="0"/>
        <v>46.2962962962963</v>
      </c>
      <c r="G37" s="38">
        <v>58</v>
      </c>
      <c r="H37" s="37">
        <f t="shared" si="1"/>
        <v>26.851851851851855</v>
      </c>
      <c r="I37" s="38">
        <v>8</v>
      </c>
      <c r="J37" s="37">
        <f t="shared" si="2"/>
        <v>3.7037037037037033</v>
      </c>
      <c r="K37" s="38">
        <v>0</v>
      </c>
      <c r="L37" s="37">
        <f t="shared" si="3"/>
        <v>0</v>
      </c>
      <c r="M37" s="38">
        <v>3</v>
      </c>
      <c r="N37" s="37">
        <f t="shared" si="4"/>
        <v>1.3888888888888888</v>
      </c>
      <c r="O37" s="38">
        <v>35</v>
      </c>
      <c r="P37" s="37">
        <f t="shared" si="5"/>
        <v>16.203703703703702</v>
      </c>
      <c r="Q37" s="37">
        <v>0</v>
      </c>
      <c r="R37" s="37">
        <f t="shared" si="15"/>
        <v>0</v>
      </c>
      <c r="S37" s="38">
        <v>0</v>
      </c>
      <c r="T37" s="37">
        <f t="shared" si="6"/>
        <v>0</v>
      </c>
      <c r="U37" s="38">
        <v>0</v>
      </c>
      <c r="V37" s="37">
        <f t="shared" si="7"/>
        <v>0</v>
      </c>
      <c r="W37" s="38">
        <v>0</v>
      </c>
      <c r="X37" s="37">
        <f t="shared" si="8"/>
        <v>0</v>
      </c>
      <c r="Y37" s="38">
        <v>0</v>
      </c>
      <c r="Z37" s="37">
        <f t="shared" si="9"/>
        <v>0</v>
      </c>
      <c r="AA37" s="154">
        <f t="shared" si="16"/>
        <v>204</v>
      </c>
      <c r="AB37" s="160">
        <f t="shared" si="10"/>
        <v>94.44444444444444</v>
      </c>
      <c r="AC37" s="38">
        <v>12</v>
      </c>
      <c r="AD37" s="135">
        <f t="shared" si="11"/>
        <v>5.555555555555555</v>
      </c>
      <c r="AE37" s="154">
        <f t="shared" si="12"/>
        <v>216</v>
      </c>
      <c r="AF37" s="135">
        <f t="shared" si="13"/>
        <v>50.8235294117647</v>
      </c>
      <c r="AG37" s="106">
        <f t="shared" si="14"/>
        <v>-49.1764705882353</v>
      </c>
      <c r="AH37" s="175"/>
      <c r="AI37" s="175"/>
      <c r="AJ37" s="175"/>
      <c r="AK37" s="175"/>
      <c r="AL37" s="175"/>
      <c r="AM37" s="175"/>
      <c r="AN37" s="175"/>
    </row>
    <row r="38" spans="1:40" s="174" customFormat="1" ht="12.75" customHeight="1">
      <c r="A38" s="304"/>
      <c r="B38" s="176">
        <v>463</v>
      </c>
      <c r="C38" s="177" t="s">
        <v>15</v>
      </c>
      <c r="D38" s="178">
        <v>470</v>
      </c>
      <c r="E38" s="38">
        <v>124</v>
      </c>
      <c r="F38" s="37">
        <f t="shared" si="0"/>
        <v>46.616541353383454</v>
      </c>
      <c r="G38" s="38">
        <v>81</v>
      </c>
      <c r="H38" s="37">
        <f t="shared" si="1"/>
        <v>30.451127819548873</v>
      </c>
      <c r="I38" s="38">
        <v>19</v>
      </c>
      <c r="J38" s="37">
        <f t="shared" si="2"/>
        <v>7.142857142857142</v>
      </c>
      <c r="K38" s="38">
        <v>0</v>
      </c>
      <c r="L38" s="37">
        <f t="shared" si="3"/>
        <v>0</v>
      </c>
      <c r="M38" s="38">
        <v>2</v>
      </c>
      <c r="N38" s="37">
        <f t="shared" si="4"/>
        <v>0.7518796992481203</v>
      </c>
      <c r="O38" s="38">
        <v>25</v>
      </c>
      <c r="P38" s="37">
        <f t="shared" si="5"/>
        <v>9.398496240601503</v>
      </c>
      <c r="Q38" s="37">
        <v>0</v>
      </c>
      <c r="R38" s="37">
        <f t="shared" si="15"/>
        <v>0</v>
      </c>
      <c r="S38" s="38">
        <v>0</v>
      </c>
      <c r="T38" s="37">
        <f t="shared" si="6"/>
        <v>0</v>
      </c>
      <c r="U38" s="38">
        <v>0</v>
      </c>
      <c r="V38" s="37">
        <f t="shared" si="7"/>
        <v>0</v>
      </c>
      <c r="W38" s="38">
        <v>0</v>
      </c>
      <c r="X38" s="37">
        <f t="shared" si="8"/>
        <v>0</v>
      </c>
      <c r="Y38" s="38">
        <v>0</v>
      </c>
      <c r="Z38" s="37">
        <f t="shared" si="9"/>
        <v>0</v>
      </c>
      <c r="AA38" s="154">
        <f t="shared" si="16"/>
        <v>251</v>
      </c>
      <c r="AB38" s="160">
        <f t="shared" si="10"/>
        <v>94.3609022556391</v>
      </c>
      <c r="AC38" s="38">
        <v>15</v>
      </c>
      <c r="AD38" s="135">
        <f t="shared" si="11"/>
        <v>5.639097744360902</v>
      </c>
      <c r="AE38" s="154">
        <f t="shared" si="12"/>
        <v>266</v>
      </c>
      <c r="AF38" s="135">
        <f t="shared" si="13"/>
        <v>56.59574468085107</v>
      </c>
      <c r="AG38" s="106">
        <f t="shared" si="14"/>
        <v>-43.40425531914893</v>
      </c>
      <c r="AH38" s="175"/>
      <c r="AI38" s="175"/>
      <c r="AJ38" s="175"/>
      <c r="AK38" s="175"/>
      <c r="AL38" s="175"/>
      <c r="AM38" s="175"/>
      <c r="AN38" s="175"/>
    </row>
    <row r="39" spans="1:40" s="174" customFormat="1" ht="12.75" customHeight="1">
      <c r="A39" s="304"/>
      <c r="B39" s="176">
        <v>463</v>
      </c>
      <c r="C39" s="177" t="s">
        <v>16</v>
      </c>
      <c r="D39" s="178">
        <v>470</v>
      </c>
      <c r="E39" s="38">
        <v>109</v>
      </c>
      <c r="F39" s="37">
        <f t="shared" si="0"/>
        <v>45.60669456066946</v>
      </c>
      <c r="G39" s="38">
        <v>79</v>
      </c>
      <c r="H39" s="37">
        <f t="shared" si="1"/>
        <v>33.054393305439326</v>
      </c>
      <c r="I39" s="38">
        <v>14</v>
      </c>
      <c r="J39" s="37">
        <f t="shared" si="2"/>
        <v>5.857740585774058</v>
      </c>
      <c r="K39" s="38">
        <v>1</v>
      </c>
      <c r="L39" s="37">
        <f t="shared" si="3"/>
        <v>0.41841004184100417</v>
      </c>
      <c r="M39" s="38">
        <v>3</v>
      </c>
      <c r="N39" s="37">
        <f t="shared" si="4"/>
        <v>1.2552301255230125</v>
      </c>
      <c r="O39" s="38">
        <v>33</v>
      </c>
      <c r="P39" s="37">
        <f t="shared" si="5"/>
        <v>13.807531380753138</v>
      </c>
      <c r="Q39" s="37">
        <v>0</v>
      </c>
      <c r="R39" s="37">
        <f t="shared" si="15"/>
        <v>0</v>
      </c>
      <c r="S39" s="38">
        <v>0</v>
      </c>
      <c r="T39" s="37">
        <f t="shared" si="6"/>
        <v>0</v>
      </c>
      <c r="U39" s="38">
        <v>0</v>
      </c>
      <c r="V39" s="37">
        <f t="shared" si="7"/>
        <v>0</v>
      </c>
      <c r="W39" s="38">
        <v>0</v>
      </c>
      <c r="X39" s="37">
        <f t="shared" si="8"/>
        <v>0</v>
      </c>
      <c r="Y39" s="38">
        <v>0</v>
      </c>
      <c r="Z39" s="37">
        <f t="shared" si="9"/>
        <v>0</v>
      </c>
      <c r="AA39" s="154">
        <f t="shared" si="16"/>
        <v>239</v>
      </c>
      <c r="AB39" s="160">
        <f t="shared" si="10"/>
        <v>100</v>
      </c>
      <c r="AC39" s="38">
        <v>0</v>
      </c>
      <c r="AD39" s="135">
        <f t="shared" si="11"/>
        <v>0</v>
      </c>
      <c r="AE39" s="154">
        <f t="shared" si="12"/>
        <v>239</v>
      </c>
      <c r="AF39" s="135">
        <f t="shared" si="13"/>
        <v>50.851063829787236</v>
      </c>
      <c r="AG39" s="106">
        <f t="shared" si="14"/>
        <v>-49.148936170212764</v>
      </c>
      <c r="AH39" s="175"/>
      <c r="AI39" s="175"/>
      <c r="AJ39" s="175"/>
      <c r="AK39" s="175"/>
      <c r="AL39" s="175"/>
      <c r="AM39" s="175"/>
      <c r="AN39" s="175"/>
    </row>
    <row r="40" spans="1:40" s="174" customFormat="1" ht="12.75" customHeight="1">
      <c r="A40" s="304" t="s">
        <v>0</v>
      </c>
      <c r="B40" s="176">
        <v>464</v>
      </c>
      <c r="C40" s="177" t="s">
        <v>15</v>
      </c>
      <c r="D40" s="178">
        <v>592</v>
      </c>
      <c r="E40" s="38">
        <v>161</v>
      </c>
      <c r="F40" s="37">
        <f t="shared" si="0"/>
        <v>48.493975903614455</v>
      </c>
      <c r="G40" s="38">
        <v>85</v>
      </c>
      <c r="H40" s="37">
        <f t="shared" si="1"/>
        <v>25.602409638554217</v>
      </c>
      <c r="I40" s="38">
        <v>19</v>
      </c>
      <c r="J40" s="37">
        <f t="shared" si="2"/>
        <v>5.72289156626506</v>
      </c>
      <c r="K40" s="38">
        <v>0</v>
      </c>
      <c r="L40" s="37">
        <f t="shared" si="3"/>
        <v>0</v>
      </c>
      <c r="M40" s="38">
        <v>7</v>
      </c>
      <c r="N40" s="37">
        <f t="shared" si="4"/>
        <v>2.108433734939759</v>
      </c>
      <c r="O40" s="38">
        <v>37</v>
      </c>
      <c r="P40" s="37">
        <f t="shared" si="5"/>
        <v>11.144578313253012</v>
      </c>
      <c r="Q40" s="37">
        <v>0</v>
      </c>
      <c r="R40" s="37">
        <f t="shared" si="15"/>
        <v>0</v>
      </c>
      <c r="S40" s="38">
        <v>4</v>
      </c>
      <c r="T40" s="37">
        <f t="shared" si="6"/>
        <v>1.2048192771084338</v>
      </c>
      <c r="U40" s="38">
        <v>0</v>
      </c>
      <c r="V40" s="37">
        <f t="shared" si="7"/>
        <v>0</v>
      </c>
      <c r="W40" s="38">
        <v>0</v>
      </c>
      <c r="X40" s="37">
        <f t="shared" si="8"/>
        <v>0</v>
      </c>
      <c r="Y40" s="38">
        <v>0</v>
      </c>
      <c r="Z40" s="37">
        <f t="shared" si="9"/>
        <v>0</v>
      </c>
      <c r="AA40" s="154">
        <f t="shared" si="16"/>
        <v>313</v>
      </c>
      <c r="AB40" s="160">
        <f t="shared" si="10"/>
        <v>94.27710843373494</v>
      </c>
      <c r="AC40" s="38">
        <v>19</v>
      </c>
      <c r="AD40" s="135">
        <f t="shared" si="11"/>
        <v>5.72289156626506</v>
      </c>
      <c r="AE40" s="154">
        <f t="shared" si="12"/>
        <v>332</v>
      </c>
      <c r="AF40" s="135">
        <f t="shared" si="13"/>
        <v>56.08108108108109</v>
      </c>
      <c r="AG40" s="106">
        <f t="shared" si="14"/>
        <v>-43.91891891891891</v>
      </c>
      <c r="AH40" s="175"/>
      <c r="AI40" s="175"/>
      <c r="AJ40" s="175"/>
      <c r="AK40" s="175"/>
      <c r="AL40" s="175"/>
      <c r="AM40" s="175"/>
      <c r="AN40" s="175"/>
    </row>
    <row r="41" spans="1:40" s="174" customFormat="1" ht="12.75" customHeight="1">
      <c r="A41" s="304"/>
      <c r="B41" s="176">
        <v>464</v>
      </c>
      <c r="C41" s="177" t="s">
        <v>16</v>
      </c>
      <c r="D41" s="178">
        <v>593</v>
      </c>
      <c r="E41" s="38">
        <v>149</v>
      </c>
      <c r="F41" s="37">
        <f t="shared" si="0"/>
        <v>45.01510574018127</v>
      </c>
      <c r="G41" s="38">
        <v>116</v>
      </c>
      <c r="H41" s="37">
        <f t="shared" si="1"/>
        <v>35.04531722054381</v>
      </c>
      <c r="I41" s="38">
        <v>11</v>
      </c>
      <c r="J41" s="37">
        <f t="shared" si="2"/>
        <v>3.3232628398791544</v>
      </c>
      <c r="K41" s="38">
        <v>0</v>
      </c>
      <c r="L41" s="37">
        <f t="shared" si="3"/>
        <v>0</v>
      </c>
      <c r="M41" s="38">
        <v>5</v>
      </c>
      <c r="N41" s="37">
        <f t="shared" si="4"/>
        <v>1.5105740181268883</v>
      </c>
      <c r="O41" s="38">
        <v>32</v>
      </c>
      <c r="P41" s="37">
        <f t="shared" si="5"/>
        <v>9.667673716012084</v>
      </c>
      <c r="Q41" s="37">
        <v>0</v>
      </c>
      <c r="R41" s="37">
        <f t="shared" si="15"/>
        <v>0</v>
      </c>
      <c r="S41" s="38">
        <v>2</v>
      </c>
      <c r="T41" s="37">
        <f t="shared" si="6"/>
        <v>0.6042296072507553</v>
      </c>
      <c r="U41" s="38">
        <v>0</v>
      </c>
      <c r="V41" s="37">
        <f t="shared" si="7"/>
        <v>0</v>
      </c>
      <c r="W41" s="38">
        <v>0</v>
      </c>
      <c r="X41" s="37">
        <f t="shared" si="8"/>
        <v>0</v>
      </c>
      <c r="Y41" s="38">
        <v>0</v>
      </c>
      <c r="Z41" s="37">
        <f t="shared" si="9"/>
        <v>0</v>
      </c>
      <c r="AA41" s="154">
        <f t="shared" si="16"/>
        <v>315</v>
      </c>
      <c r="AB41" s="160">
        <f t="shared" si="10"/>
        <v>95.16616314199395</v>
      </c>
      <c r="AC41" s="38">
        <v>16</v>
      </c>
      <c r="AD41" s="135">
        <f t="shared" si="11"/>
        <v>4.833836858006042</v>
      </c>
      <c r="AE41" s="154">
        <f t="shared" si="12"/>
        <v>331</v>
      </c>
      <c r="AF41" s="135">
        <f t="shared" si="13"/>
        <v>55.81787521079258</v>
      </c>
      <c r="AG41" s="106">
        <f t="shared" si="14"/>
        <v>-44.18212478920742</v>
      </c>
      <c r="AH41" s="175"/>
      <c r="AI41" s="175"/>
      <c r="AJ41" s="175"/>
      <c r="AK41" s="175"/>
      <c r="AL41" s="175"/>
      <c r="AM41" s="175"/>
      <c r="AN41" s="175"/>
    </row>
    <row r="42" spans="1:40" s="174" customFormat="1" ht="12.75" customHeight="1">
      <c r="A42" s="304"/>
      <c r="B42" s="176">
        <v>465</v>
      </c>
      <c r="C42" s="177" t="s">
        <v>15</v>
      </c>
      <c r="D42" s="178">
        <v>80</v>
      </c>
      <c r="E42" s="38">
        <v>28</v>
      </c>
      <c r="F42" s="37">
        <f t="shared" si="0"/>
        <v>51.85185185185185</v>
      </c>
      <c r="G42" s="38">
        <v>21</v>
      </c>
      <c r="H42" s="37">
        <f t="shared" si="1"/>
        <v>38.88888888888889</v>
      </c>
      <c r="I42" s="38">
        <v>0</v>
      </c>
      <c r="J42" s="37">
        <f t="shared" si="2"/>
        <v>0</v>
      </c>
      <c r="K42" s="38">
        <v>0</v>
      </c>
      <c r="L42" s="37">
        <f t="shared" si="3"/>
        <v>0</v>
      </c>
      <c r="M42" s="38">
        <v>0</v>
      </c>
      <c r="N42" s="37">
        <f t="shared" si="4"/>
        <v>0</v>
      </c>
      <c r="O42" s="38">
        <v>5</v>
      </c>
      <c r="P42" s="37">
        <f t="shared" si="5"/>
        <v>9.25925925925926</v>
      </c>
      <c r="Q42" s="37">
        <v>0</v>
      </c>
      <c r="R42" s="37">
        <f t="shared" si="15"/>
        <v>0</v>
      </c>
      <c r="S42" s="38">
        <v>0</v>
      </c>
      <c r="T42" s="37">
        <f t="shared" si="6"/>
        <v>0</v>
      </c>
      <c r="U42" s="38">
        <v>0</v>
      </c>
      <c r="V42" s="37">
        <f t="shared" si="7"/>
        <v>0</v>
      </c>
      <c r="W42" s="38">
        <v>0</v>
      </c>
      <c r="X42" s="37">
        <f t="shared" si="8"/>
        <v>0</v>
      </c>
      <c r="Y42" s="38">
        <v>0</v>
      </c>
      <c r="Z42" s="37">
        <f t="shared" si="9"/>
        <v>0</v>
      </c>
      <c r="AA42" s="154">
        <f t="shared" si="16"/>
        <v>54</v>
      </c>
      <c r="AB42" s="160">
        <f t="shared" si="10"/>
        <v>100</v>
      </c>
      <c r="AC42" s="38">
        <v>0</v>
      </c>
      <c r="AD42" s="135">
        <f t="shared" si="11"/>
        <v>0</v>
      </c>
      <c r="AE42" s="154">
        <f t="shared" si="12"/>
        <v>54</v>
      </c>
      <c r="AF42" s="135">
        <f t="shared" si="13"/>
        <v>67.5</v>
      </c>
      <c r="AG42" s="106">
        <f t="shared" si="14"/>
        <v>-32.5</v>
      </c>
      <c r="AH42" s="175"/>
      <c r="AI42" s="175"/>
      <c r="AJ42" s="175"/>
      <c r="AK42" s="175"/>
      <c r="AL42" s="175"/>
      <c r="AM42" s="175"/>
      <c r="AN42" s="175"/>
    </row>
    <row r="43" spans="1:40" s="174" customFormat="1" ht="12.75" customHeight="1">
      <c r="A43" s="304"/>
      <c r="B43" s="176">
        <v>465</v>
      </c>
      <c r="C43" s="177" t="s">
        <v>31</v>
      </c>
      <c r="D43" s="178">
        <v>181</v>
      </c>
      <c r="E43" s="38">
        <v>54</v>
      </c>
      <c r="F43" s="37">
        <f t="shared" si="0"/>
        <v>39.416058394160586</v>
      </c>
      <c r="G43" s="38">
        <v>52</v>
      </c>
      <c r="H43" s="37">
        <f t="shared" si="1"/>
        <v>37.95620437956204</v>
      </c>
      <c r="I43" s="38">
        <v>1</v>
      </c>
      <c r="J43" s="37">
        <f t="shared" si="2"/>
        <v>0.7299270072992701</v>
      </c>
      <c r="K43" s="38">
        <v>0</v>
      </c>
      <c r="L43" s="37">
        <f t="shared" si="3"/>
        <v>0</v>
      </c>
      <c r="M43" s="38">
        <v>0</v>
      </c>
      <c r="N43" s="37">
        <f t="shared" si="4"/>
        <v>0</v>
      </c>
      <c r="O43" s="38">
        <v>17</v>
      </c>
      <c r="P43" s="37">
        <f t="shared" si="5"/>
        <v>12.408759124087592</v>
      </c>
      <c r="Q43" s="37">
        <v>0</v>
      </c>
      <c r="R43" s="37">
        <f t="shared" si="15"/>
        <v>0</v>
      </c>
      <c r="S43" s="38">
        <v>1</v>
      </c>
      <c r="T43" s="37">
        <f t="shared" si="6"/>
        <v>0.7299270072992701</v>
      </c>
      <c r="U43" s="38">
        <v>0</v>
      </c>
      <c r="V43" s="37">
        <f t="shared" si="7"/>
        <v>0</v>
      </c>
      <c r="W43" s="38">
        <v>0</v>
      </c>
      <c r="X43" s="37">
        <f t="shared" si="8"/>
        <v>0</v>
      </c>
      <c r="Y43" s="38">
        <v>0</v>
      </c>
      <c r="Z43" s="37">
        <f t="shared" si="9"/>
        <v>0</v>
      </c>
      <c r="AA43" s="154">
        <f t="shared" si="16"/>
        <v>125</v>
      </c>
      <c r="AB43" s="160">
        <f t="shared" si="10"/>
        <v>91.24087591240875</v>
      </c>
      <c r="AC43" s="38">
        <v>12</v>
      </c>
      <c r="AD43" s="135">
        <f t="shared" si="11"/>
        <v>8.75912408759124</v>
      </c>
      <c r="AE43" s="154">
        <f t="shared" si="12"/>
        <v>137</v>
      </c>
      <c r="AF43" s="135">
        <f t="shared" si="13"/>
        <v>75.69060773480662</v>
      </c>
      <c r="AG43" s="106">
        <f t="shared" si="14"/>
        <v>-24.30939226519338</v>
      </c>
      <c r="AH43" s="175"/>
      <c r="AI43" s="175"/>
      <c r="AJ43" s="175"/>
      <c r="AK43" s="175"/>
      <c r="AL43" s="175"/>
      <c r="AM43" s="175"/>
      <c r="AN43" s="175"/>
    </row>
    <row r="44" spans="1:40" s="174" customFormat="1" ht="12.75" customHeight="1">
      <c r="A44" s="304"/>
      <c r="B44" s="176">
        <v>466</v>
      </c>
      <c r="C44" s="177" t="s">
        <v>15</v>
      </c>
      <c r="D44" s="178">
        <v>167</v>
      </c>
      <c r="E44" s="38">
        <v>66</v>
      </c>
      <c r="F44" s="37">
        <f t="shared" si="0"/>
        <v>64.70588235294117</v>
      </c>
      <c r="G44" s="38">
        <v>25</v>
      </c>
      <c r="H44" s="37">
        <f t="shared" si="1"/>
        <v>24.509803921568626</v>
      </c>
      <c r="I44" s="38">
        <v>2</v>
      </c>
      <c r="J44" s="37">
        <f t="shared" si="2"/>
        <v>1.9607843137254901</v>
      </c>
      <c r="K44" s="38">
        <v>0</v>
      </c>
      <c r="L44" s="37">
        <f t="shared" si="3"/>
        <v>0</v>
      </c>
      <c r="M44" s="38">
        <v>0</v>
      </c>
      <c r="N44" s="37">
        <f t="shared" si="4"/>
        <v>0</v>
      </c>
      <c r="O44" s="38">
        <v>4</v>
      </c>
      <c r="P44" s="37">
        <f t="shared" si="5"/>
        <v>3.9215686274509802</v>
      </c>
      <c r="Q44" s="37">
        <v>0</v>
      </c>
      <c r="R44" s="37">
        <f t="shared" si="15"/>
        <v>0</v>
      </c>
      <c r="S44" s="38">
        <v>2</v>
      </c>
      <c r="T44" s="37">
        <f t="shared" si="6"/>
        <v>1.9607843137254901</v>
      </c>
      <c r="U44" s="38">
        <v>0</v>
      </c>
      <c r="V44" s="37">
        <f t="shared" si="7"/>
        <v>0</v>
      </c>
      <c r="W44" s="38">
        <v>0</v>
      </c>
      <c r="X44" s="37">
        <f t="shared" si="8"/>
        <v>0</v>
      </c>
      <c r="Y44" s="38">
        <v>0</v>
      </c>
      <c r="Z44" s="37">
        <f t="shared" si="9"/>
        <v>0</v>
      </c>
      <c r="AA44" s="154">
        <f t="shared" si="16"/>
        <v>99</v>
      </c>
      <c r="AB44" s="160">
        <f t="shared" si="10"/>
        <v>97.05882352941177</v>
      </c>
      <c r="AC44" s="38">
        <v>3</v>
      </c>
      <c r="AD44" s="135">
        <f t="shared" si="11"/>
        <v>2.941176470588235</v>
      </c>
      <c r="AE44" s="154">
        <f t="shared" si="12"/>
        <v>102</v>
      </c>
      <c r="AF44" s="135">
        <f t="shared" si="13"/>
        <v>61.07784431137725</v>
      </c>
      <c r="AG44" s="106">
        <f t="shared" si="14"/>
        <v>-38.92215568862275</v>
      </c>
      <c r="AH44" s="175"/>
      <c r="AI44" s="175"/>
      <c r="AJ44" s="175"/>
      <c r="AK44" s="175"/>
      <c r="AL44" s="175"/>
      <c r="AM44" s="175"/>
      <c r="AN44" s="175"/>
    </row>
    <row r="45" spans="1:40" s="174" customFormat="1" ht="12.75" customHeight="1">
      <c r="A45" s="304"/>
      <c r="B45" s="176">
        <v>466</v>
      </c>
      <c r="C45" s="177" t="s">
        <v>31</v>
      </c>
      <c r="D45" s="178">
        <v>120</v>
      </c>
      <c r="E45" s="38">
        <v>50</v>
      </c>
      <c r="F45" s="37">
        <f t="shared" si="0"/>
        <v>63.29113924050633</v>
      </c>
      <c r="G45" s="38">
        <v>19</v>
      </c>
      <c r="H45" s="37">
        <f t="shared" si="1"/>
        <v>24.050632911392405</v>
      </c>
      <c r="I45" s="38">
        <v>2</v>
      </c>
      <c r="J45" s="37">
        <f t="shared" si="2"/>
        <v>2.5316455696202533</v>
      </c>
      <c r="K45" s="38">
        <v>0</v>
      </c>
      <c r="L45" s="37">
        <f t="shared" si="3"/>
        <v>0</v>
      </c>
      <c r="M45" s="38">
        <v>0</v>
      </c>
      <c r="N45" s="37">
        <f t="shared" si="4"/>
        <v>0</v>
      </c>
      <c r="O45" s="38">
        <v>2</v>
      </c>
      <c r="P45" s="37">
        <f t="shared" si="5"/>
        <v>2.5316455696202533</v>
      </c>
      <c r="Q45" s="37">
        <v>0</v>
      </c>
      <c r="R45" s="37">
        <f t="shared" si="15"/>
        <v>0</v>
      </c>
      <c r="S45" s="38">
        <v>0</v>
      </c>
      <c r="T45" s="37">
        <f t="shared" si="6"/>
        <v>0</v>
      </c>
      <c r="U45" s="38">
        <v>0</v>
      </c>
      <c r="V45" s="37">
        <f t="shared" si="7"/>
        <v>0</v>
      </c>
      <c r="W45" s="38">
        <v>0</v>
      </c>
      <c r="X45" s="37">
        <f t="shared" si="8"/>
        <v>0</v>
      </c>
      <c r="Y45" s="38">
        <v>0</v>
      </c>
      <c r="Z45" s="37">
        <f t="shared" si="9"/>
        <v>0</v>
      </c>
      <c r="AA45" s="154">
        <f t="shared" si="16"/>
        <v>73</v>
      </c>
      <c r="AB45" s="160">
        <f t="shared" si="10"/>
        <v>92.40506329113924</v>
      </c>
      <c r="AC45" s="38">
        <v>6</v>
      </c>
      <c r="AD45" s="135">
        <f t="shared" si="11"/>
        <v>7.59493670886076</v>
      </c>
      <c r="AE45" s="154">
        <f t="shared" si="12"/>
        <v>79</v>
      </c>
      <c r="AF45" s="135">
        <f t="shared" si="13"/>
        <v>65.83333333333333</v>
      </c>
      <c r="AG45" s="106">
        <f t="shared" si="14"/>
        <v>-34.16666666666667</v>
      </c>
      <c r="AH45" s="175"/>
      <c r="AI45" s="175"/>
      <c r="AJ45" s="175"/>
      <c r="AK45" s="175"/>
      <c r="AL45" s="175"/>
      <c r="AM45" s="175"/>
      <c r="AN45" s="175"/>
    </row>
    <row r="46" spans="1:40" s="174" customFormat="1" ht="12.75" customHeight="1">
      <c r="A46" s="304"/>
      <c r="B46" s="176">
        <v>467</v>
      </c>
      <c r="C46" s="177" t="s">
        <v>15</v>
      </c>
      <c r="D46" s="178">
        <v>454</v>
      </c>
      <c r="E46" s="38">
        <v>114</v>
      </c>
      <c r="F46" s="37">
        <f t="shared" si="0"/>
        <v>40.569395017793596</v>
      </c>
      <c r="G46" s="38">
        <v>144</v>
      </c>
      <c r="H46" s="37">
        <f t="shared" si="1"/>
        <v>51.245551601423486</v>
      </c>
      <c r="I46" s="38">
        <v>4</v>
      </c>
      <c r="J46" s="37">
        <f t="shared" si="2"/>
        <v>1.4234875444839856</v>
      </c>
      <c r="K46" s="38">
        <v>0</v>
      </c>
      <c r="L46" s="37">
        <f t="shared" si="3"/>
        <v>0</v>
      </c>
      <c r="M46" s="38">
        <v>0</v>
      </c>
      <c r="N46" s="37">
        <f t="shared" si="4"/>
        <v>0</v>
      </c>
      <c r="O46" s="38">
        <v>16</v>
      </c>
      <c r="P46" s="37">
        <f t="shared" si="5"/>
        <v>5.6939501779359425</v>
      </c>
      <c r="Q46" s="37">
        <v>0</v>
      </c>
      <c r="R46" s="37">
        <f t="shared" si="15"/>
        <v>0</v>
      </c>
      <c r="S46" s="38">
        <v>0</v>
      </c>
      <c r="T46" s="37">
        <f t="shared" si="6"/>
        <v>0</v>
      </c>
      <c r="U46" s="38">
        <v>0</v>
      </c>
      <c r="V46" s="37">
        <f t="shared" si="7"/>
        <v>0</v>
      </c>
      <c r="W46" s="38">
        <v>0</v>
      </c>
      <c r="X46" s="37">
        <f t="shared" si="8"/>
        <v>0</v>
      </c>
      <c r="Y46" s="38">
        <v>0</v>
      </c>
      <c r="Z46" s="37">
        <f t="shared" si="9"/>
        <v>0</v>
      </c>
      <c r="AA46" s="154">
        <f t="shared" si="16"/>
        <v>278</v>
      </c>
      <c r="AB46" s="160">
        <f t="shared" si="10"/>
        <v>98.93238434163702</v>
      </c>
      <c r="AC46" s="38">
        <v>3</v>
      </c>
      <c r="AD46" s="135">
        <f t="shared" si="11"/>
        <v>1.0676156583629894</v>
      </c>
      <c r="AE46" s="154">
        <f t="shared" si="12"/>
        <v>281</v>
      </c>
      <c r="AF46" s="135">
        <f t="shared" si="13"/>
        <v>61.89427312775331</v>
      </c>
      <c r="AG46" s="106">
        <f t="shared" si="14"/>
        <v>-38.10572687224669</v>
      </c>
      <c r="AH46" s="175"/>
      <c r="AI46" s="175"/>
      <c r="AJ46" s="175"/>
      <c r="AK46" s="175"/>
      <c r="AL46" s="175"/>
      <c r="AM46" s="175"/>
      <c r="AN46" s="175"/>
    </row>
    <row r="47" spans="1:40" s="174" customFormat="1" ht="12.75" customHeight="1">
      <c r="A47" s="304"/>
      <c r="B47" s="176">
        <v>468</v>
      </c>
      <c r="C47" s="177" t="s">
        <v>15</v>
      </c>
      <c r="D47" s="178">
        <v>432</v>
      </c>
      <c r="E47" s="38">
        <v>124</v>
      </c>
      <c r="F47" s="37">
        <f t="shared" si="0"/>
        <v>54.14847161572053</v>
      </c>
      <c r="G47" s="38">
        <v>59</v>
      </c>
      <c r="H47" s="37">
        <f t="shared" si="1"/>
        <v>25.76419213973799</v>
      </c>
      <c r="I47" s="38">
        <v>20</v>
      </c>
      <c r="J47" s="37">
        <f t="shared" si="2"/>
        <v>8.73362445414847</v>
      </c>
      <c r="K47" s="38">
        <v>0</v>
      </c>
      <c r="L47" s="37">
        <f t="shared" si="3"/>
        <v>0</v>
      </c>
      <c r="M47" s="38">
        <v>0</v>
      </c>
      <c r="N47" s="37">
        <f t="shared" si="4"/>
        <v>0</v>
      </c>
      <c r="O47" s="38">
        <v>23</v>
      </c>
      <c r="P47" s="37">
        <f t="shared" si="5"/>
        <v>10.043668122270741</v>
      </c>
      <c r="Q47" s="37">
        <v>0</v>
      </c>
      <c r="R47" s="37">
        <f t="shared" si="15"/>
        <v>0</v>
      </c>
      <c r="S47" s="38">
        <v>3</v>
      </c>
      <c r="T47" s="37">
        <f t="shared" si="6"/>
        <v>1.3100436681222707</v>
      </c>
      <c r="U47" s="38">
        <v>0</v>
      </c>
      <c r="V47" s="37">
        <f t="shared" si="7"/>
        <v>0</v>
      </c>
      <c r="W47" s="38">
        <v>0</v>
      </c>
      <c r="X47" s="37">
        <f t="shared" si="8"/>
        <v>0</v>
      </c>
      <c r="Y47" s="38">
        <v>0</v>
      </c>
      <c r="Z47" s="37">
        <f t="shared" si="9"/>
        <v>0</v>
      </c>
      <c r="AA47" s="154">
        <f t="shared" si="16"/>
        <v>229</v>
      </c>
      <c r="AB47" s="160">
        <f t="shared" si="10"/>
        <v>100</v>
      </c>
      <c r="AC47" s="38">
        <v>0</v>
      </c>
      <c r="AD47" s="135">
        <f t="shared" si="11"/>
        <v>0</v>
      </c>
      <c r="AE47" s="154">
        <f t="shared" si="12"/>
        <v>229</v>
      </c>
      <c r="AF47" s="135">
        <f t="shared" si="13"/>
        <v>53.00925925925925</v>
      </c>
      <c r="AG47" s="106">
        <f t="shared" si="14"/>
        <v>-46.99074074074075</v>
      </c>
      <c r="AH47" s="175"/>
      <c r="AI47" s="175"/>
      <c r="AJ47" s="175"/>
      <c r="AK47" s="175"/>
      <c r="AL47" s="175"/>
      <c r="AM47" s="175"/>
      <c r="AN47" s="175"/>
    </row>
    <row r="48" spans="1:40" s="174" customFormat="1" ht="12.75" customHeight="1">
      <c r="A48" s="304"/>
      <c r="B48" s="176">
        <v>468</v>
      </c>
      <c r="C48" s="177" t="s">
        <v>16</v>
      </c>
      <c r="D48" s="178">
        <v>432</v>
      </c>
      <c r="E48" s="38">
        <v>87</v>
      </c>
      <c r="F48" s="37">
        <f t="shared" si="0"/>
        <v>49.43181818181818</v>
      </c>
      <c r="G48" s="38">
        <v>53</v>
      </c>
      <c r="H48" s="37">
        <f t="shared" si="1"/>
        <v>30.113636363636363</v>
      </c>
      <c r="I48" s="38">
        <v>25</v>
      </c>
      <c r="J48" s="37">
        <f t="shared" si="2"/>
        <v>14.204545454545455</v>
      </c>
      <c r="K48" s="38">
        <v>0</v>
      </c>
      <c r="L48" s="37">
        <f t="shared" si="3"/>
        <v>0</v>
      </c>
      <c r="M48" s="38">
        <v>1</v>
      </c>
      <c r="N48" s="37">
        <f t="shared" si="4"/>
        <v>0.5681818181818182</v>
      </c>
      <c r="O48" s="38">
        <v>10</v>
      </c>
      <c r="P48" s="37">
        <f t="shared" si="5"/>
        <v>5.681818181818182</v>
      </c>
      <c r="Q48" s="37">
        <v>0</v>
      </c>
      <c r="R48" s="37">
        <f t="shared" si="15"/>
        <v>0</v>
      </c>
      <c r="S48" s="38">
        <v>0</v>
      </c>
      <c r="T48" s="37">
        <v>0</v>
      </c>
      <c r="U48" s="38">
        <v>0</v>
      </c>
      <c r="V48" s="37">
        <f t="shared" si="7"/>
        <v>0</v>
      </c>
      <c r="W48" s="38">
        <v>0</v>
      </c>
      <c r="X48" s="37">
        <f t="shared" si="8"/>
        <v>0</v>
      </c>
      <c r="Y48" s="38">
        <v>0</v>
      </c>
      <c r="Z48" s="37">
        <f t="shared" si="9"/>
        <v>0</v>
      </c>
      <c r="AA48" s="154">
        <f t="shared" si="16"/>
        <v>176</v>
      </c>
      <c r="AB48" s="160">
        <f t="shared" si="10"/>
        <v>100</v>
      </c>
      <c r="AC48" s="38">
        <v>0</v>
      </c>
      <c r="AD48" s="135">
        <f t="shared" si="11"/>
        <v>0</v>
      </c>
      <c r="AE48" s="154">
        <f t="shared" si="12"/>
        <v>176</v>
      </c>
      <c r="AF48" s="135">
        <f t="shared" si="13"/>
        <v>40.74074074074074</v>
      </c>
      <c r="AG48" s="106">
        <f t="shared" si="14"/>
        <v>-59.25925925925926</v>
      </c>
      <c r="AH48" s="175"/>
      <c r="AI48" s="175"/>
      <c r="AJ48" s="175"/>
      <c r="AK48" s="175"/>
      <c r="AL48" s="175"/>
      <c r="AM48" s="175"/>
      <c r="AN48" s="175"/>
    </row>
    <row r="49" spans="1:40" s="174" customFormat="1" ht="12.75" customHeight="1">
      <c r="A49" s="304"/>
      <c r="B49" s="176">
        <v>468</v>
      </c>
      <c r="C49" s="177" t="s">
        <v>31</v>
      </c>
      <c r="D49" s="178">
        <v>343</v>
      </c>
      <c r="E49" s="38">
        <v>136</v>
      </c>
      <c r="F49" s="37">
        <f t="shared" si="0"/>
        <v>59.64912280701754</v>
      </c>
      <c r="G49" s="38">
        <v>65</v>
      </c>
      <c r="H49" s="37">
        <f t="shared" si="1"/>
        <v>28.50877192982456</v>
      </c>
      <c r="I49" s="38">
        <v>6</v>
      </c>
      <c r="J49" s="37">
        <f t="shared" si="2"/>
        <v>2.631578947368421</v>
      </c>
      <c r="K49" s="38">
        <v>1</v>
      </c>
      <c r="L49" s="37">
        <f t="shared" si="3"/>
        <v>0.43859649122807015</v>
      </c>
      <c r="M49" s="38">
        <v>0</v>
      </c>
      <c r="N49" s="37">
        <f t="shared" si="4"/>
        <v>0</v>
      </c>
      <c r="O49" s="38">
        <v>7</v>
      </c>
      <c r="P49" s="37">
        <f t="shared" si="5"/>
        <v>3.070175438596491</v>
      </c>
      <c r="Q49" s="37">
        <v>0</v>
      </c>
      <c r="R49" s="37">
        <f t="shared" si="15"/>
        <v>0</v>
      </c>
      <c r="S49" s="38">
        <v>0</v>
      </c>
      <c r="T49" s="37">
        <f aca="true" t="shared" si="17" ref="T49:T66">S49/AE49*100</f>
        <v>0</v>
      </c>
      <c r="U49" s="38">
        <v>0</v>
      </c>
      <c r="V49" s="37">
        <f t="shared" si="7"/>
        <v>0</v>
      </c>
      <c r="W49" s="38">
        <v>0</v>
      </c>
      <c r="X49" s="37">
        <v>0</v>
      </c>
      <c r="Y49" s="38">
        <v>0</v>
      </c>
      <c r="Z49" s="37">
        <f t="shared" si="9"/>
        <v>0</v>
      </c>
      <c r="AA49" s="154">
        <f t="shared" si="16"/>
        <v>215</v>
      </c>
      <c r="AB49" s="160">
        <f t="shared" si="10"/>
        <v>94.2982456140351</v>
      </c>
      <c r="AC49" s="38">
        <v>13</v>
      </c>
      <c r="AD49" s="135">
        <f t="shared" si="11"/>
        <v>5.701754385964912</v>
      </c>
      <c r="AE49" s="154">
        <f t="shared" si="12"/>
        <v>228</v>
      </c>
      <c r="AF49" s="135">
        <f t="shared" si="13"/>
        <v>66.47230320699708</v>
      </c>
      <c r="AG49" s="106">
        <f t="shared" si="14"/>
        <v>-33.52769679300292</v>
      </c>
      <c r="AH49" s="175"/>
      <c r="AI49" s="175"/>
      <c r="AJ49" s="175"/>
      <c r="AK49" s="175"/>
      <c r="AL49" s="175"/>
      <c r="AM49" s="175"/>
      <c r="AN49" s="175"/>
    </row>
    <row r="50" spans="1:40" s="174" customFormat="1" ht="12.75" customHeight="1">
      <c r="A50" s="304"/>
      <c r="B50" s="176">
        <v>469</v>
      </c>
      <c r="C50" s="177" t="s">
        <v>15</v>
      </c>
      <c r="D50" s="178">
        <v>343</v>
      </c>
      <c r="E50" s="38">
        <v>73</v>
      </c>
      <c r="F50" s="37">
        <f t="shared" si="0"/>
        <v>45.911949685534594</v>
      </c>
      <c r="G50" s="38">
        <v>55</v>
      </c>
      <c r="H50" s="37">
        <f t="shared" si="1"/>
        <v>34.59119496855346</v>
      </c>
      <c r="I50" s="38">
        <v>16</v>
      </c>
      <c r="J50" s="37">
        <f t="shared" si="2"/>
        <v>10.062893081761008</v>
      </c>
      <c r="K50" s="38">
        <v>0</v>
      </c>
      <c r="L50" s="37">
        <f t="shared" si="3"/>
        <v>0</v>
      </c>
      <c r="M50" s="38">
        <v>1</v>
      </c>
      <c r="N50" s="37">
        <f t="shared" si="4"/>
        <v>0.628930817610063</v>
      </c>
      <c r="O50" s="38">
        <v>4</v>
      </c>
      <c r="P50" s="37">
        <f t="shared" si="5"/>
        <v>2.515723270440252</v>
      </c>
      <c r="Q50" s="37">
        <v>0</v>
      </c>
      <c r="R50" s="37">
        <f t="shared" si="15"/>
        <v>0</v>
      </c>
      <c r="S50" s="38">
        <v>0</v>
      </c>
      <c r="T50" s="37">
        <f t="shared" si="17"/>
        <v>0</v>
      </c>
      <c r="U50" s="38">
        <v>0</v>
      </c>
      <c r="V50" s="37">
        <f t="shared" si="7"/>
        <v>0</v>
      </c>
      <c r="W50" s="38">
        <v>0</v>
      </c>
      <c r="X50" s="37">
        <f t="shared" si="8"/>
        <v>0</v>
      </c>
      <c r="Y50" s="38">
        <v>0</v>
      </c>
      <c r="Z50" s="37">
        <f t="shared" si="9"/>
        <v>0</v>
      </c>
      <c r="AA50" s="154">
        <f t="shared" si="16"/>
        <v>149</v>
      </c>
      <c r="AB50" s="160">
        <f t="shared" si="10"/>
        <v>93.71069182389937</v>
      </c>
      <c r="AC50" s="38">
        <v>10</v>
      </c>
      <c r="AD50" s="135">
        <f t="shared" si="11"/>
        <v>6.289308176100629</v>
      </c>
      <c r="AE50" s="154">
        <f t="shared" si="12"/>
        <v>159</v>
      </c>
      <c r="AF50" s="135">
        <f t="shared" si="13"/>
        <v>46.35568513119534</v>
      </c>
      <c r="AG50" s="106">
        <f t="shared" si="14"/>
        <v>-53.64431486880466</v>
      </c>
      <c r="AH50" s="175"/>
      <c r="AI50" s="175"/>
      <c r="AJ50" s="175"/>
      <c r="AK50" s="175"/>
      <c r="AL50" s="175"/>
      <c r="AM50" s="175"/>
      <c r="AN50" s="175"/>
    </row>
    <row r="51" spans="1:40" s="174" customFormat="1" ht="12.75" customHeight="1">
      <c r="A51" s="304"/>
      <c r="B51" s="176">
        <v>469</v>
      </c>
      <c r="C51" s="177" t="s">
        <v>31</v>
      </c>
      <c r="D51" s="178">
        <v>92</v>
      </c>
      <c r="E51" s="38">
        <v>27</v>
      </c>
      <c r="F51" s="37">
        <f t="shared" si="0"/>
        <v>43.54838709677419</v>
      </c>
      <c r="G51" s="38">
        <v>25</v>
      </c>
      <c r="H51" s="37">
        <f t="shared" si="1"/>
        <v>40.32258064516129</v>
      </c>
      <c r="I51" s="38">
        <v>4</v>
      </c>
      <c r="J51" s="37">
        <f t="shared" si="2"/>
        <v>6.451612903225806</v>
      </c>
      <c r="K51" s="38">
        <v>0</v>
      </c>
      <c r="L51" s="37">
        <f t="shared" si="3"/>
        <v>0</v>
      </c>
      <c r="M51" s="38">
        <v>0</v>
      </c>
      <c r="N51" s="37">
        <f t="shared" si="4"/>
        <v>0</v>
      </c>
      <c r="O51" s="38">
        <v>4</v>
      </c>
      <c r="P51" s="37">
        <f t="shared" si="5"/>
        <v>6.451612903225806</v>
      </c>
      <c r="Q51" s="37">
        <v>0</v>
      </c>
      <c r="R51" s="37">
        <f t="shared" si="15"/>
        <v>0</v>
      </c>
      <c r="S51" s="38">
        <v>2</v>
      </c>
      <c r="T51" s="37">
        <f t="shared" si="17"/>
        <v>3.225806451612903</v>
      </c>
      <c r="U51" s="38">
        <v>0</v>
      </c>
      <c r="V51" s="37">
        <f t="shared" si="7"/>
        <v>0</v>
      </c>
      <c r="W51" s="38">
        <v>0</v>
      </c>
      <c r="X51" s="37">
        <f t="shared" si="8"/>
        <v>0</v>
      </c>
      <c r="Y51" s="38">
        <v>0</v>
      </c>
      <c r="Z51" s="37">
        <f t="shared" si="9"/>
        <v>0</v>
      </c>
      <c r="AA51" s="154">
        <f t="shared" si="16"/>
        <v>62</v>
      </c>
      <c r="AB51" s="160">
        <f t="shared" si="10"/>
        <v>100</v>
      </c>
      <c r="AC51" s="38">
        <v>0</v>
      </c>
      <c r="AD51" s="135">
        <f t="shared" si="11"/>
        <v>0</v>
      </c>
      <c r="AE51" s="154">
        <f t="shared" si="12"/>
        <v>62</v>
      </c>
      <c r="AF51" s="135">
        <f t="shared" si="13"/>
        <v>67.3913043478261</v>
      </c>
      <c r="AG51" s="106">
        <f t="shared" si="14"/>
        <v>-32.60869565217391</v>
      </c>
      <c r="AH51" s="175"/>
      <c r="AI51" s="175"/>
      <c r="AJ51" s="175"/>
      <c r="AK51" s="175"/>
      <c r="AL51" s="175"/>
      <c r="AM51" s="175"/>
      <c r="AN51" s="175"/>
    </row>
    <row r="52" spans="1:40" s="174" customFormat="1" ht="12.75" customHeight="1">
      <c r="A52" s="304"/>
      <c r="B52" s="176">
        <v>470</v>
      </c>
      <c r="C52" s="177" t="s">
        <v>15</v>
      </c>
      <c r="D52" s="178">
        <v>383</v>
      </c>
      <c r="E52" s="38">
        <v>95</v>
      </c>
      <c r="F52" s="37">
        <f t="shared" si="0"/>
        <v>51.91256830601093</v>
      </c>
      <c r="G52" s="38">
        <v>68</v>
      </c>
      <c r="H52" s="37">
        <f t="shared" si="1"/>
        <v>37.15846994535519</v>
      </c>
      <c r="I52" s="38">
        <v>13</v>
      </c>
      <c r="J52" s="37">
        <f t="shared" si="2"/>
        <v>7.103825136612022</v>
      </c>
      <c r="K52" s="38">
        <v>4</v>
      </c>
      <c r="L52" s="37">
        <f t="shared" si="3"/>
        <v>2.185792349726776</v>
      </c>
      <c r="M52" s="38">
        <v>0</v>
      </c>
      <c r="N52" s="37">
        <f t="shared" si="4"/>
        <v>0</v>
      </c>
      <c r="O52" s="38">
        <v>1</v>
      </c>
      <c r="P52" s="37">
        <f t="shared" si="5"/>
        <v>0.546448087431694</v>
      </c>
      <c r="Q52" s="37">
        <v>0</v>
      </c>
      <c r="R52" s="37">
        <f t="shared" si="15"/>
        <v>0</v>
      </c>
      <c r="S52" s="38">
        <v>0</v>
      </c>
      <c r="T52" s="37">
        <f t="shared" si="17"/>
        <v>0</v>
      </c>
      <c r="U52" s="38">
        <v>0</v>
      </c>
      <c r="V52" s="37">
        <f t="shared" si="7"/>
        <v>0</v>
      </c>
      <c r="W52" s="38">
        <v>0</v>
      </c>
      <c r="X52" s="37">
        <f t="shared" si="8"/>
        <v>0</v>
      </c>
      <c r="Y52" s="38">
        <v>0</v>
      </c>
      <c r="Z52" s="37">
        <f t="shared" si="9"/>
        <v>0</v>
      </c>
      <c r="AA52" s="154">
        <f t="shared" si="16"/>
        <v>181</v>
      </c>
      <c r="AB52" s="160">
        <f t="shared" si="10"/>
        <v>98.90710382513662</v>
      </c>
      <c r="AC52" s="38">
        <v>2</v>
      </c>
      <c r="AD52" s="135">
        <f t="shared" si="11"/>
        <v>1.092896174863388</v>
      </c>
      <c r="AE52" s="154">
        <f t="shared" si="12"/>
        <v>183</v>
      </c>
      <c r="AF52" s="135">
        <f t="shared" si="13"/>
        <v>47.78067885117493</v>
      </c>
      <c r="AG52" s="106">
        <f t="shared" si="14"/>
        <v>-52.21932114882507</v>
      </c>
      <c r="AH52" s="175"/>
      <c r="AI52" s="175"/>
      <c r="AJ52" s="175"/>
      <c r="AK52" s="175"/>
      <c r="AL52" s="175"/>
      <c r="AM52" s="175"/>
      <c r="AN52" s="175"/>
    </row>
    <row r="53" spans="1:40" s="174" customFormat="1" ht="12.75" customHeight="1">
      <c r="A53" s="304"/>
      <c r="B53" s="176">
        <v>470</v>
      </c>
      <c r="C53" s="177" t="s">
        <v>16</v>
      </c>
      <c r="D53" s="178">
        <v>384</v>
      </c>
      <c r="E53" s="38">
        <v>121</v>
      </c>
      <c r="F53" s="37">
        <f t="shared" si="0"/>
        <v>50.627615062761514</v>
      </c>
      <c r="G53" s="38">
        <v>98</v>
      </c>
      <c r="H53" s="37">
        <f t="shared" si="1"/>
        <v>41.00418410041841</v>
      </c>
      <c r="I53" s="38">
        <v>6</v>
      </c>
      <c r="J53" s="37">
        <f t="shared" si="2"/>
        <v>2.510460251046025</v>
      </c>
      <c r="K53" s="38">
        <v>0</v>
      </c>
      <c r="L53" s="37">
        <f t="shared" si="3"/>
        <v>0</v>
      </c>
      <c r="M53" s="38">
        <v>1</v>
      </c>
      <c r="N53" s="37">
        <f t="shared" si="4"/>
        <v>0.41841004184100417</v>
      </c>
      <c r="O53" s="38">
        <v>6</v>
      </c>
      <c r="P53" s="37">
        <f t="shared" si="5"/>
        <v>2.510460251046025</v>
      </c>
      <c r="Q53" s="37">
        <v>0</v>
      </c>
      <c r="R53" s="37">
        <f t="shared" si="15"/>
        <v>0</v>
      </c>
      <c r="S53" s="38">
        <v>0</v>
      </c>
      <c r="T53" s="37">
        <f t="shared" si="17"/>
        <v>0</v>
      </c>
      <c r="U53" s="38">
        <v>0</v>
      </c>
      <c r="V53" s="37">
        <f t="shared" si="7"/>
        <v>0</v>
      </c>
      <c r="W53" s="38">
        <v>0</v>
      </c>
      <c r="X53" s="37">
        <f t="shared" si="8"/>
        <v>0</v>
      </c>
      <c r="Y53" s="38">
        <v>0</v>
      </c>
      <c r="Z53" s="37">
        <f t="shared" si="9"/>
        <v>0</v>
      </c>
      <c r="AA53" s="154">
        <f t="shared" si="16"/>
        <v>232</v>
      </c>
      <c r="AB53" s="160">
        <f t="shared" si="10"/>
        <v>97.07112970711297</v>
      </c>
      <c r="AC53" s="38">
        <v>7</v>
      </c>
      <c r="AD53" s="135">
        <f t="shared" si="11"/>
        <v>2.928870292887029</v>
      </c>
      <c r="AE53" s="154">
        <f t="shared" si="12"/>
        <v>239</v>
      </c>
      <c r="AF53" s="135">
        <f t="shared" si="13"/>
        <v>62.239583333333336</v>
      </c>
      <c r="AG53" s="106">
        <f t="shared" si="14"/>
        <v>-37.760416666666664</v>
      </c>
      <c r="AH53" s="175"/>
      <c r="AI53" s="175"/>
      <c r="AJ53" s="175"/>
      <c r="AK53" s="175"/>
      <c r="AL53" s="175"/>
      <c r="AM53" s="175"/>
      <c r="AN53" s="175"/>
    </row>
    <row r="54" spans="1:40" s="174" customFormat="1" ht="12.75" customHeight="1">
      <c r="A54" s="304"/>
      <c r="B54" s="176">
        <v>471</v>
      </c>
      <c r="C54" s="177" t="s">
        <v>15</v>
      </c>
      <c r="D54" s="178">
        <v>457</v>
      </c>
      <c r="E54" s="38">
        <v>162</v>
      </c>
      <c r="F54" s="37">
        <f t="shared" si="0"/>
        <v>66.94214876033058</v>
      </c>
      <c r="G54" s="38">
        <v>44</v>
      </c>
      <c r="H54" s="37">
        <f t="shared" si="1"/>
        <v>18.181818181818183</v>
      </c>
      <c r="I54" s="38">
        <v>9</v>
      </c>
      <c r="J54" s="37">
        <f t="shared" si="2"/>
        <v>3.71900826446281</v>
      </c>
      <c r="K54" s="38">
        <v>2</v>
      </c>
      <c r="L54" s="37">
        <f t="shared" si="3"/>
        <v>0.8264462809917356</v>
      </c>
      <c r="M54" s="38">
        <v>2</v>
      </c>
      <c r="N54" s="37">
        <f t="shared" si="4"/>
        <v>0.8264462809917356</v>
      </c>
      <c r="O54" s="38">
        <v>22</v>
      </c>
      <c r="P54" s="37">
        <f t="shared" si="5"/>
        <v>9.090909090909092</v>
      </c>
      <c r="Q54" s="37">
        <v>0</v>
      </c>
      <c r="R54" s="37">
        <f t="shared" si="15"/>
        <v>0</v>
      </c>
      <c r="S54" s="38">
        <v>1</v>
      </c>
      <c r="T54" s="37">
        <f t="shared" si="17"/>
        <v>0.4132231404958678</v>
      </c>
      <c r="U54" s="38">
        <v>0</v>
      </c>
      <c r="V54" s="37">
        <f t="shared" si="7"/>
        <v>0</v>
      </c>
      <c r="W54" s="38">
        <v>0</v>
      </c>
      <c r="X54" s="37">
        <f t="shared" si="8"/>
        <v>0</v>
      </c>
      <c r="Y54" s="38">
        <v>0</v>
      </c>
      <c r="Z54" s="37">
        <f t="shared" si="9"/>
        <v>0</v>
      </c>
      <c r="AA54" s="154">
        <f t="shared" si="16"/>
        <v>242</v>
      </c>
      <c r="AB54" s="160">
        <f t="shared" si="10"/>
        <v>100</v>
      </c>
      <c r="AC54" s="38">
        <v>0</v>
      </c>
      <c r="AD54" s="135">
        <f t="shared" si="11"/>
        <v>0</v>
      </c>
      <c r="AE54" s="154">
        <f t="shared" si="12"/>
        <v>242</v>
      </c>
      <c r="AF54" s="135">
        <f t="shared" si="13"/>
        <v>52.95404814004377</v>
      </c>
      <c r="AG54" s="106">
        <f t="shared" si="14"/>
        <v>-47.04595185995623</v>
      </c>
      <c r="AH54" s="175"/>
      <c r="AI54" s="175"/>
      <c r="AJ54" s="175"/>
      <c r="AK54" s="175"/>
      <c r="AL54" s="175"/>
      <c r="AM54" s="175"/>
      <c r="AN54" s="175"/>
    </row>
    <row r="55" spans="1:40" s="174" customFormat="1" ht="12.75" customHeight="1">
      <c r="A55" s="304"/>
      <c r="B55" s="176">
        <v>471</v>
      </c>
      <c r="C55" s="177" t="s">
        <v>31</v>
      </c>
      <c r="D55" s="178">
        <v>385</v>
      </c>
      <c r="E55" s="38">
        <v>167</v>
      </c>
      <c r="F55" s="37">
        <f t="shared" si="0"/>
        <v>63.49809885931559</v>
      </c>
      <c r="G55" s="38">
        <v>25</v>
      </c>
      <c r="H55" s="37">
        <f t="shared" si="1"/>
        <v>9.505703422053232</v>
      </c>
      <c r="I55" s="38">
        <v>10</v>
      </c>
      <c r="J55" s="37">
        <f t="shared" si="2"/>
        <v>3.802281368821293</v>
      </c>
      <c r="K55" s="38">
        <v>0</v>
      </c>
      <c r="L55" s="37">
        <f t="shared" si="3"/>
        <v>0</v>
      </c>
      <c r="M55" s="38">
        <v>1</v>
      </c>
      <c r="N55" s="37">
        <f t="shared" si="4"/>
        <v>0.38022813688212925</v>
      </c>
      <c r="O55" s="38">
        <v>21</v>
      </c>
      <c r="P55" s="37">
        <f t="shared" si="5"/>
        <v>7.984790874524715</v>
      </c>
      <c r="Q55" s="37">
        <v>0</v>
      </c>
      <c r="R55" s="37">
        <f t="shared" si="15"/>
        <v>0</v>
      </c>
      <c r="S55" s="38">
        <v>10</v>
      </c>
      <c r="T55" s="37">
        <f t="shared" si="17"/>
        <v>3.802281368821293</v>
      </c>
      <c r="U55" s="38">
        <v>0</v>
      </c>
      <c r="V55" s="37">
        <f t="shared" si="7"/>
        <v>0</v>
      </c>
      <c r="W55" s="38">
        <v>0</v>
      </c>
      <c r="X55" s="37">
        <f t="shared" si="8"/>
        <v>0</v>
      </c>
      <c r="Y55" s="38">
        <v>0</v>
      </c>
      <c r="Z55" s="37">
        <f t="shared" si="9"/>
        <v>0</v>
      </c>
      <c r="AA55" s="154">
        <f t="shared" si="16"/>
        <v>234</v>
      </c>
      <c r="AB55" s="160">
        <f t="shared" si="10"/>
        <v>88.97338403041825</v>
      </c>
      <c r="AC55" s="38">
        <v>29</v>
      </c>
      <c r="AD55" s="135">
        <f t="shared" si="11"/>
        <v>11.02661596958175</v>
      </c>
      <c r="AE55" s="154">
        <f t="shared" si="12"/>
        <v>263</v>
      </c>
      <c r="AF55" s="135">
        <f t="shared" si="13"/>
        <v>68.31168831168831</v>
      </c>
      <c r="AG55" s="106">
        <f t="shared" si="14"/>
        <v>-31.688311688311686</v>
      </c>
      <c r="AH55" s="175"/>
      <c r="AI55" s="175"/>
      <c r="AJ55" s="175"/>
      <c r="AK55" s="175"/>
      <c r="AL55" s="175"/>
      <c r="AM55" s="175"/>
      <c r="AN55" s="175"/>
    </row>
    <row r="56" spans="1:40" s="174" customFormat="1" ht="12.75" customHeight="1">
      <c r="A56" s="304"/>
      <c r="B56" s="176">
        <v>472</v>
      </c>
      <c r="C56" s="177" t="s">
        <v>15</v>
      </c>
      <c r="D56" s="178">
        <v>391</v>
      </c>
      <c r="E56" s="38">
        <v>104</v>
      </c>
      <c r="F56" s="37">
        <f t="shared" si="0"/>
        <v>59.77011494252874</v>
      </c>
      <c r="G56" s="38">
        <v>46</v>
      </c>
      <c r="H56" s="37">
        <f t="shared" si="1"/>
        <v>26.436781609195403</v>
      </c>
      <c r="I56" s="38">
        <v>5</v>
      </c>
      <c r="J56" s="37">
        <f t="shared" si="2"/>
        <v>2.8735632183908044</v>
      </c>
      <c r="K56" s="38">
        <v>0</v>
      </c>
      <c r="L56" s="37">
        <f t="shared" si="3"/>
        <v>0</v>
      </c>
      <c r="M56" s="38">
        <v>1</v>
      </c>
      <c r="N56" s="37">
        <f t="shared" si="4"/>
        <v>0.5747126436781609</v>
      </c>
      <c r="O56" s="38">
        <v>12</v>
      </c>
      <c r="P56" s="37">
        <f t="shared" si="5"/>
        <v>6.896551724137931</v>
      </c>
      <c r="Q56" s="37">
        <v>0</v>
      </c>
      <c r="R56" s="37">
        <f t="shared" si="15"/>
        <v>0</v>
      </c>
      <c r="S56" s="38">
        <v>0</v>
      </c>
      <c r="T56" s="37">
        <f t="shared" si="17"/>
        <v>0</v>
      </c>
      <c r="U56" s="38">
        <v>0</v>
      </c>
      <c r="V56" s="37">
        <f t="shared" si="7"/>
        <v>0</v>
      </c>
      <c r="W56" s="38">
        <v>0</v>
      </c>
      <c r="X56" s="37">
        <f t="shared" si="8"/>
        <v>0</v>
      </c>
      <c r="Y56" s="38">
        <v>0</v>
      </c>
      <c r="Z56" s="37">
        <f t="shared" si="9"/>
        <v>0</v>
      </c>
      <c r="AA56" s="154">
        <f t="shared" si="16"/>
        <v>168</v>
      </c>
      <c r="AB56" s="160">
        <f t="shared" si="10"/>
        <v>96.55172413793103</v>
      </c>
      <c r="AC56" s="38">
        <v>6</v>
      </c>
      <c r="AD56" s="135">
        <f t="shared" si="11"/>
        <v>3.4482758620689653</v>
      </c>
      <c r="AE56" s="154">
        <f t="shared" si="12"/>
        <v>174</v>
      </c>
      <c r="AF56" s="135">
        <f t="shared" si="13"/>
        <v>44.50127877237852</v>
      </c>
      <c r="AG56" s="106">
        <f t="shared" si="14"/>
        <v>-55.49872122762148</v>
      </c>
      <c r="AH56" s="175"/>
      <c r="AI56" s="175"/>
      <c r="AJ56" s="175"/>
      <c r="AK56" s="175"/>
      <c r="AL56" s="175"/>
      <c r="AM56" s="175"/>
      <c r="AN56" s="175"/>
    </row>
    <row r="57" spans="1:40" s="174" customFormat="1" ht="12.75" customHeight="1">
      <c r="A57" s="304"/>
      <c r="B57" s="176">
        <v>472</v>
      </c>
      <c r="C57" s="177" t="s">
        <v>16</v>
      </c>
      <c r="D57" s="178">
        <v>391</v>
      </c>
      <c r="E57" s="38">
        <v>60</v>
      </c>
      <c r="F57" s="37">
        <f t="shared" si="0"/>
        <v>42.5531914893617</v>
      </c>
      <c r="G57" s="38">
        <v>65</v>
      </c>
      <c r="H57" s="37">
        <f t="shared" si="1"/>
        <v>46.09929078014184</v>
      </c>
      <c r="I57" s="38">
        <v>0</v>
      </c>
      <c r="J57" s="37">
        <v>0</v>
      </c>
      <c r="K57" s="38">
        <v>0</v>
      </c>
      <c r="L57" s="37">
        <f t="shared" si="3"/>
        <v>0</v>
      </c>
      <c r="M57" s="38">
        <v>0</v>
      </c>
      <c r="N57" s="37">
        <f t="shared" si="4"/>
        <v>0</v>
      </c>
      <c r="O57" s="38">
        <v>0</v>
      </c>
      <c r="P57" s="37">
        <f t="shared" si="5"/>
        <v>0</v>
      </c>
      <c r="Q57" s="37">
        <v>0</v>
      </c>
      <c r="R57" s="37">
        <f t="shared" si="15"/>
        <v>0</v>
      </c>
      <c r="S57" s="38">
        <v>0</v>
      </c>
      <c r="T57" s="37">
        <f t="shared" si="17"/>
        <v>0</v>
      </c>
      <c r="U57" s="38">
        <v>0</v>
      </c>
      <c r="V57" s="37">
        <f t="shared" si="7"/>
        <v>0</v>
      </c>
      <c r="W57" s="38">
        <v>0</v>
      </c>
      <c r="X57" s="37">
        <f t="shared" si="8"/>
        <v>0</v>
      </c>
      <c r="Y57" s="38">
        <v>0</v>
      </c>
      <c r="Z57" s="37">
        <f t="shared" si="9"/>
        <v>0</v>
      </c>
      <c r="AA57" s="154">
        <f t="shared" si="16"/>
        <v>125</v>
      </c>
      <c r="AB57" s="160">
        <f t="shared" si="10"/>
        <v>88.65248226950354</v>
      </c>
      <c r="AC57" s="38">
        <v>16</v>
      </c>
      <c r="AD57" s="135">
        <f t="shared" si="11"/>
        <v>11.347517730496454</v>
      </c>
      <c r="AE57" s="154">
        <f t="shared" si="12"/>
        <v>141</v>
      </c>
      <c r="AF57" s="135">
        <f t="shared" si="13"/>
        <v>36.0613810741688</v>
      </c>
      <c r="AG57" s="106">
        <f t="shared" si="14"/>
        <v>-63.9386189258312</v>
      </c>
      <c r="AH57" s="175"/>
      <c r="AI57" s="175"/>
      <c r="AJ57" s="175"/>
      <c r="AK57" s="175"/>
      <c r="AL57" s="175"/>
      <c r="AM57" s="175"/>
      <c r="AN57" s="175"/>
    </row>
    <row r="58" spans="1:40" s="174" customFormat="1" ht="12.75" customHeight="1">
      <c r="A58" s="304"/>
      <c r="B58" s="176">
        <v>473</v>
      </c>
      <c r="C58" s="177" t="s">
        <v>15</v>
      </c>
      <c r="D58" s="178">
        <v>397</v>
      </c>
      <c r="E58" s="38">
        <v>48</v>
      </c>
      <c r="F58" s="37">
        <f t="shared" si="0"/>
        <v>25</v>
      </c>
      <c r="G58" s="38">
        <v>100</v>
      </c>
      <c r="H58" s="37">
        <f t="shared" si="1"/>
        <v>52.083333333333336</v>
      </c>
      <c r="I58" s="38">
        <v>5</v>
      </c>
      <c r="J58" s="37">
        <f t="shared" si="2"/>
        <v>2.604166666666667</v>
      </c>
      <c r="K58" s="38">
        <v>3</v>
      </c>
      <c r="L58" s="37">
        <f t="shared" si="3"/>
        <v>1.5625</v>
      </c>
      <c r="M58" s="38">
        <v>1</v>
      </c>
      <c r="N58" s="37">
        <f t="shared" si="4"/>
        <v>0.5208333333333333</v>
      </c>
      <c r="O58" s="38">
        <v>34</v>
      </c>
      <c r="P58" s="37">
        <f t="shared" si="5"/>
        <v>17.708333333333336</v>
      </c>
      <c r="Q58" s="37">
        <v>0</v>
      </c>
      <c r="R58" s="37">
        <f t="shared" si="15"/>
        <v>0</v>
      </c>
      <c r="S58" s="38">
        <v>1</v>
      </c>
      <c r="T58" s="37">
        <f t="shared" si="17"/>
        <v>0.5208333333333333</v>
      </c>
      <c r="U58" s="38">
        <v>0</v>
      </c>
      <c r="V58" s="37">
        <v>0</v>
      </c>
      <c r="W58" s="38">
        <v>0</v>
      </c>
      <c r="X58" s="37">
        <f t="shared" si="8"/>
        <v>0</v>
      </c>
      <c r="Y58" s="38">
        <v>0</v>
      </c>
      <c r="Z58" s="37">
        <f t="shared" si="9"/>
        <v>0</v>
      </c>
      <c r="AA58" s="154">
        <f t="shared" si="16"/>
        <v>192</v>
      </c>
      <c r="AB58" s="160">
        <f t="shared" si="10"/>
        <v>100</v>
      </c>
      <c r="AC58" s="38">
        <v>0</v>
      </c>
      <c r="AD58" s="135">
        <f t="shared" si="11"/>
        <v>0</v>
      </c>
      <c r="AE58" s="154">
        <f t="shared" si="12"/>
        <v>192</v>
      </c>
      <c r="AF58" s="135">
        <f t="shared" si="13"/>
        <v>48.36272040302267</v>
      </c>
      <c r="AG58" s="106">
        <f t="shared" si="14"/>
        <v>-51.63727959697733</v>
      </c>
      <c r="AH58" s="175"/>
      <c r="AI58" s="175"/>
      <c r="AJ58" s="175"/>
      <c r="AK58" s="175"/>
      <c r="AL58" s="175"/>
      <c r="AM58" s="175"/>
      <c r="AN58" s="175"/>
    </row>
    <row r="59" spans="1:40" s="174" customFormat="1" ht="12.75" customHeight="1">
      <c r="A59" s="304"/>
      <c r="B59" s="176">
        <v>473</v>
      </c>
      <c r="C59" s="177" t="s">
        <v>31</v>
      </c>
      <c r="D59" s="178">
        <v>444</v>
      </c>
      <c r="E59" s="38">
        <v>63</v>
      </c>
      <c r="F59" s="37">
        <f t="shared" si="0"/>
        <v>26.25</v>
      </c>
      <c r="G59" s="38">
        <v>148</v>
      </c>
      <c r="H59" s="37">
        <f t="shared" si="1"/>
        <v>61.66666666666667</v>
      </c>
      <c r="I59" s="38">
        <v>6</v>
      </c>
      <c r="J59" s="37">
        <f t="shared" si="2"/>
        <v>2.5</v>
      </c>
      <c r="K59" s="38">
        <v>1</v>
      </c>
      <c r="L59" s="37">
        <f t="shared" si="3"/>
        <v>0.4166666666666667</v>
      </c>
      <c r="M59" s="38">
        <v>6</v>
      </c>
      <c r="N59" s="37">
        <f t="shared" si="4"/>
        <v>2.5</v>
      </c>
      <c r="O59" s="38">
        <v>9</v>
      </c>
      <c r="P59" s="37">
        <f t="shared" si="5"/>
        <v>3.75</v>
      </c>
      <c r="Q59" s="37">
        <v>0</v>
      </c>
      <c r="R59" s="37">
        <f t="shared" si="15"/>
        <v>0</v>
      </c>
      <c r="S59" s="38">
        <v>2</v>
      </c>
      <c r="T59" s="37">
        <f t="shared" si="17"/>
        <v>0.8333333333333334</v>
      </c>
      <c r="U59" s="38">
        <v>0</v>
      </c>
      <c r="V59" s="37">
        <f t="shared" si="7"/>
        <v>0</v>
      </c>
      <c r="W59" s="38">
        <v>0</v>
      </c>
      <c r="X59" s="37">
        <f t="shared" si="8"/>
        <v>0</v>
      </c>
      <c r="Y59" s="38">
        <v>0</v>
      </c>
      <c r="Z59" s="37">
        <f t="shared" si="9"/>
        <v>0</v>
      </c>
      <c r="AA59" s="154">
        <f t="shared" si="16"/>
        <v>235</v>
      </c>
      <c r="AB59" s="160">
        <f t="shared" si="10"/>
        <v>97.91666666666666</v>
      </c>
      <c r="AC59" s="38">
        <v>5</v>
      </c>
      <c r="AD59" s="135">
        <f t="shared" si="11"/>
        <v>2.083333333333333</v>
      </c>
      <c r="AE59" s="154">
        <f t="shared" si="12"/>
        <v>240</v>
      </c>
      <c r="AF59" s="135">
        <f t="shared" si="13"/>
        <v>54.054054054054056</v>
      </c>
      <c r="AG59" s="106">
        <f t="shared" si="14"/>
        <v>-45.945945945945944</v>
      </c>
      <c r="AH59" s="175"/>
      <c r="AI59" s="175"/>
      <c r="AJ59" s="175"/>
      <c r="AK59" s="175"/>
      <c r="AL59" s="175"/>
      <c r="AM59" s="175"/>
      <c r="AN59" s="175"/>
    </row>
    <row r="60" spans="1:40" s="174" customFormat="1" ht="12.75" customHeight="1">
      <c r="A60" s="304"/>
      <c r="B60" s="176">
        <v>474</v>
      </c>
      <c r="C60" s="177" t="s">
        <v>15</v>
      </c>
      <c r="D60" s="178">
        <v>157</v>
      </c>
      <c r="E60" s="38">
        <v>52</v>
      </c>
      <c r="F60" s="37">
        <f t="shared" si="0"/>
        <v>48.598130841121495</v>
      </c>
      <c r="G60" s="38">
        <v>48</v>
      </c>
      <c r="H60" s="37">
        <f t="shared" si="1"/>
        <v>44.85981308411215</v>
      </c>
      <c r="I60" s="38">
        <v>0</v>
      </c>
      <c r="J60" s="37">
        <f t="shared" si="2"/>
        <v>0</v>
      </c>
      <c r="K60" s="38">
        <v>0</v>
      </c>
      <c r="L60" s="37">
        <f t="shared" si="3"/>
        <v>0</v>
      </c>
      <c r="M60" s="38">
        <v>0</v>
      </c>
      <c r="N60" s="37">
        <f t="shared" si="4"/>
        <v>0</v>
      </c>
      <c r="O60" s="38">
        <v>6</v>
      </c>
      <c r="P60" s="37">
        <f t="shared" si="5"/>
        <v>5.607476635514018</v>
      </c>
      <c r="Q60" s="37">
        <v>0</v>
      </c>
      <c r="R60" s="37">
        <f t="shared" si="15"/>
        <v>0</v>
      </c>
      <c r="S60" s="38">
        <v>1</v>
      </c>
      <c r="T60" s="37">
        <f t="shared" si="17"/>
        <v>0.9345794392523363</v>
      </c>
      <c r="U60" s="38">
        <v>0</v>
      </c>
      <c r="V60" s="37">
        <f t="shared" si="7"/>
        <v>0</v>
      </c>
      <c r="W60" s="38">
        <v>0</v>
      </c>
      <c r="X60" s="37">
        <f t="shared" si="8"/>
        <v>0</v>
      </c>
      <c r="Y60" s="38">
        <v>0</v>
      </c>
      <c r="Z60" s="37">
        <f t="shared" si="9"/>
        <v>0</v>
      </c>
      <c r="AA60" s="154">
        <f t="shared" si="16"/>
        <v>107</v>
      </c>
      <c r="AB60" s="160">
        <f t="shared" si="10"/>
        <v>100</v>
      </c>
      <c r="AC60" s="38">
        <v>0</v>
      </c>
      <c r="AD60" s="135">
        <f t="shared" si="11"/>
        <v>0</v>
      </c>
      <c r="AE60" s="154">
        <f t="shared" si="12"/>
        <v>107</v>
      </c>
      <c r="AF60" s="135">
        <f t="shared" si="13"/>
        <v>68.15286624203821</v>
      </c>
      <c r="AG60" s="106">
        <f t="shared" si="14"/>
        <v>-31.847133757961785</v>
      </c>
      <c r="AH60" s="175"/>
      <c r="AI60" s="175"/>
      <c r="AJ60" s="175"/>
      <c r="AK60" s="175"/>
      <c r="AL60" s="175"/>
      <c r="AM60" s="175"/>
      <c r="AN60" s="175"/>
    </row>
    <row r="61" spans="1:40" s="174" customFormat="1" ht="12.75" customHeight="1">
      <c r="A61" s="304"/>
      <c r="B61" s="176">
        <v>475</v>
      </c>
      <c r="C61" s="177" t="s">
        <v>15</v>
      </c>
      <c r="D61" s="178">
        <v>381</v>
      </c>
      <c r="E61" s="38">
        <v>65</v>
      </c>
      <c r="F61" s="37">
        <f t="shared" si="0"/>
        <v>38.92215568862276</v>
      </c>
      <c r="G61" s="38">
        <v>66</v>
      </c>
      <c r="H61" s="37">
        <f t="shared" si="1"/>
        <v>39.52095808383233</v>
      </c>
      <c r="I61" s="38">
        <v>16</v>
      </c>
      <c r="J61" s="37">
        <f t="shared" si="2"/>
        <v>9.580838323353294</v>
      </c>
      <c r="K61" s="38">
        <v>0</v>
      </c>
      <c r="L61" s="37">
        <f t="shared" si="3"/>
        <v>0</v>
      </c>
      <c r="M61" s="38">
        <v>3</v>
      </c>
      <c r="N61" s="37">
        <f t="shared" si="4"/>
        <v>1.7964071856287425</v>
      </c>
      <c r="O61" s="38">
        <v>12</v>
      </c>
      <c r="P61" s="37">
        <f t="shared" si="5"/>
        <v>7.18562874251497</v>
      </c>
      <c r="Q61" s="37">
        <v>0</v>
      </c>
      <c r="R61" s="37">
        <f t="shared" si="15"/>
        <v>0</v>
      </c>
      <c r="S61" s="38">
        <v>0</v>
      </c>
      <c r="T61" s="37">
        <f t="shared" si="17"/>
        <v>0</v>
      </c>
      <c r="U61" s="38">
        <v>0</v>
      </c>
      <c r="V61" s="37">
        <f t="shared" si="7"/>
        <v>0</v>
      </c>
      <c r="W61" s="38">
        <v>0</v>
      </c>
      <c r="X61" s="37">
        <f t="shared" si="8"/>
        <v>0</v>
      </c>
      <c r="Y61" s="38">
        <v>0</v>
      </c>
      <c r="Z61" s="37">
        <f t="shared" si="9"/>
        <v>0</v>
      </c>
      <c r="AA61" s="154">
        <f t="shared" si="16"/>
        <v>162</v>
      </c>
      <c r="AB61" s="160">
        <f t="shared" si="10"/>
        <v>97.0059880239521</v>
      </c>
      <c r="AC61" s="38">
        <v>5</v>
      </c>
      <c r="AD61" s="135">
        <f t="shared" si="11"/>
        <v>2.9940119760479043</v>
      </c>
      <c r="AE61" s="154">
        <f t="shared" si="12"/>
        <v>167</v>
      </c>
      <c r="AF61" s="135">
        <f t="shared" si="13"/>
        <v>43.832020997375324</v>
      </c>
      <c r="AG61" s="106">
        <f t="shared" si="14"/>
        <v>-56.167979002624676</v>
      </c>
      <c r="AH61" s="175"/>
      <c r="AI61" s="175"/>
      <c r="AJ61" s="175"/>
      <c r="AK61" s="175"/>
      <c r="AL61" s="175"/>
      <c r="AM61" s="175"/>
      <c r="AN61" s="175"/>
    </row>
    <row r="62" spans="1:40" s="174" customFormat="1" ht="12.75" customHeight="1">
      <c r="A62" s="304"/>
      <c r="B62" s="176">
        <v>475</v>
      </c>
      <c r="C62" s="177" t="s">
        <v>16</v>
      </c>
      <c r="D62" s="178">
        <v>382</v>
      </c>
      <c r="E62" s="38">
        <v>64</v>
      </c>
      <c r="F62" s="37">
        <f t="shared" si="0"/>
        <v>37.2093023255814</v>
      </c>
      <c r="G62" s="38">
        <v>79</v>
      </c>
      <c r="H62" s="37">
        <f t="shared" si="1"/>
        <v>45.93023255813954</v>
      </c>
      <c r="I62" s="38">
        <v>14</v>
      </c>
      <c r="J62" s="37">
        <f t="shared" si="2"/>
        <v>8.13953488372093</v>
      </c>
      <c r="K62" s="38">
        <v>1</v>
      </c>
      <c r="L62" s="37">
        <f t="shared" si="3"/>
        <v>0.5813953488372093</v>
      </c>
      <c r="M62" s="38">
        <v>0</v>
      </c>
      <c r="N62" s="37">
        <f t="shared" si="4"/>
        <v>0</v>
      </c>
      <c r="O62" s="38">
        <v>14</v>
      </c>
      <c r="P62" s="37">
        <f t="shared" si="5"/>
        <v>8.13953488372093</v>
      </c>
      <c r="Q62" s="37">
        <v>0</v>
      </c>
      <c r="R62" s="37">
        <f t="shared" si="15"/>
        <v>0</v>
      </c>
      <c r="S62" s="38">
        <v>0</v>
      </c>
      <c r="T62" s="37">
        <f t="shared" si="17"/>
        <v>0</v>
      </c>
      <c r="U62" s="38">
        <v>0</v>
      </c>
      <c r="V62" s="37">
        <f t="shared" si="7"/>
        <v>0</v>
      </c>
      <c r="W62" s="38">
        <v>0</v>
      </c>
      <c r="X62" s="37">
        <f t="shared" si="8"/>
        <v>0</v>
      </c>
      <c r="Y62" s="38">
        <v>0</v>
      </c>
      <c r="Z62" s="37">
        <f t="shared" si="9"/>
        <v>0</v>
      </c>
      <c r="AA62" s="154">
        <f t="shared" si="16"/>
        <v>172</v>
      </c>
      <c r="AB62" s="160">
        <f t="shared" si="10"/>
        <v>100</v>
      </c>
      <c r="AC62" s="38">
        <v>0</v>
      </c>
      <c r="AD62" s="135">
        <f t="shared" si="11"/>
        <v>0</v>
      </c>
      <c r="AE62" s="154">
        <f t="shared" si="12"/>
        <v>172</v>
      </c>
      <c r="AF62" s="135">
        <f t="shared" si="13"/>
        <v>45.0261780104712</v>
      </c>
      <c r="AG62" s="106">
        <f t="shared" si="14"/>
        <v>-54.9738219895288</v>
      </c>
      <c r="AH62" s="175"/>
      <c r="AI62" s="175"/>
      <c r="AJ62" s="175"/>
      <c r="AK62" s="175"/>
      <c r="AL62" s="175"/>
      <c r="AM62" s="175"/>
      <c r="AN62" s="175"/>
    </row>
    <row r="63" spans="1:40" s="174" customFormat="1" ht="12.75" customHeight="1">
      <c r="A63" s="304"/>
      <c r="B63" s="176">
        <v>476</v>
      </c>
      <c r="C63" s="177" t="s">
        <v>15</v>
      </c>
      <c r="D63" s="178">
        <v>726</v>
      </c>
      <c r="E63" s="38">
        <v>123</v>
      </c>
      <c r="F63" s="37">
        <f t="shared" si="0"/>
        <v>38.557993730407524</v>
      </c>
      <c r="G63" s="38">
        <v>96</v>
      </c>
      <c r="H63" s="37">
        <f t="shared" si="1"/>
        <v>30.094043887147336</v>
      </c>
      <c r="I63" s="38">
        <v>25</v>
      </c>
      <c r="J63" s="37">
        <f t="shared" si="2"/>
        <v>7.836990595611286</v>
      </c>
      <c r="K63" s="38">
        <v>3</v>
      </c>
      <c r="L63" s="37">
        <f t="shared" si="3"/>
        <v>0.9404388714733543</v>
      </c>
      <c r="M63" s="38">
        <v>2</v>
      </c>
      <c r="N63" s="37">
        <f t="shared" si="4"/>
        <v>0.6269592476489028</v>
      </c>
      <c r="O63" s="38">
        <v>55</v>
      </c>
      <c r="P63" s="37">
        <f t="shared" si="5"/>
        <v>17.24137931034483</v>
      </c>
      <c r="Q63" s="37">
        <v>0</v>
      </c>
      <c r="R63" s="37">
        <f t="shared" si="15"/>
        <v>0</v>
      </c>
      <c r="S63" s="38">
        <v>2</v>
      </c>
      <c r="T63" s="37">
        <f t="shared" si="17"/>
        <v>0.6269592476489028</v>
      </c>
      <c r="U63" s="38">
        <v>0</v>
      </c>
      <c r="V63" s="37">
        <f t="shared" si="7"/>
        <v>0</v>
      </c>
      <c r="W63" s="38">
        <v>0</v>
      </c>
      <c r="X63" s="37">
        <f t="shared" si="8"/>
        <v>0</v>
      </c>
      <c r="Y63" s="38">
        <v>0</v>
      </c>
      <c r="Z63" s="37">
        <f t="shared" si="9"/>
        <v>0</v>
      </c>
      <c r="AA63" s="154">
        <f t="shared" si="16"/>
        <v>306</v>
      </c>
      <c r="AB63" s="160">
        <f t="shared" si="10"/>
        <v>95.92476489028213</v>
      </c>
      <c r="AC63" s="38">
        <v>13</v>
      </c>
      <c r="AD63" s="135">
        <f t="shared" si="11"/>
        <v>4.075235109717868</v>
      </c>
      <c r="AE63" s="154">
        <f t="shared" si="12"/>
        <v>319</v>
      </c>
      <c r="AF63" s="135">
        <f t="shared" si="13"/>
        <v>43.93939393939394</v>
      </c>
      <c r="AG63" s="106">
        <f t="shared" si="14"/>
        <v>-56.06060606060606</v>
      </c>
      <c r="AH63" s="175"/>
      <c r="AI63" s="175"/>
      <c r="AJ63" s="175"/>
      <c r="AK63" s="175"/>
      <c r="AL63" s="175"/>
      <c r="AM63" s="175"/>
      <c r="AN63" s="175"/>
    </row>
    <row r="64" spans="1:40" s="174" customFormat="1" ht="12.75" customHeight="1">
      <c r="A64" s="304"/>
      <c r="B64" s="176">
        <v>477</v>
      </c>
      <c r="C64" s="177" t="s">
        <v>15</v>
      </c>
      <c r="D64" s="178">
        <v>429</v>
      </c>
      <c r="E64" s="38">
        <v>68</v>
      </c>
      <c r="F64" s="37">
        <f t="shared" si="0"/>
        <v>35.602094240837694</v>
      </c>
      <c r="G64" s="38">
        <v>59</v>
      </c>
      <c r="H64" s="37">
        <f t="shared" si="1"/>
        <v>30.89005235602094</v>
      </c>
      <c r="I64" s="38">
        <v>31</v>
      </c>
      <c r="J64" s="37">
        <f t="shared" si="2"/>
        <v>16.230366492146597</v>
      </c>
      <c r="K64" s="38">
        <v>0</v>
      </c>
      <c r="L64" s="37">
        <f t="shared" si="3"/>
        <v>0</v>
      </c>
      <c r="M64" s="38">
        <v>0</v>
      </c>
      <c r="N64" s="37">
        <f t="shared" si="4"/>
        <v>0</v>
      </c>
      <c r="O64" s="38">
        <v>17</v>
      </c>
      <c r="P64" s="37">
        <f t="shared" si="5"/>
        <v>8.900523560209423</v>
      </c>
      <c r="Q64" s="37">
        <v>0</v>
      </c>
      <c r="R64" s="37">
        <f t="shared" si="15"/>
        <v>0</v>
      </c>
      <c r="S64" s="38">
        <v>2</v>
      </c>
      <c r="T64" s="37">
        <f t="shared" si="17"/>
        <v>1.0471204188481675</v>
      </c>
      <c r="U64" s="38">
        <v>0</v>
      </c>
      <c r="V64" s="37">
        <f t="shared" si="7"/>
        <v>0</v>
      </c>
      <c r="W64" s="38">
        <v>0</v>
      </c>
      <c r="X64" s="37">
        <f t="shared" si="8"/>
        <v>0</v>
      </c>
      <c r="Y64" s="38">
        <v>0</v>
      </c>
      <c r="Z64" s="37">
        <f t="shared" si="9"/>
        <v>0</v>
      </c>
      <c r="AA64" s="154">
        <f t="shared" si="16"/>
        <v>177</v>
      </c>
      <c r="AB64" s="160">
        <f t="shared" si="10"/>
        <v>92.67015706806284</v>
      </c>
      <c r="AC64" s="38">
        <v>14</v>
      </c>
      <c r="AD64" s="135">
        <f t="shared" si="11"/>
        <v>7.329842931937172</v>
      </c>
      <c r="AE64" s="154">
        <f t="shared" si="12"/>
        <v>191</v>
      </c>
      <c r="AF64" s="135">
        <f t="shared" si="13"/>
        <v>44.52214452214452</v>
      </c>
      <c r="AG64" s="106">
        <f t="shared" si="14"/>
        <v>-55.47785547785548</v>
      </c>
      <c r="AH64" s="175"/>
      <c r="AI64" s="175"/>
      <c r="AJ64" s="175"/>
      <c r="AK64" s="175"/>
      <c r="AL64" s="175"/>
      <c r="AM64" s="175"/>
      <c r="AN64" s="175"/>
    </row>
    <row r="65" spans="1:40" s="174" customFormat="1" ht="12.75" customHeight="1">
      <c r="A65" s="304"/>
      <c r="B65" s="176">
        <v>477</v>
      </c>
      <c r="C65" s="177" t="s">
        <v>16</v>
      </c>
      <c r="D65" s="178">
        <v>430</v>
      </c>
      <c r="E65" s="38">
        <v>72</v>
      </c>
      <c r="F65" s="37">
        <f t="shared" si="0"/>
        <v>33.33333333333333</v>
      </c>
      <c r="G65" s="38">
        <v>63</v>
      </c>
      <c r="H65" s="37">
        <f t="shared" si="1"/>
        <v>29.166666666666668</v>
      </c>
      <c r="I65" s="38">
        <v>43</v>
      </c>
      <c r="J65" s="37">
        <f t="shared" si="2"/>
        <v>19.90740740740741</v>
      </c>
      <c r="K65" s="38">
        <v>1</v>
      </c>
      <c r="L65" s="37">
        <f t="shared" si="3"/>
        <v>0.4629629629629629</v>
      </c>
      <c r="M65" s="38">
        <v>2</v>
      </c>
      <c r="N65" s="37">
        <f t="shared" si="4"/>
        <v>0.9259259259259258</v>
      </c>
      <c r="O65" s="38">
        <v>24</v>
      </c>
      <c r="P65" s="37">
        <f t="shared" si="5"/>
        <v>11.11111111111111</v>
      </c>
      <c r="Q65" s="37">
        <v>1</v>
      </c>
      <c r="R65" s="37">
        <f t="shared" si="15"/>
        <v>0.4629629629629629</v>
      </c>
      <c r="S65" s="38">
        <v>0</v>
      </c>
      <c r="T65" s="37">
        <f t="shared" si="17"/>
        <v>0</v>
      </c>
      <c r="U65" s="38">
        <v>0</v>
      </c>
      <c r="V65" s="37">
        <f t="shared" si="7"/>
        <v>0</v>
      </c>
      <c r="W65" s="38">
        <v>0</v>
      </c>
      <c r="X65" s="37">
        <f t="shared" si="8"/>
        <v>0</v>
      </c>
      <c r="Y65" s="38">
        <v>0</v>
      </c>
      <c r="Z65" s="37">
        <f t="shared" si="9"/>
        <v>0</v>
      </c>
      <c r="AA65" s="154">
        <f t="shared" si="16"/>
        <v>206</v>
      </c>
      <c r="AB65" s="160">
        <f t="shared" si="10"/>
        <v>95.37037037037037</v>
      </c>
      <c r="AC65" s="38">
        <v>10</v>
      </c>
      <c r="AD65" s="135">
        <f t="shared" si="11"/>
        <v>4.62962962962963</v>
      </c>
      <c r="AE65" s="154">
        <f t="shared" si="12"/>
        <v>216</v>
      </c>
      <c r="AF65" s="135">
        <f t="shared" si="13"/>
        <v>50.23255813953489</v>
      </c>
      <c r="AG65" s="106">
        <f t="shared" si="14"/>
        <v>-49.76744186046511</v>
      </c>
      <c r="AH65" s="175"/>
      <c r="AI65" s="175"/>
      <c r="AJ65" s="175"/>
      <c r="AK65" s="175"/>
      <c r="AL65" s="175"/>
      <c r="AM65" s="175"/>
      <c r="AN65" s="175"/>
    </row>
    <row r="66" spans="1:40" s="174" customFormat="1" ht="12.75" customHeight="1">
      <c r="A66" s="304"/>
      <c r="B66" s="176">
        <v>478</v>
      </c>
      <c r="C66" s="177" t="s">
        <v>15</v>
      </c>
      <c r="D66" s="178">
        <v>450</v>
      </c>
      <c r="E66" s="38">
        <v>84</v>
      </c>
      <c r="F66" s="37">
        <f t="shared" si="0"/>
        <v>34.42622950819672</v>
      </c>
      <c r="G66" s="38">
        <v>109</v>
      </c>
      <c r="H66" s="37">
        <f t="shared" si="1"/>
        <v>44.67213114754098</v>
      </c>
      <c r="I66" s="38">
        <v>11</v>
      </c>
      <c r="J66" s="37">
        <f t="shared" si="2"/>
        <v>4.508196721311475</v>
      </c>
      <c r="K66" s="38">
        <v>0</v>
      </c>
      <c r="L66" s="37">
        <f t="shared" si="3"/>
        <v>0</v>
      </c>
      <c r="M66" s="38">
        <v>2</v>
      </c>
      <c r="N66" s="37">
        <f t="shared" si="4"/>
        <v>0.819672131147541</v>
      </c>
      <c r="O66" s="38">
        <v>31</v>
      </c>
      <c r="P66" s="37">
        <f t="shared" si="5"/>
        <v>12.704918032786885</v>
      </c>
      <c r="Q66" s="37">
        <v>0</v>
      </c>
      <c r="R66" s="37">
        <f t="shared" si="15"/>
        <v>0</v>
      </c>
      <c r="S66" s="38">
        <v>1</v>
      </c>
      <c r="T66" s="37">
        <f t="shared" si="17"/>
        <v>0.4098360655737705</v>
      </c>
      <c r="U66" s="38">
        <v>1</v>
      </c>
      <c r="V66" s="37">
        <f t="shared" si="7"/>
        <v>0.4098360655737705</v>
      </c>
      <c r="W66" s="38">
        <v>0</v>
      </c>
      <c r="X66" s="37">
        <f t="shared" si="8"/>
        <v>0</v>
      </c>
      <c r="Y66" s="38">
        <v>1</v>
      </c>
      <c r="Z66" s="37">
        <f t="shared" si="9"/>
        <v>0.4166666666666667</v>
      </c>
      <c r="AA66" s="154">
        <f t="shared" si="16"/>
        <v>240</v>
      </c>
      <c r="AB66" s="160">
        <f t="shared" si="10"/>
        <v>98.36065573770492</v>
      </c>
      <c r="AC66" s="38">
        <v>4</v>
      </c>
      <c r="AD66" s="135">
        <f t="shared" si="11"/>
        <v>1.639344262295082</v>
      </c>
      <c r="AE66" s="154">
        <f t="shared" si="12"/>
        <v>244</v>
      </c>
      <c r="AF66" s="135">
        <f t="shared" si="13"/>
        <v>54.22222222222223</v>
      </c>
      <c r="AG66" s="106">
        <f t="shared" si="14"/>
        <v>-45.77777777777777</v>
      </c>
      <c r="AH66" s="175"/>
      <c r="AI66" s="175"/>
      <c r="AJ66" s="175"/>
      <c r="AK66" s="175"/>
      <c r="AL66" s="175"/>
      <c r="AM66" s="175"/>
      <c r="AN66" s="175"/>
    </row>
    <row r="67" spans="1:40" s="174" customFormat="1" ht="12.75" customHeight="1">
      <c r="A67" s="304" t="s">
        <v>0</v>
      </c>
      <c r="B67" s="176">
        <v>478</v>
      </c>
      <c r="C67" s="177" t="s">
        <v>16</v>
      </c>
      <c r="D67" s="178">
        <v>451</v>
      </c>
      <c r="E67" s="38">
        <v>69</v>
      </c>
      <c r="F67" s="37">
        <f t="shared" si="0"/>
        <v>29.613733905579398</v>
      </c>
      <c r="G67" s="38">
        <v>95</v>
      </c>
      <c r="H67" s="37">
        <f t="shared" si="1"/>
        <v>40.772532188841204</v>
      </c>
      <c r="I67" s="38">
        <v>12</v>
      </c>
      <c r="J67" s="37">
        <f t="shared" si="2"/>
        <v>5.150214592274678</v>
      </c>
      <c r="K67" s="38">
        <v>0</v>
      </c>
      <c r="L67" s="37">
        <f t="shared" si="3"/>
        <v>0</v>
      </c>
      <c r="M67" s="38">
        <v>1</v>
      </c>
      <c r="N67" s="37">
        <f t="shared" si="4"/>
        <v>0.4291845493562232</v>
      </c>
      <c r="O67" s="38">
        <v>48</v>
      </c>
      <c r="P67" s="37">
        <f t="shared" si="5"/>
        <v>20.600858369098713</v>
      </c>
      <c r="Q67" s="37">
        <v>0</v>
      </c>
      <c r="R67" s="37">
        <f t="shared" si="15"/>
        <v>0</v>
      </c>
      <c r="S67" s="38">
        <v>0</v>
      </c>
      <c r="T67" s="37">
        <v>0</v>
      </c>
      <c r="U67" s="38">
        <v>0</v>
      </c>
      <c r="V67" s="37">
        <f t="shared" si="7"/>
        <v>0</v>
      </c>
      <c r="W67" s="38">
        <v>0</v>
      </c>
      <c r="X67" s="37">
        <v>0</v>
      </c>
      <c r="Y67" s="38">
        <v>0</v>
      </c>
      <c r="Z67" s="37">
        <f t="shared" si="9"/>
        <v>0</v>
      </c>
      <c r="AA67" s="154">
        <f t="shared" si="16"/>
        <v>225</v>
      </c>
      <c r="AB67" s="160">
        <f t="shared" si="10"/>
        <v>96.56652360515021</v>
      </c>
      <c r="AC67" s="38">
        <v>8</v>
      </c>
      <c r="AD67" s="135">
        <f t="shared" si="11"/>
        <v>3.4334763948497855</v>
      </c>
      <c r="AE67" s="154">
        <f t="shared" si="12"/>
        <v>233</v>
      </c>
      <c r="AF67" s="135">
        <f t="shared" si="13"/>
        <v>51.66297117516629</v>
      </c>
      <c r="AG67" s="106">
        <f t="shared" si="14"/>
        <v>-48.33702882483371</v>
      </c>
      <c r="AH67" s="175"/>
      <c r="AI67" s="175"/>
      <c r="AJ67" s="175"/>
      <c r="AK67" s="175"/>
      <c r="AL67" s="175"/>
      <c r="AM67" s="175"/>
      <c r="AN67" s="175"/>
    </row>
    <row r="68" spans="1:40" s="174" customFormat="1" ht="12.75" customHeight="1">
      <c r="A68" s="304"/>
      <c r="B68" s="176">
        <v>479</v>
      </c>
      <c r="C68" s="177" t="s">
        <v>15</v>
      </c>
      <c r="D68" s="178">
        <v>476</v>
      </c>
      <c r="E68" s="38">
        <v>158</v>
      </c>
      <c r="F68" s="37">
        <f t="shared" si="0"/>
        <v>59.62264150943396</v>
      </c>
      <c r="G68" s="38">
        <v>87</v>
      </c>
      <c r="H68" s="37">
        <f t="shared" si="1"/>
        <v>32.83018867924528</v>
      </c>
      <c r="I68" s="38">
        <v>9</v>
      </c>
      <c r="J68" s="37">
        <f t="shared" si="2"/>
        <v>3.3962264150943398</v>
      </c>
      <c r="K68" s="38">
        <v>2</v>
      </c>
      <c r="L68" s="37">
        <f t="shared" si="3"/>
        <v>0.7547169811320755</v>
      </c>
      <c r="M68" s="38">
        <v>0</v>
      </c>
      <c r="N68" s="37">
        <f t="shared" si="4"/>
        <v>0</v>
      </c>
      <c r="O68" s="38">
        <v>7</v>
      </c>
      <c r="P68" s="37">
        <f t="shared" si="5"/>
        <v>2.6415094339622645</v>
      </c>
      <c r="Q68" s="37">
        <v>0</v>
      </c>
      <c r="R68" s="37">
        <f t="shared" si="15"/>
        <v>0</v>
      </c>
      <c r="S68" s="38">
        <v>2</v>
      </c>
      <c r="T68" s="37">
        <f aca="true" t="shared" si="18" ref="T68:T75">S68/AE68*100</f>
        <v>0.7547169811320755</v>
      </c>
      <c r="U68" s="38">
        <v>0</v>
      </c>
      <c r="V68" s="37">
        <f t="shared" si="7"/>
        <v>0</v>
      </c>
      <c r="W68" s="38">
        <v>0</v>
      </c>
      <c r="X68" s="37">
        <f t="shared" si="8"/>
        <v>0</v>
      </c>
      <c r="Y68" s="38">
        <v>0</v>
      </c>
      <c r="Z68" s="37">
        <f t="shared" si="9"/>
        <v>0</v>
      </c>
      <c r="AA68" s="154">
        <f t="shared" si="16"/>
        <v>265</v>
      </c>
      <c r="AB68" s="160">
        <f t="shared" si="10"/>
        <v>100</v>
      </c>
      <c r="AC68" s="38">
        <v>0</v>
      </c>
      <c r="AD68" s="135">
        <f t="shared" si="11"/>
        <v>0</v>
      </c>
      <c r="AE68" s="154">
        <f t="shared" si="12"/>
        <v>265</v>
      </c>
      <c r="AF68" s="135">
        <f t="shared" si="13"/>
        <v>55.67226890756303</v>
      </c>
      <c r="AG68" s="106">
        <f t="shared" si="14"/>
        <v>-44.32773109243697</v>
      </c>
      <c r="AH68" s="175"/>
      <c r="AI68" s="175"/>
      <c r="AJ68" s="175"/>
      <c r="AK68" s="175"/>
      <c r="AL68" s="175"/>
      <c r="AM68" s="175"/>
      <c r="AN68" s="175"/>
    </row>
    <row r="69" spans="1:40" s="174" customFormat="1" ht="12.75" customHeight="1">
      <c r="A69" s="304"/>
      <c r="B69" s="176">
        <v>480</v>
      </c>
      <c r="C69" s="177" t="s">
        <v>15</v>
      </c>
      <c r="D69" s="178">
        <v>689</v>
      </c>
      <c r="E69" s="38">
        <v>218</v>
      </c>
      <c r="F69" s="37">
        <f t="shared" si="0"/>
        <v>53.30073349633252</v>
      </c>
      <c r="G69" s="38">
        <v>141</v>
      </c>
      <c r="H69" s="37">
        <f t="shared" si="1"/>
        <v>34.474327628361856</v>
      </c>
      <c r="I69" s="38">
        <v>13</v>
      </c>
      <c r="J69" s="37">
        <f t="shared" si="2"/>
        <v>3.1784841075794623</v>
      </c>
      <c r="K69" s="38">
        <v>0</v>
      </c>
      <c r="L69" s="37">
        <f t="shared" si="3"/>
        <v>0</v>
      </c>
      <c r="M69" s="38">
        <v>4</v>
      </c>
      <c r="N69" s="37">
        <f t="shared" si="4"/>
        <v>0.9779951100244498</v>
      </c>
      <c r="O69" s="38">
        <v>14</v>
      </c>
      <c r="P69" s="37">
        <f t="shared" si="5"/>
        <v>3.4229828850855744</v>
      </c>
      <c r="Q69" s="37">
        <v>0</v>
      </c>
      <c r="R69" s="37">
        <f t="shared" si="15"/>
        <v>0</v>
      </c>
      <c r="S69" s="38">
        <v>7</v>
      </c>
      <c r="T69" s="37">
        <f t="shared" si="18"/>
        <v>1.7114914425427872</v>
      </c>
      <c r="U69" s="38">
        <v>0</v>
      </c>
      <c r="V69" s="37">
        <f t="shared" si="7"/>
        <v>0</v>
      </c>
      <c r="W69" s="38">
        <v>0</v>
      </c>
      <c r="X69" s="37">
        <f t="shared" si="8"/>
        <v>0</v>
      </c>
      <c r="Y69" s="38">
        <v>0</v>
      </c>
      <c r="Z69" s="37">
        <f t="shared" si="9"/>
        <v>0</v>
      </c>
      <c r="AA69" s="154">
        <f t="shared" si="16"/>
        <v>397</v>
      </c>
      <c r="AB69" s="160">
        <f t="shared" si="10"/>
        <v>97.06601466992664</v>
      </c>
      <c r="AC69" s="38">
        <v>12</v>
      </c>
      <c r="AD69" s="135">
        <f t="shared" si="11"/>
        <v>2.93398533007335</v>
      </c>
      <c r="AE69" s="154">
        <f t="shared" si="12"/>
        <v>409</v>
      </c>
      <c r="AF69" s="135">
        <f t="shared" si="13"/>
        <v>59.361393323657474</v>
      </c>
      <c r="AG69" s="106">
        <f t="shared" si="14"/>
        <v>-40.638606676342526</v>
      </c>
      <c r="AH69" s="175"/>
      <c r="AI69" s="175"/>
      <c r="AJ69" s="175"/>
      <c r="AK69" s="175"/>
      <c r="AL69" s="175"/>
      <c r="AM69" s="175"/>
      <c r="AN69" s="175"/>
    </row>
    <row r="70" spans="1:40" s="174" customFormat="1" ht="12.75" customHeight="1">
      <c r="A70" s="304"/>
      <c r="B70" s="176">
        <v>481</v>
      </c>
      <c r="C70" s="177" t="s">
        <v>15</v>
      </c>
      <c r="D70" s="178">
        <v>733</v>
      </c>
      <c r="E70" s="38">
        <v>107</v>
      </c>
      <c r="F70" s="37">
        <f t="shared" si="0"/>
        <v>30.39772727272727</v>
      </c>
      <c r="G70" s="38">
        <v>165</v>
      </c>
      <c r="H70" s="37">
        <f t="shared" si="1"/>
        <v>46.875</v>
      </c>
      <c r="I70" s="38">
        <v>54</v>
      </c>
      <c r="J70" s="37">
        <f t="shared" si="2"/>
        <v>15.340909090909092</v>
      </c>
      <c r="K70" s="38">
        <v>0</v>
      </c>
      <c r="L70" s="37">
        <f t="shared" si="3"/>
        <v>0</v>
      </c>
      <c r="M70" s="38">
        <v>4</v>
      </c>
      <c r="N70" s="37">
        <f t="shared" si="4"/>
        <v>1.1363636363636365</v>
      </c>
      <c r="O70" s="38">
        <v>8</v>
      </c>
      <c r="P70" s="37">
        <f t="shared" si="5"/>
        <v>2.272727272727273</v>
      </c>
      <c r="Q70" s="37">
        <v>0</v>
      </c>
      <c r="R70" s="37">
        <f t="shared" si="15"/>
        <v>0</v>
      </c>
      <c r="S70" s="38">
        <v>2</v>
      </c>
      <c r="T70" s="37">
        <f t="shared" si="18"/>
        <v>0.5681818181818182</v>
      </c>
      <c r="U70" s="38">
        <v>0</v>
      </c>
      <c r="V70" s="37">
        <f t="shared" si="7"/>
        <v>0</v>
      </c>
      <c r="W70" s="38">
        <v>0</v>
      </c>
      <c r="X70" s="37">
        <f t="shared" si="8"/>
        <v>0</v>
      </c>
      <c r="Y70" s="38">
        <v>0</v>
      </c>
      <c r="Z70" s="37">
        <f t="shared" si="9"/>
        <v>0</v>
      </c>
      <c r="AA70" s="154">
        <f t="shared" si="16"/>
        <v>340</v>
      </c>
      <c r="AB70" s="160">
        <f t="shared" si="10"/>
        <v>96.5909090909091</v>
      </c>
      <c r="AC70" s="38">
        <v>12</v>
      </c>
      <c r="AD70" s="135">
        <f t="shared" si="11"/>
        <v>3.4090909090909087</v>
      </c>
      <c r="AE70" s="154">
        <f t="shared" si="12"/>
        <v>352</v>
      </c>
      <c r="AF70" s="135">
        <f t="shared" si="13"/>
        <v>48.0218281036835</v>
      </c>
      <c r="AG70" s="106">
        <f t="shared" si="14"/>
        <v>-51.9781718963165</v>
      </c>
      <c r="AH70" s="175"/>
      <c r="AI70" s="175"/>
      <c r="AJ70" s="175"/>
      <c r="AK70" s="175"/>
      <c r="AL70" s="175"/>
      <c r="AM70" s="175"/>
      <c r="AN70" s="175"/>
    </row>
    <row r="71" spans="1:40" s="174" customFormat="1" ht="12.75" customHeight="1">
      <c r="A71" s="304"/>
      <c r="B71" s="176">
        <v>481</v>
      </c>
      <c r="C71" s="177" t="s">
        <v>31</v>
      </c>
      <c r="D71" s="178">
        <v>201</v>
      </c>
      <c r="E71" s="38">
        <v>39</v>
      </c>
      <c r="F71" s="37">
        <f t="shared" si="0"/>
        <v>37.5</v>
      </c>
      <c r="G71" s="38">
        <v>57</v>
      </c>
      <c r="H71" s="37">
        <f t="shared" si="1"/>
        <v>54.807692307692314</v>
      </c>
      <c r="I71" s="38">
        <v>2</v>
      </c>
      <c r="J71" s="37">
        <f t="shared" si="2"/>
        <v>1.9230769230769231</v>
      </c>
      <c r="K71" s="38">
        <v>0</v>
      </c>
      <c r="L71" s="37">
        <v>0</v>
      </c>
      <c r="M71" s="38">
        <v>0</v>
      </c>
      <c r="N71" s="37">
        <f t="shared" si="4"/>
        <v>0</v>
      </c>
      <c r="O71" s="38">
        <v>0</v>
      </c>
      <c r="P71" s="37">
        <f t="shared" si="5"/>
        <v>0</v>
      </c>
      <c r="Q71" s="37">
        <v>0</v>
      </c>
      <c r="R71" s="37">
        <f t="shared" si="15"/>
        <v>0</v>
      </c>
      <c r="S71" s="38">
        <v>0</v>
      </c>
      <c r="T71" s="37">
        <f t="shared" si="18"/>
        <v>0</v>
      </c>
      <c r="U71" s="38">
        <v>0</v>
      </c>
      <c r="V71" s="37">
        <f t="shared" si="7"/>
        <v>0</v>
      </c>
      <c r="W71" s="38">
        <v>0</v>
      </c>
      <c r="X71" s="37">
        <f t="shared" si="8"/>
        <v>0</v>
      </c>
      <c r="Y71" s="38">
        <v>0</v>
      </c>
      <c r="Z71" s="37">
        <f t="shared" si="9"/>
        <v>0</v>
      </c>
      <c r="AA71" s="154">
        <f t="shared" si="16"/>
        <v>98</v>
      </c>
      <c r="AB71" s="160">
        <f t="shared" si="10"/>
        <v>94.23076923076923</v>
      </c>
      <c r="AC71" s="38">
        <v>6</v>
      </c>
      <c r="AD71" s="135">
        <f t="shared" si="11"/>
        <v>5.769230769230769</v>
      </c>
      <c r="AE71" s="154">
        <f t="shared" si="12"/>
        <v>104</v>
      </c>
      <c r="AF71" s="135">
        <f t="shared" si="13"/>
        <v>51.741293532338304</v>
      </c>
      <c r="AG71" s="106">
        <f t="shared" si="14"/>
        <v>-48.258706467661696</v>
      </c>
      <c r="AH71" s="175"/>
      <c r="AI71" s="175"/>
      <c r="AJ71" s="175"/>
      <c r="AK71" s="175"/>
      <c r="AL71" s="175"/>
      <c r="AM71" s="175"/>
      <c r="AN71" s="175"/>
    </row>
    <row r="72" spans="1:40" s="174" customFormat="1" ht="12.75" customHeight="1">
      <c r="A72" s="304"/>
      <c r="B72" s="176">
        <v>482</v>
      </c>
      <c r="C72" s="177" t="s">
        <v>15</v>
      </c>
      <c r="D72" s="178">
        <v>408</v>
      </c>
      <c r="E72" s="38">
        <v>132</v>
      </c>
      <c r="F72" s="37">
        <f t="shared" si="0"/>
        <v>56.65236051502146</v>
      </c>
      <c r="G72" s="38">
        <v>73</v>
      </c>
      <c r="H72" s="37">
        <f t="shared" si="1"/>
        <v>31.330472103004293</v>
      </c>
      <c r="I72" s="38">
        <v>2</v>
      </c>
      <c r="J72" s="37">
        <f t="shared" si="2"/>
        <v>0.8583690987124464</v>
      </c>
      <c r="K72" s="38">
        <v>0</v>
      </c>
      <c r="L72" s="37">
        <f t="shared" si="3"/>
        <v>0</v>
      </c>
      <c r="M72" s="38">
        <v>0</v>
      </c>
      <c r="N72" s="37">
        <f t="shared" si="4"/>
        <v>0</v>
      </c>
      <c r="O72" s="38">
        <v>6</v>
      </c>
      <c r="P72" s="37">
        <f t="shared" si="5"/>
        <v>2.575107296137339</v>
      </c>
      <c r="Q72" s="37">
        <v>0</v>
      </c>
      <c r="R72" s="37">
        <f t="shared" si="15"/>
        <v>0</v>
      </c>
      <c r="S72" s="38">
        <v>2</v>
      </c>
      <c r="T72" s="37">
        <f t="shared" si="18"/>
        <v>0.8583690987124464</v>
      </c>
      <c r="U72" s="38">
        <v>0</v>
      </c>
      <c r="V72" s="37">
        <f t="shared" si="7"/>
        <v>0</v>
      </c>
      <c r="W72" s="38">
        <v>0</v>
      </c>
      <c r="X72" s="37">
        <f t="shared" si="8"/>
        <v>0</v>
      </c>
      <c r="Y72" s="38">
        <v>0</v>
      </c>
      <c r="Z72" s="37">
        <f t="shared" si="9"/>
        <v>0</v>
      </c>
      <c r="AA72" s="154">
        <f t="shared" si="16"/>
        <v>215</v>
      </c>
      <c r="AB72" s="160">
        <f t="shared" si="10"/>
        <v>92.27467811158799</v>
      </c>
      <c r="AC72" s="38">
        <v>18</v>
      </c>
      <c r="AD72" s="135">
        <f t="shared" si="11"/>
        <v>7.725321888412018</v>
      </c>
      <c r="AE72" s="154">
        <f t="shared" si="12"/>
        <v>233</v>
      </c>
      <c r="AF72" s="135">
        <f t="shared" si="13"/>
        <v>57.107843137254896</v>
      </c>
      <c r="AG72" s="106">
        <f t="shared" si="14"/>
        <v>-42.892156862745104</v>
      </c>
      <c r="AH72" s="175"/>
      <c r="AI72" s="175"/>
      <c r="AJ72" s="175"/>
      <c r="AK72" s="175"/>
      <c r="AL72" s="175"/>
      <c r="AM72" s="175"/>
      <c r="AN72" s="175"/>
    </row>
    <row r="73" spans="1:40" s="174" customFormat="1" ht="12.75" customHeight="1">
      <c r="A73" s="304"/>
      <c r="B73" s="176">
        <v>483</v>
      </c>
      <c r="C73" s="177" t="s">
        <v>15</v>
      </c>
      <c r="D73" s="178">
        <v>248</v>
      </c>
      <c r="E73" s="38">
        <v>25</v>
      </c>
      <c r="F73" s="37">
        <f t="shared" si="0"/>
        <v>22.52252252252252</v>
      </c>
      <c r="G73" s="38">
        <v>48</v>
      </c>
      <c r="H73" s="37">
        <f t="shared" si="1"/>
        <v>43.24324324324324</v>
      </c>
      <c r="I73" s="38">
        <v>4</v>
      </c>
      <c r="J73" s="37">
        <f t="shared" si="2"/>
        <v>3.6036036036036037</v>
      </c>
      <c r="K73" s="38">
        <v>1</v>
      </c>
      <c r="L73" s="37">
        <f t="shared" si="3"/>
        <v>0.9009009009009009</v>
      </c>
      <c r="M73" s="38">
        <v>0</v>
      </c>
      <c r="N73" s="37">
        <f t="shared" si="4"/>
        <v>0</v>
      </c>
      <c r="O73" s="38">
        <v>29</v>
      </c>
      <c r="P73" s="37">
        <f t="shared" si="5"/>
        <v>26.126126126126124</v>
      </c>
      <c r="Q73" s="37">
        <v>0</v>
      </c>
      <c r="R73" s="37">
        <f t="shared" si="15"/>
        <v>0</v>
      </c>
      <c r="S73" s="38">
        <v>0</v>
      </c>
      <c r="T73" s="37">
        <f t="shared" si="18"/>
        <v>0</v>
      </c>
      <c r="U73" s="38">
        <v>0</v>
      </c>
      <c r="V73" s="37">
        <f t="shared" si="7"/>
        <v>0</v>
      </c>
      <c r="W73" s="38">
        <v>0</v>
      </c>
      <c r="X73" s="37">
        <f t="shared" si="8"/>
        <v>0</v>
      </c>
      <c r="Y73" s="38">
        <v>0</v>
      </c>
      <c r="Z73" s="37">
        <f t="shared" si="9"/>
        <v>0</v>
      </c>
      <c r="AA73" s="154">
        <f t="shared" si="16"/>
        <v>107</v>
      </c>
      <c r="AB73" s="160">
        <f t="shared" si="10"/>
        <v>96.3963963963964</v>
      </c>
      <c r="AC73" s="38">
        <v>4</v>
      </c>
      <c r="AD73" s="135">
        <f t="shared" si="11"/>
        <v>3.6036036036036037</v>
      </c>
      <c r="AE73" s="154">
        <f t="shared" si="12"/>
        <v>111</v>
      </c>
      <c r="AF73" s="135">
        <f t="shared" si="13"/>
        <v>44.75806451612903</v>
      </c>
      <c r="AG73" s="106">
        <f t="shared" si="14"/>
        <v>-55.24193548387097</v>
      </c>
      <c r="AH73" s="175"/>
      <c r="AI73" s="175"/>
      <c r="AJ73" s="175"/>
      <c r="AK73" s="175"/>
      <c r="AL73" s="175"/>
      <c r="AM73" s="175"/>
      <c r="AN73" s="175"/>
    </row>
    <row r="74" spans="1:40" s="174" customFormat="1" ht="12.75" customHeight="1">
      <c r="A74" s="304"/>
      <c r="B74" s="176">
        <v>484</v>
      </c>
      <c r="C74" s="177" t="s">
        <v>15</v>
      </c>
      <c r="D74" s="178">
        <v>390</v>
      </c>
      <c r="E74" s="38">
        <v>71</v>
      </c>
      <c r="F74" s="37">
        <f t="shared" si="0"/>
        <v>41.27906976744186</v>
      </c>
      <c r="G74" s="38">
        <v>85</v>
      </c>
      <c r="H74" s="37">
        <f t="shared" si="1"/>
        <v>49.41860465116279</v>
      </c>
      <c r="I74" s="38">
        <v>0</v>
      </c>
      <c r="J74" s="37">
        <f t="shared" si="2"/>
        <v>0</v>
      </c>
      <c r="K74" s="38">
        <v>0</v>
      </c>
      <c r="L74" s="37">
        <f t="shared" si="3"/>
        <v>0</v>
      </c>
      <c r="M74" s="38">
        <v>1</v>
      </c>
      <c r="N74" s="37">
        <f t="shared" si="4"/>
        <v>0.5813953488372093</v>
      </c>
      <c r="O74" s="38">
        <v>4</v>
      </c>
      <c r="P74" s="37">
        <f t="shared" si="5"/>
        <v>2.3255813953488373</v>
      </c>
      <c r="Q74" s="37">
        <v>0</v>
      </c>
      <c r="R74" s="37">
        <f t="shared" si="15"/>
        <v>0</v>
      </c>
      <c r="S74" s="38">
        <v>1</v>
      </c>
      <c r="T74" s="37">
        <f t="shared" si="18"/>
        <v>0.5813953488372093</v>
      </c>
      <c r="U74" s="38">
        <v>0</v>
      </c>
      <c r="V74" s="37">
        <f t="shared" si="7"/>
        <v>0</v>
      </c>
      <c r="W74" s="38">
        <v>0</v>
      </c>
      <c r="X74" s="37">
        <f t="shared" si="8"/>
        <v>0</v>
      </c>
      <c r="Y74" s="38">
        <v>0</v>
      </c>
      <c r="Z74" s="37">
        <f t="shared" si="9"/>
        <v>0</v>
      </c>
      <c r="AA74" s="154">
        <f t="shared" si="16"/>
        <v>162</v>
      </c>
      <c r="AB74" s="160">
        <f t="shared" si="10"/>
        <v>94.18604651162791</v>
      </c>
      <c r="AC74" s="38">
        <v>10</v>
      </c>
      <c r="AD74" s="135">
        <f t="shared" si="11"/>
        <v>5.813953488372093</v>
      </c>
      <c r="AE74" s="154">
        <f t="shared" si="12"/>
        <v>172</v>
      </c>
      <c r="AF74" s="135">
        <f t="shared" si="13"/>
        <v>44.1025641025641</v>
      </c>
      <c r="AG74" s="106">
        <f t="shared" si="14"/>
        <v>-55.8974358974359</v>
      </c>
      <c r="AH74" s="175"/>
      <c r="AI74" s="175"/>
      <c r="AJ74" s="175"/>
      <c r="AK74" s="175"/>
      <c r="AL74" s="175"/>
      <c r="AM74" s="175"/>
      <c r="AN74" s="175"/>
    </row>
    <row r="75" spans="1:40" s="174" customFormat="1" ht="12.75" customHeight="1">
      <c r="A75" s="304"/>
      <c r="B75" s="176">
        <v>484</v>
      </c>
      <c r="C75" s="177" t="s">
        <v>16</v>
      </c>
      <c r="D75" s="178">
        <v>391</v>
      </c>
      <c r="E75" s="38">
        <v>71</v>
      </c>
      <c r="F75" s="37">
        <f t="shared" si="0"/>
        <v>35.5</v>
      </c>
      <c r="G75" s="38">
        <v>112</v>
      </c>
      <c r="H75" s="37">
        <f t="shared" si="1"/>
        <v>56.00000000000001</v>
      </c>
      <c r="I75" s="38">
        <v>1</v>
      </c>
      <c r="J75" s="37">
        <f t="shared" si="2"/>
        <v>0.5</v>
      </c>
      <c r="K75" s="38">
        <v>2</v>
      </c>
      <c r="L75" s="37">
        <f t="shared" si="3"/>
        <v>1</v>
      </c>
      <c r="M75" s="38">
        <v>0</v>
      </c>
      <c r="N75" s="37">
        <f t="shared" si="4"/>
        <v>0</v>
      </c>
      <c r="O75" s="38">
        <v>7</v>
      </c>
      <c r="P75" s="37">
        <f t="shared" si="5"/>
        <v>3.5000000000000004</v>
      </c>
      <c r="Q75" s="37">
        <v>0</v>
      </c>
      <c r="R75" s="37">
        <f t="shared" si="15"/>
        <v>0</v>
      </c>
      <c r="S75" s="38">
        <v>1</v>
      </c>
      <c r="T75" s="37">
        <f t="shared" si="18"/>
        <v>0.5</v>
      </c>
      <c r="U75" s="38">
        <v>0</v>
      </c>
      <c r="V75" s="37">
        <f t="shared" si="7"/>
        <v>0</v>
      </c>
      <c r="W75" s="38">
        <v>0</v>
      </c>
      <c r="X75" s="37">
        <f t="shared" si="8"/>
        <v>0</v>
      </c>
      <c r="Y75" s="38">
        <v>0</v>
      </c>
      <c r="Z75" s="37">
        <f t="shared" si="9"/>
        <v>0</v>
      </c>
      <c r="AA75" s="154">
        <f t="shared" si="16"/>
        <v>194</v>
      </c>
      <c r="AB75" s="160">
        <f t="shared" si="10"/>
        <v>97</v>
      </c>
      <c r="AC75" s="38">
        <v>6</v>
      </c>
      <c r="AD75" s="135">
        <f t="shared" si="11"/>
        <v>3</v>
      </c>
      <c r="AE75" s="154">
        <f t="shared" si="12"/>
        <v>200</v>
      </c>
      <c r="AF75" s="135">
        <f t="shared" si="13"/>
        <v>51.150895140664964</v>
      </c>
      <c r="AG75" s="106">
        <f t="shared" si="14"/>
        <v>-48.849104859335036</v>
      </c>
      <c r="AH75" s="175"/>
      <c r="AI75" s="175"/>
      <c r="AJ75" s="175"/>
      <c r="AK75" s="175"/>
      <c r="AL75" s="175"/>
      <c r="AM75" s="175"/>
      <c r="AN75" s="175"/>
    </row>
    <row r="76" spans="1:40" s="174" customFormat="1" ht="12.75" customHeight="1">
      <c r="A76" s="304"/>
      <c r="B76" s="176">
        <v>484</v>
      </c>
      <c r="C76" s="177" t="s">
        <v>31</v>
      </c>
      <c r="D76" s="178">
        <v>212</v>
      </c>
      <c r="E76" s="38">
        <v>57</v>
      </c>
      <c r="F76" s="37">
        <f aca="true" t="shared" si="19" ref="F76:F83">E76/AE76*100</f>
        <v>47.107438016528924</v>
      </c>
      <c r="G76" s="38">
        <v>50</v>
      </c>
      <c r="H76" s="37">
        <f aca="true" t="shared" si="20" ref="H76:H83">G76/AE76*100</f>
        <v>41.32231404958678</v>
      </c>
      <c r="I76" s="38">
        <v>1</v>
      </c>
      <c r="J76" s="37">
        <f aca="true" t="shared" si="21" ref="J76:J83">I76/AE76*100</f>
        <v>0.8264462809917356</v>
      </c>
      <c r="K76" s="38">
        <v>8</v>
      </c>
      <c r="L76" s="37">
        <f aca="true" t="shared" si="22" ref="L76:L83">K76/AE76*100</f>
        <v>6.6115702479338845</v>
      </c>
      <c r="M76" s="38">
        <v>2</v>
      </c>
      <c r="N76" s="37">
        <f aca="true" t="shared" si="23" ref="N76:N83">M76/AE76*100</f>
        <v>1.6528925619834711</v>
      </c>
      <c r="O76" s="38">
        <v>1</v>
      </c>
      <c r="P76" s="37">
        <f aca="true" t="shared" si="24" ref="P76:P83">O76/AE76*100</f>
        <v>0.8264462809917356</v>
      </c>
      <c r="Q76" s="37">
        <v>0</v>
      </c>
      <c r="R76" s="37">
        <f t="shared" si="15"/>
        <v>0</v>
      </c>
      <c r="S76" s="38">
        <v>2</v>
      </c>
      <c r="T76" s="37">
        <f aca="true" t="shared" si="25" ref="T76:T83">S76/AE76*100</f>
        <v>1.6528925619834711</v>
      </c>
      <c r="U76" s="38">
        <v>0</v>
      </c>
      <c r="V76" s="37">
        <f aca="true" t="shared" si="26" ref="V76:V83">U76/AE76*100</f>
        <v>0</v>
      </c>
      <c r="W76" s="38">
        <v>0</v>
      </c>
      <c r="X76" s="37">
        <f aca="true" t="shared" si="27" ref="X76:X82">W76/AE76*100</f>
        <v>0</v>
      </c>
      <c r="Y76" s="38">
        <v>0</v>
      </c>
      <c r="Z76" s="37">
        <f aca="true" t="shared" si="28" ref="Z76:Z83">Y76/AA76*100</f>
        <v>0</v>
      </c>
      <c r="AA76" s="154">
        <f t="shared" si="16"/>
        <v>121</v>
      </c>
      <c r="AB76" s="160">
        <f aca="true" t="shared" si="29" ref="AB76:AB83">AA76/AE76*100</f>
        <v>100</v>
      </c>
      <c r="AC76" s="38">
        <v>0</v>
      </c>
      <c r="AD76" s="135">
        <f aca="true" t="shared" si="30" ref="AD76:AD83">AC76/AE76*100</f>
        <v>0</v>
      </c>
      <c r="AE76" s="154">
        <f aca="true" t="shared" si="31" ref="AE76:AE83">AA76+AC76</f>
        <v>121</v>
      </c>
      <c r="AF76" s="135">
        <f aca="true" t="shared" si="32" ref="AF76:AF83">AE76/D76*100</f>
        <v>57.07547169811321</v>
      </c>
      <c r="AG76" s="106">
        <f t="shared" si="14"/>
        <v>-42.92452830188679</v>
      </c>
      <c r="AH76" s="175"/>
      <c r="AI76" s="175"/>
      <c r="AJ76" s="175"/>
      <c r="AK76" s="175"/>
      <c r="AL76" s="175"/>
      <c r="AM76" s="175"/>
      <c r="AN76" s="175"/>
    </row>
    <row r="77" spans="1:40" s="174" customFormat="1" ht="12.75" customHeight="1">
      <c r="A77" s="304"/>
      <c r="B77" s="176">
        <v>485</v>
      </c>
      <c r="C77" s="177" t="s">
        <v>15</v>
      </c>
      <c r="D77" s="178">
        <v>512</v>
      </c>
      <c r="E77" s="38">
        <v>190</v>
      </c>
      <c r="F77" s="37">
        <f t="shared" si="19"/>
        <v>58.64197530864198</v>
      </c>
      <c r="G77" s="38">
        <v>70</v>
      </c>
      <c r="H77" s="37">
        <f t="shared" si="20"/>
        <v>21.604938271604937</v>
      </c>
      <c r="I77" s="38">
        <v>22</v>
      </c>
      <c r="J77" s="37">
        <f t="shared" si="21"/>
        <v>6.790123456790123</v>
      </c>
      <c r="K77" s="38">
        <v>2</v>
      </c>
      <c r="L77" s="37">
        <f t="shared" si="22"/>
        <v>0.6172839506172839</v>
      </c>
      <c r="M77" s="38">
        <v>2</v>
      </c>
      <c r="N77" s="37">
        <f t="shared" si="23"/>
        <v>0.6172839506172839</v>
      </c>
      <c r="O77" s="38">
        <v>17</v>
      </c>
      <c r="P77" s="37">
        <f t="shared" si="24"/>
        <v>5.246913580246913</v>
      </c>
      <c r="Q77" s="37">
        <v>1</v>
      </c>
      <c r="R77" s="37">
        <f t="shared" si="15"/>
        <v>0.30864197530864196</v>
      </c>
      <c r="S77" s="38">
        <v>0</v>
      </c>
      <c r="T77" s="37">
        <f t="shared" si="25"/>
        <v>0</v>
      </c>
      <c r="U77" s="38">
        <v>0</v>
      </c>
      <c r="V77" s="37">
        <f t="shared" si="26"/>
        <v>0</v>
      </c>
      <c r="W77" s="38">
        <v>0</v>
      </c>
      <c r="X77" s="37">
        <f t="shared" si="27"/>
        <v>0</v>
      </c>
      <c r="Y77" s="38">
        <v>0</v>
      </c>
      <c r="Z77" s="37">
        <f t="shared" si="28"/>
        <v>0</v>
      </c>
      <c r="AA77" s="154">
        <f t="shared" si="16"/>
        <v>304</v>
      </c>
      <c r="AB77" s="160">
        <f t="shared" si="29"/>
        <v>93.82716049382715</v>
      </c>
      <c r="AC77" s="38">
        <v>20</v>
      </c>
      <c r="AD77" s="135">
        <f t="shared" si="30"/>
        <v>6.172839506172839</v>
      </c>
      <c r="AE77" s="154">
        <f t="shared" si="31"/>
        <v>324</v>
      </c>
      <c r="AF77" s="135">
        <f t="shared" si="32"/>
        <v>63.28125</v>
      </c>
      <c r="AG77" s="106">
        <f aca="true" t="shared" si="33" ref="AG77:AG83">AF77-100</f>
        <v>-36.71875</v>
      </c>
      <c r="AH77" s="175"/>
      <c r="AI77" s="175"/>
      <c r="AJ77" s="175"/>
      <c r="AK77" s="175"/>
      <c r="AL77" s="175"/>
      <c r="AM77" s="175"/>
      <c r="AN77" s="175"/>
    </row>
    <row r="78" spans="1:40" s="174" customFormat="1" ht="12.75" customHeight="1">
      <c r="A78" s="304"/>
      <c r="B78" s="176">
        <v>486</v>
      </c>
      <c r="C78" s="177" t="s">
        <v>15</v>
      </c>
      <c r="D78" s="178">
        <v>566</v>
      </c>
      <c r="E78" s="38">
        <v>113</v>
      </c>
      <c r="F78" s="37">
        <f t="shared" si="19"/>
        <v>43.46153846153846</v>
      </c>
      <c r="G78" s="38">
        <v>93</v>
      </c>
      <c r="H78" s="37">
        <f t="shared" si="20"/>
        <v>35.76923076923077</v>
      </c>
      <c r="I78" s="38">
        <v>3</v>
      </c>
      <c r="J78" s="37">
        <f t="shared" si="21"/>
        <v>1.153846153846154</v>
      </c>
      <c r="K78" s="38">
        <v>1</v>
      </c>
      <c r="L78" s="37">
        <f t="shared" si="22"/>
        <v>0.38461538461538464</v>
      </c>
      <c r="M78" s="38">
        <v>3</v>
      </c>
      <c r="N78" s="37">
        <f t="shared" si="23"/>
        <v>1.153846153846154</v>
      </c>
      <c r="O78" s="38">
        <v>22</v>
      </c>
      <c r="P78" s="37">
        <f t="shared" si="24"/>
        <v>8.461538461538462</v>
      </c>
      <c r="Q78" s="37">
        <v>0</v>
      </c>
      <c r="R78" s="37">
        <f aca="true" t="shared" si="34" ref="R78:R85">Q78/AE78*100</f>
        <v>0</v>
      </c>
      <c r="S78" s="38">
        <v>1</v>
      </c>
      <c r="T78" s="37">
        <f t="shared" si="25"/>
        <v>0.38461538461538464</v>
      </c>
      <c r="U78" s="38">
        <v>0</v>
      </c>
      <c r="V78" s="37">
        <f t="shared" si="26"/>
        <v>0</v>
      </c>
      <c r="W78" s="38">
        <v>0</v>
      </c>
      <c r="X78" s="37">
        <f t="shared" si="27"/>
        <v>0</v>
      </c>
      <c r="Y78" s="38">
        <v>0</v>
      </c>
      <c r="Z78" s="37">
        <f t="shared" si="28"/>
        <v>0</v>
      </c>
      <c r="AA78" s="154">
        <f aca="true" t="shared" si="35" ref="AA78:AA85">Y78+W78+U78+S78+O78+M78+K78+I78+G78+E78+Q78</f>
        <v>236</v>
      </c>
      <c r="AB78" s="160">
        <f t="shared" si="29"/>
        <v>90.76923076923077</v>
      </c>
      <c r="AC78" s="38">
        <v>24</v>
      </c>
      <c r="AD78" s="135">
        <f t="shared" si="30"/>
        <v>9.230769230769232</v>
      </c>
      <c r="AE78" s="154">
        <f t="shared" si="31"/>
        <v>260</v>
      </c>
      <c r="AF78" s="135">
        <f t="shared" si="32"/>
        <v>45.936395759717314</v>
      </c>
      <c r="AG78" s="106">
        <f t="shared" si="33"/>
        <v>-54.063604240282686</v>
      </c>
      <c r="AH78" s="175"/>
      <c r="AI78" s="175"/>
      <c r="AJ78" s="175"/>
      <c r="AK78" s="175"/>
      <c r="AL78" s="175"/>
      <c r="AM78" s="175"/>
      <c r="AN78" s="175"/>
    </row>
    <row r="79" spans="1:40" s="174" customFormat="1" ht="12.75" customHeight="1">
      <c r="A79" s="304"/>
      <c r="B79" s="176">
        <v>486</v>
      </c>
      <c r="C79" s="177" t="s">
        <v>16</v>
      </c>
      <c r="D79" s="178">
        <v>567</v>
      </c>
      <c r="E79" s="38">
        <v>110</v>
      </c>
      <c r="F79" s="37">
        <f t="shared" si="19"/>
        <v>42.80155642023346</v>
      </c>
      <c r="G79" s="38">
        <v>106</v>
      </c>
      <c r="H79" s="37">
        <f t="shared" si="20"/>
        <v>41.245136186770424</v>
      </c>
      <c r="I79" s="38">
        <v>4</v>
      </c>
      <c r="J79" s="37">
        <f t="shared" si="21"/>
        <v>1.556420233463035</v>
      </c>
      <c r="K79" s="38">
        <v>1</v>
      </c>
      <c r="L79" s="37">
        <f t="shared" si="22"/>
        <v>0.38910505836575876</v>
      </c>
      <c r="M79" s="38">
        <v>0</v>
      </c>
      <c r="N79" s="37">
        <f t="shared" si="23"/>
        <v>0</v>
      </c>
      <c r="O79" s="38">
        <v>18</v>
      </c>
      <c r="P79" s="37">
        <f t="shared" si="24"/>
        <v>7.003891050583658</v>
      </c>
      <c r="Q79" s="37">
        <v>0</v>
      </c>
      <c r="R79" s="37">
        <f t="shared" si="34"/>
        <v>0</v>
      </c>
      <c r="S79" s="38">
        <v>1</v>
      </c>
      <c r="T79" s="37">
        <f t="shared" si="25"/>
        <v>0.38910505836575876</v>
      </c>
      <c r="U79" s="38">
        <v>0</v>
      </c>
      <c r="V79" s="37">
        <f t="shared" si="26"/>
        <v>0</v>
      </c>
      <c r="W79" s="38">
        <v>0</v>
      </c>
      <c r="X79" s="37">
        <f t="shared" si="27"/>
        <v>0</v>
      </c>
      <c r="Y79" s="38">
        <v>0</v>
      </c>
      <c r="Z79" s="37">
        <f t="shared" si="28"/>
        <v>0</v>
      </c>
      <c r="AA79" s="154">
        <f t="shared" si="35"/>
        <v>240</v>
      </c>
      <c r="AB79" s="160">
        <f t="shared" si="29"/>
        <v>93.3852140077821</v>
      </c>
      <c r="AC79" s="38">
        <v>17</v>
      </c>
      <c r="AD79" s="135">
        <f t="shared" si="30"/>
        <v>6.614785992217899</v>
      </c>
      <c r="AE79" s="154">
        <f t="shared" si="31"/>
        <v>257</v>
      </c>
      <c r="AF79" s="135">
        <f t="shared" si="32"/>
        <v>45.326278659611994</v>
      </c>
      <c r="AG79" s="106">
        <f t="shared" si="33"/>
        <v>-54.673721340388006</v>
      </c>
      <c r="AH79" s="175"/>
      <c r="AI79" s="175"/>
      <c r="AJ79" s="175"/>
      <c r="AK79" s="175"/>
      <c r="AL79" s="175"/>
      <c r="AM79" s="175"/>
      <c r="AN79" s="175"/>
    </row>
    <row r="80" spans="1:40" s="174" customFormat="1" ht="12.75" customHeight="1">
      <c r="A80" s="304"/>
      <c r="B80" s="176">
        <v>487</v>
      </c>
      <c r="C80" s="177" t="s">
        <v>15</v>
      </c>
      <c r="D80" s="178">
        <v>636</v>
      </c>
      <c r="E80" s="38">
        <v>135</v>
      </c>
      <c r="F80" s="37">
        <f t="shared" si="19"/>
        <v>39.473684210526315</v>
      </c>
      <c r="G80" s="38">
        <v>130</v>
      </c>
      <c r="H80" s="37">
        <f t="shared" si="20"/>
        <v>38.01169590643275</v>
      </c>
      <c r="I80" s="38">
        <v>4</v>
      </c>
      <c r="J80" s="37">
        <f t="shared" si="21"/>
        <v>1.1695906432748537</v>
      </c>
      <c r="K80" s="38">
        <v>1</v>
      </c>
      <c r="L80" s="37">
        <f t="shared" si="22"/>
        <v>0.29239766081871343</v>
      </c>
      <c r="M80" s="38">
        <v>1</v>
      </c>
      <c r="N80" s="37">
        <f t="shared" si="23"/>
        <v>0.29239766081871343</v>
      </c>
      <c r="O80" s="38">
        <v>21</v>
      </c>
      <c r="P80" s="37">
        <f t="shared" si="24"/>
        <v>6.140350877192982</v>
      </c>
      <c r="Q80" s="37">
        <v>0</v>
      </c>
      <c r="R80" s="37">
        <f t="shared" si="34"/>
        <v>0</v>
      </c>
      <c r="S80" s="38">
        <v>42</v>
      </c>
      <c r="T80" s="37">
        <f t="shared" si="25"/>
        <v>12.280701754385964</v>
      </c>
      <c r="U80" s="38">
        <v>0</v>
      </c>
      <c r="V80" s="37">
        <f t="shared" si="26"/>
        <v>0</v>
      </c>
      <c r="W80" s="38">
        <v>0</v>
      </c>
      <c r="X80" s="37">
        <f t="shared" si="27"/>
        <v>0</v>
      </c>
      <c r="Y80" s="38">
        <v>0</v>
      </c>
      <c r="Z80" s="37">
        <f t="shared" si="28"/>
        <v>0</v>
      </c>
      <c r="AA80" s="154">
        <f t="shared" si="35"/>
        <v>334</v>
      </c>
      <c r="AB80" s="160">
        <f t="shared" si="29"/>
        <v>97.6608187134503</v>
      </c>
      <c r="AC80" s="38">
        <v>8</v>
      </c>
      <c r="AD80" s="135">
        <f t="shared" si="30"/>
        <v>2.3391812865497075</v>
      </c>
      <c r="AE80" s="154">
        <f t="shared" si="31"/>
        <v>342</v>
      </c>
      <c r="AF80" s="135">
        <f t="shared" si="32"/>
        <v>53.77358490566038</v>
      </c>
      <c r="AG80" s="106">
        <f t="shared" si="33"/>
        <v>-46.22641509433962</v>
      </c>
      <c r="AH80" s="175"/>
      <c r="AI80" s="175"/>
      <c r="AJ80" s="175"/>
      <c r="AK80" s="175"/>
      <c r="AL80" s="175"/>
      <c r="AM80" s="175"/>
      <c r="AN80" s="175"/>
    </row>
    <row r="81" spans="1:40" s="174" customFormat="1" ht="12.75" customHeight="1">
      <c r="A81" s="304"/>
      <c r="B81" s="176">
        <v>488</v>
      </c>
      <c r="C81" s="177" t="s">
        <v>15</v>
      </c>
      <c r="D81" s="178">
        <v>377</v>
      </c>
      <c r="E81" s="38">
        <v>43</v>
      </c>
      <c r="F81" s="37">
        <f t="shared" si="19"/>
        <v>26.380368098159508</v>
      </c>
      <c r="G81" s="38">
        <v>99</v>
      </c>
      <c r="H81" s="37">
        <f t="shared" si="20"/>
        <v>60.73619631901841</v>
      </c>
      <c r="I81" s="38">
        <v>4</v>
      </c>
      <c r="J81" s="37">
        <f t="shared" si="21"/>
        <v>2.4539877300613497</v>
      </c>
      <c r="K81" s="38">
        <v>3</v>
      </c>
      <c r="L81" s="37">
        <f t="shared" si="22"/>
        <v>1.8404907975460123</v>
      </c>
      <c r="M81" s="38">
        <v>0</v>
      </c>
      <c r="N81" s="37">
        <f t="shared" si="23"/>
        <v>0</v>
      </c>
      <c r="O81" s="38">
        <v>11</v>
      </c>
      <c r="P81" s="37">
        <f t="shared" si="24"/>
        <v>6.748466257668712</v>
      </c>
      <c r="Q81" s="37">
        <v>0</v>
      </c>
      <c r="R81" s="37">
        <f t="shared" si="34"/>
        <v>0</v>
      </c>
      <c r="S81" s="38">
        <v>3</v>
      </c>
      <c r="T81" s="37">
        <f t="shared" si="25"/>
        <v>1.8404907975460123</v>
      </c>
      <c r="U81" s="38">
        <v>0</v>
      </c>
      <c r="V81" s="37">
        <f t="shared" si="26"/>
        <v>0</v>
      </c>
      <c r="W81" s="38">
        <v>0</v>
      </c>
      <c r="X81" s="37">
        <f t="shared" si="27"/>
        <v>0</v>
      </c>
      <c r="Y81" s="38">
        <v>0</v>
      </c>
      <c r="Z81" s="37">
        <f t="shared" si="28"/>
        <v>0</v>
      </c>
      <c r="AA81" s="154">
        <f t="shared" si="35"/>
        <v>163</v>
      </c>
      <c r="AB81" s="160">
        <f t="shared" si="29"/>
        <v>100</v>
      </c>
      <c r="AC81" s="38">
        <v>0</v>
      </c>
      <c r="AD81" s="135">
        <f t="shared" si="30"/>
        <v>0</v>
      </c>
      <c r="AE81" s="154">
        <f t="shared" si="31"/>
        <v>163</v>
      </c>
      <c r="AF81" s="135">
        <f t="shared" si="32"/>
        <v>43.236074270557026</v>
      </c>
      <c r="AG81" s="106">
        <f t="shared" si="33"/>
        <v>-56.763925729442974</v>
      </c>
      <c r="AH81" s="175"/>
      <c r="AI81" s="175"/>
      <c r="AJ81" s="175"/>
      <c r="AK81" s="175"/>
      <c r="AL81" s="175"/>
      <c r="AM81" s="175"/>
      <c r="AN81" s="175"/>
    </row>
    <row r="82" spans="1:40" s="174" customFormat="1" ht="12.75" customHeight="1">
      <c r="A82" s="304"/>
      <c r="B82" s="176">
        <v>489</v>
      </c>
      <c r="C82" s="177" t="s">
        <v>15</v>
      </c>
      <c r="D82" s="178">
        <v>501</v>
      </c>
      <c r="E82" s="38">
        <v>90</v>
      </c>
      <c r="F82" s="37">
        <f t="shared" si="19"/>
        <v>37.344398340248965</v>
      </c>
      <c r="G82" s="38">
        <v>119</v>
      </c>
      <c r="H82" s="37">
        <f t="shared" si="20"/>
        <v>49.37759336099585</v>
      </c>
      <c r="I82" s="38">
        <v>13</v>
      </c>
      <c r="J82" s="37">
        <f t="shared" si="21"/>
        <v>5.394190871369295</v>
      </c>
      <c r="K82" s="38">
        <v>0</v>
      </c>
      <c r="L82" s="37">
        <f t="shared" si="22"/>
        <v>0</v>
      </c>
      <c r="M82" s="38">
        <v>2</v>
      </c>
      <c r="N82" s="37">
        <f t="shared" si="23"/>
        <v>0.8298755186721992</v>
      </c>
      <c r="O82" s="38">
        <v>0</v>
      </c>
      <c r="P82" s="37">
        <f t="shared" si="24"/>
        <v>0</v>
      </c>
      <c r="Q82" s="37">
        <v>1</v>
      </c>
      <c r="R82" s="37">
        <f t="shared" si="34"/>
        <v>0.4149377593360996</v>
      </c>
      <c r="S82" s="38">
        <v>1</v>
      </c>
      <c r="T82" s="37">
        <f t="shared" si="25"/>
        <v>0.4149377593360996</v>
      </c>
      <c r="U82" s="38">
        <v>0</v>
      </c>
      <c r="V82" s="37">
        <f t="shared" si="26"/>
        <v>0</v>
      </c>
      <c r="W82" s="38">
        <v>1</v>
      </c>
      <c r="X82" s="37">
        <f t="shared" si="27"/>
        <v>0.4149377593360996</v>
      </c>
      <c r="Y82" s="38">
        <v>0</v>
      </c>
      <c r="Z82" s="37">
        <f t="shared" si="28"/>
        <v>0</v>
      </c>
      <c r="AA82" s="154">
        <f t="shared" si="35"/>
        <v>227</v>
      </c>
      <c r="AB82" s="160">
        <f t="shared" si="29"/>
        <v>94.1908713692946</v>
      </c>
      <c r="AC82" s="38">
        <v>14</v>
      </c>
      <c r="AD82" s="135">
        <f t="shared" si="30"/>
        <v>5.809128630705394</v>
      </c>
      <c r="AE82" s="154">
        <f t="shared" si="31"/>
        <v>241</v>
      </c>
      <c r="AF82" s="135">
        <f t="shared" si="32"/>
        <v>48.10379241516966</v>
      </c>
      <c r="AG82" s="106">
        <f t="shared" si="33"/>
        <v>-51.89620758483034</v>
      </c>
      <c r="AH82" s="175"/>
      <c r="AI82" s="175"/>
      <c r="AJ82" s="175"/>
      <c r="AK82" s="175"/>
      <c r="AL82" s="175"/>
      <c r="AM82" s="175"/>
      <c r="AN82" s="175"/>
    </row>
    <row r="83" spans="1:40" s="174" customFormat="1" ht="12.75" customHeight="1" thickBot="1">
      <c r="A83" s="305"/>
      <c r="B83" s="179">
        <v>489</v>
      </c>
      <c r="C83" s="180" t="s">
        <v>16</v>
      </c>
      <c r="D83" s="181">
        <v>501</v>
      </c>
      <c r="E83" s="68">
        <v>94</v>
      </c>
      <c r="F83" s="42">
        <f t="shared" si="19"/>
        <v>39.004149377593365</v>
      </c>
      <c r="G83" s="68">
        <v>96</v>
      </c>
      <c r="H83" s="42">
        <f t="shared" si="20"/>
        <v>39.83402489626556</v>
      </c>
      <c r="I83" s="68">
        <v>17</v>
      </c>
      <c r="J83" s="42">
        <f t="shared" si="21"/>
        <v>7.053941908713693</v>
      </c>
      <c r="K83" s="68">
        <v>1</v>
      </c>
      <c r="L83" s="42">
        <f t="shared" si="22"/>
        <v>0.4149377593360996</v>
      </c>
      <c r="M83" s="68">
        <v>4</v>
      </c>
      <c r="N83" s="42">
        <f t="shared" si="23"/>
        <v>1.6597510373443984</v>
      </c>
      <c r="O83" s="68">
        <v>29</v>
      </c>
      <c r="P83" s="42">
        <f t="shared" si="24"/>
        <v>12.033195020746888</v>
      </c>
      <c r="Q83" s="42">
        <v>0</v>
      </c>
      <c r="R83" s="42">
        <f t="shared" si="34"/>
        <v>0</v>
      </c>
      <c r="S83" s="68">
        <v>0</v>
      </c>
      <c r="T83" s="42">
        <f t="shared" si="25"/>
        <v>0</v>
      </c>
      <c r="U83" s="68">
        <v>0</v>
      </c>
      <c r="V83" s="42">
        <f t="shared" si="26"/>
        <v>0</v>
      </c>
      <c r="W83" s="164">
        <v>0</v>
      </c>
      <c r="X83" s="42">
        <v>0</v>
      </c>
      <c r="Y83" s="68">
        <v>0</v>
      </c>
      <c r="Z83" s="42">
        <f t="shared" si="28"/>
        <v>0</v>
      </c>
      <c r="AA83" s="155">
        <f t="shared" si="35"/>
        <v>241</v>
      </c>
      <c r="AB83" s="161">
        <f t="shared" si="29"/>
        <v>100</v>
      </c>
      <c r="AC83" s="68">
        <v>0</v>
      </c>
      <c r="AD83" s="137">
        <f t="shared" si="30"/>
        <v>0</v>
      </c>
      <c r="AE83" s="155">
        <f t="shared" si="31"/>
        <v>241</v>
      </c>
      <c r="AF83" s="137">
        <f t="shared" si="32"/>
        <v>48.10379241516966</v>
      </c>
      <c r="AG83" s="107">
        <f t="shared" si="33"/>
        <v>-51.89620758483034</v>
      </c>
      <c r="AH83" s="175"/>
      <c r="AI83" s="175"/>
      <c r="AJ83" s="175"/>
      <c r="AK83" s="175"/>
      <c r="AL83" s="175"/>
      <c r="AM83" s="175"/>
      <c r="AN83" s="175"/>
    </row>
    <row r="84" spans="12:29" ht="7.5" customHeight="1" thickBot="1" thickTop="1">
      <c r="L84" s="128"/>
      <c r="M84" s="162"/>
      <c r="N84" s="128"/>
      <c r="O84" s="162"/>
      <c r="P84" s="128"/>
      <c r="Q84" s="128"/>
      <c r="R84" s="79"/>
      <c r="S84" s="163"/>
      <c r="T84" s="128"/>
      <c r="U84" s="163"/>
      <c r="AA84" s="156"/>
      <c r="AC84" s="162"/>
    </row>
    <row r="85" spans="1:40" s="9" customFormat="1" ht="18" customHeight="1" thickBot="1" thickTop="1">
      <c r="A85" s="309" t="s">
        <v>37</v>
      </c>
      <c r="B85" s="309"/>
      <c r="C85" s="55">
        <f>COUNTA(C13:C83)</f>
        <v>71</v>
      </c>
      <c r="D85" s="56">
        <f>SUM(D13:D84)</f>
        <v>32475</v>
      </c>
      <c r="E85" s="56">
        <f>SUM(E13:E84)</f>
        <v>6964</v>
      </c>
      <c r="F85" s="166">
        <f>E85/AE85*100</f>
        <v>40.87574103421964</v>
      </c>
      <c r="G85" s="56">
        <f>SUM(G13:G84)</f>
        <v>6238</v>
      </c>
      <c r="H85" s="166">
        <f>G85/AE85*100</f>
        <v>36.614427422668314</v>
      </c>
      <c r="I85" s="56">
        <f>SUM(I13:I84)</f>
        <v>980</v>
      </c>
      <c r="J85" s="166">
        <f>I85/AE85*100</f>
        <v>5.752186417796561</v>
      </c>
      <c r="K85" s="56">
        <f>SUM(K13:K84)</f>
        <v>49</v>
      </c>
      <c r="L85" s="166">
        <f>K85/AE85*100</f>
        <v>0.28760932088982805</v>
      </c>
      <c r="M85" s="56">
        <f>SUM(M13:M84)</f>
        <v>144</v>
      </c>
      <c r="N85" s="166">
        <f>M85/AE85*100</f>
        <v>0.8452192287374538</v>
      </c>
      <c r="O85" s="56">
        <f>SUM(O13:O84)</f>
        <v>1853</v>
      </c>
      <c r="P85" s="166">
        <f>O85/AE85*100</f>
        <v>10.876327992017373</v>
      </c>
      <c r="Q85" s="56">
        <f>SUM(Q13:Q84)</f>
        <v>5</v>
      </c>
      <c r="R85" s="222">
        <f t="shared" si="34"/>
        <v>0.029347889886717146</v>
      </c>
      <c r="S85" s="56">
        <f>SUM(S13:S84)</f>
        <v>160</v>
      </c>
      <c r="T85" s="166">
        <f>S85/AE85*100</f>
        <v>0.9391324763749487</v>
      </c>
      <c r="U85" s="56">
        <f>SUM(U13:U84)</f>
        <v>1</v>
      </c>
      <c r="V85" s="166">
        <f>U85/AE85*100</f>
        <v>0.005869577977343429</v>
      </c>
      <c r="W85" s="56">
        <f>SUM(W13:W84)</f>
        <v>1</v>
      </c>
      <c r="X85" s="166">
        <f>W85/AE85*100</f>
        <v>0.005869577977343429</v>
      </c>
      <c r="Y85" s="56">
        <f>SUM(Y13:Y84)</f>
        <v>1</v>
      </c>
      <c r="Z85" s="166">
        <f>Y85/AE85*100</f>
        <v>0.005869577977343429</v>
      </c>
      <c r="AA85" s="223">
        <f t="shared" si="35"/>
        <v>16396</v>
      </c>
      <c r="AB85" s="167">
        <f>AA85/AE85*100</f>
        <v>96.23760051652286</v>
      </c>
      <c r="AC85" s="56">
        <f>SUM(AC13:AC84)</f>
        <v>641</v>
      </c>
      <c r="AD85" s="168">
        <f>AC85/AE85*100</f>
        <v>3.7623994834771377</v>
      </c>
      <c r="AE85" s="56">
        <f>SUM(AE13:AE84)</f>
        <v>17037</v>
      </c>
      <c r="AF85" s="168">
        <f>AE85/D85*100</f>
        <v>52.46189376443417</v>
      </c>
      <c r="AG85" s="169">
        <f>AF85-100</f>
        <v>-47.53810623556583</v>
      </c>
      <c r="AH85" s="20"/>
      <c r="AI85" s="20"/>
      <c r="AJ85" s="20"/>
      <c r="AK85" s="20"/>
      <c r="AL85" s="20"/>
      <c r="AM85" s="20"/>
      <c r="AN85" s="20"/>
    </row>
    <row r="86" ht="13.5" thickTop="1"/>
  </sheetData>
  <mergeCells count="33">
    <mergeCell ref="AE9:AE11"/>
    <mergeCell ref="Y10:Z10"/>
    <mergeCell ref="E9:Z9"/>
    <mergeCell ref="M10:N10"/>
    <mergeCell ref="O10:P10"/>
    <mergeCell ref="G10:H10"/>
    <mergeCell ref="AA9:AB10"/>
    <mergeCell ref="E10:F10"/>
    <mergeCell ref="AC9:AD10"/>
    <mergeCell ref="K10:L10"/>
    <mergeCell ref="A85:B85"/>
    <mergeCell ref="C9:C11"/>
    <mergeCell ref="D9:D11"/>
    <mergeCell ref="B9:B11"/>
    <mergeCell ref="A13:A39"/>
    <mergeCell ref="A40:A66"/>
    <mergeCell ref="A67:A83"/>
    <mergeCell ref="A9:A11"/>
    <mergeCell ref="I10:J10"/>
    <mergeCell ref="W10:X10"/>
    <mergeCell ref="S10:T10"/>
    <mergeCell ref="U10:V10"/>
    <mergeCell ref="Q10:R10"/>
    <mergeCell ref="AG9:AG11"/>
    <mergeCell ref="A1:AG1"/>
    <mergeCell ref="A2:AG2"/>
    <mergeCell ref="A3:AG3"/>
    <mergeCell ref="A4:AG4"/>
    <mergeCell ref="A5:AG5"/>
    <mergeCell ref="A6:AG6"/>
    <mergeCell ref="A7:AG7"/>
    <mergeCell ref="A8:AG8"/>
    <mergeCell ref="AF9:AF11"/>
  </mergeCells>
  <printOptions horizontalCentered="1"/>
  <pageMargins left="0" right="0" top="0.5905511811023623" bottom="0.7874015748031497" header="0" footer="0"/>
  <pageSetup horizontalDpi="300" verticalDpi="300" orientation="landscape" paperSize="9" scale="90" r:id="rId2"/>
  <headerFooter alignWithMargins="0">
    <oddFooter>&amp;C&amp;P de &amp;N</oddFooter>
  </headerFooter>
  <rowBreaks count="2" manualBreakCount="2">
    <brk id="39" max="32" man="1"/>
    <brk id="66" max="32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AP74"/>
  <sheetViews>
    <sheetView zoomScale="75" zoomScaleNormal="75" workbookViewId="0" topLeftCell="A65">
      <selection activeCell="G85" sqref="G85"/>
    </sheetView>
  </sheetViews>
  <sheetFormatPr defaultColWidth="11.421875" defaultRowHeight="12.75"/>
  <cols>
    <col min="1" max="1" width="7.8515625" style="66" customWidth="1"/>
    <col min="2" max="2" width="7.7109375" style="5" customWidth="1"/>
    <col min="3" max="3" width="5.57421875" style="1" customWidth="1"/>
    <col min="4" max="4" width="6.57421875" style="8" customWidth="1"/>
    <col min="5" max="5" width="5.7109375" style="8" customWidth="1"/>
    <col min="6" max="6" width="4.57421875" style="21" customWidth="1"/>
    <col min="7" max="7" width="5.7109375" style="8" customWidth="1"/>
    <col min="8" max="8" width="4.421875" style="21" customWidth="1"/>
    <col min="9" max="9" width="5.7109375" style="8" customWidth="1"/>
    <col min="10" max="10" width="4.57421875" style="21" customWidth="1"/>
    <col min="11" max="11" width="5.7109375" style="8" customWidth="1"/>
    <col min="12" max="12" width="4.57421875" style="21" customWidth="1"/>
    <col min="13" max="13" width="5.7109375" style="8" customWidth="1"/>
    <col min="14" max="14" width="4.57421875" style="21" customWidth="1"/>
    <col min="15" max="15" width="5.7109375" style="8" customWidth="1"/>
    <col min="16" max="16" width="4.57421875" style="21" customWidth="1"/>
    <col min="17" max="17" width="5.7109375" style="21" customWidth="1"/>
    <col min="18" max="18" width="4.57421875" style="21" customWidth="1"/>
    <col min="19" max="19" width="5.7109375" style="21" customWidth="1"/>
    <col min="20" max="20" width="4.57421875" style="21" customWidth="1"/>
    <col min="21" max="21" width="5.7109375" style="21" customWidth="1"/>
    <col min="22" max="22" width="4.57421875" style="21" customWidth="1"/>
    <col min="23" max="23" width="5.7109375" style="21" customWidth="1"/>
    <col min="24" max="24" width="4.57421875" style="21" customWidth="1"/>
    <col min="25" max="25" width="5.7109375" style="8" customWidth="1"/>
    <col min="26" max="26" width="4.57421875" style="21" customWidth="1"/>
    <col min="27" max="27" width="7.00390625" style="12" customWidth="1"/>
    <col min="28" max="28" width="5.00390625" style="12" customWidth="1"/>
    <col min="29" max="29" width="4.57421875" style="10" customWidth="1"/>
    <col min="30" max="30" width="4.57421875" style="21" customWidth="1"/>
    <col min="31" max="31" width="6.8515625" style="10" customWidth="1"/>
    <col min="32" max="33" width="7.57421875" style="26" customWidth="1"/>
    <col min="34" max="40" width="11.421875" style="18" customWidth="1"/>
  </cols>
  <sheetData>
    <row r="1" spans="1:33" ht="39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</row>
    <row r="2" spans="1:33" ht="18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</row>
    <row r="3" spans="1:33" ht="12.75">
      <c r="A3" s="312" t="s">
        <v>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</row>
    <row r="4" spans="1:33" ht="12.75">
      <c r="A4" s="313" t="s">
        <v>35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3" ht="6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3" ht="19.5" customHeight="1">
      <c r="A6" s="314" t="s">
        <v>61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</row>
    <row r="7" spans="1:33" ht="12.75" customHeight="1">
      <c r="A7" s="315" t="s">
        <v>46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</row>
    <row r="8" spans="1:33" ht="13.5" thickBot="1">
      <c r="A8" s="306" t="s">
        <v>72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40" s="22" customFormat="1" ht="12" customHeight="1" thickBot="1" thickTop="1">
      <c r="A9" s="319" t="s">
        <v>36</v>
      </c>
      <c r="B9" s="322" t="s">
        <v>11</v>
      </c>
      <c r="C9" s="333" t="s">
        <v>12</v>
      </c>
      <c r="D9" s="334" t="s">
        <v>39</v>
      </c>
      <c r="E9" s="346" t="s">
        <v>42</v>
      </c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8"/>
      <c r="AA9" s="323" t="s">
        <v>43</v>
      </c>
      <c r="AB9" s="324"/>
      <c r="AC9" s="329" t="s">
        <v>40</v>
      </c>
      <c r="AD9" s="330"/>
      <c r="AE9" s="334" t="s">
        <v>41</v>
      </c>
      <c r="AF9" s="350" t="s">
        <v>51</v>
      </c>
      <c r="AG9" s="349" t="s">
        <v>48</v>
      </c>
      <c r="AH9" s="23"/>
      <c r="AI9" s="23"/>
      <c r="AJ9" s="23"/>
      <c r="AK9" s="23"/>
      <c r="AL9" s="23"/>
      <c r="AM9" s="23"/>
      <c r="AN9" s="23"/>
    </row>
    <row r="10" spans="1:33" s="24" customFormat="1" ht="18.75" customHeight="1" thickBot="1" thickTop="1">
      <c r="A10" s="320"/>
      <c r="B10" s="322"/>
      <c r="C10" s="333"/>
      <c r="D10" s="334"/>
      <c r="E10" s="327"/>
      <c r="F10" s="328"/>
      <c r="G10" s="327"/>
      <c r="H10" s="328"/>
      <c r="I10" s="327"/>
      <c r="J10" s="328"/>
      <c r="K10" s="327"/>
      <c r="L10" s="328"/>
      <c r="M10" s="327"/>
      <c r="N10" s="328"/>
      <c r="O10" s="327"/>
      <c r="P10" s="328"/>
      <c r="Q10" s="327"/>
      <c r="R10" s="328"/>
      <c r="S10" s="327"/>
      <c r="T10" s="328"/>
      <c r="U10" s="327"/>
      <c r="V10" s="328"/>
      <c r="W10" s="327"/>
      <c r="X10" s="328"/>
      <c r="Y10" s="327"/>
      <c r="Z10" s="328"/>
      <c r="AA10" s="325"/>
      <c r="AB10" s="326"/>
      <c r="AC10" s="331"/>
      <c r="AD10" s="332"/>
      <c r="AE10" s="334"/>
      <c r="AF10" s="317"/>
      <c r="AG10" s="342"/>
    </row>
    <row r="11" spans="1:33" s="24" customFormat="1" ht="12.75" customHeight="1" thickBot="1" thickTop="1">
      <c r="A11" s="321"/>
      <c r="B11" s="322"/>
      <c r="C11" s="333"/>
      <c r="D11" s="334"/>
      <c r="E11" s="49" t="s">
        <v>44</v>
      </c>
      <c r="F11" s="50" t="s">
        <v>38</v>
      </c>
      <c r="G11" s="49" t="s">
        <v>44</v>
      </c>
      <c r="H11" s="50" t="s">
        <v>38</v>
      </c>
      <c r="I11" s="49" t="s">
        <v>44</v>
      </c>
      <c r="J11" s="50" t="s">
        <v>38</v>
      </c>
      <c r="K11" s="49" t="s">
        <v>44</v>
      </c>
      <c r="L11" s="50" t="s">
        <v>38</v>
      </c>
      <c r="M11" s="49" t="s">
        <v>44</v>
      </c>
      <c r="N11" s="50" t="s">
        <v>38</v>
      </c>
      <c r="O11" s="49" t="s">
        <v>44</v>
      </c>
      <c r="P11" s="50" t="s">
        <v>38</v>
      </c>
      <c r="Q11" s="49" t="s">
        <v>44</v>
      </c>
      <c r="R11" s="144" t="s">
        <v>38</v>
      </c>
      <c r="S11" s="49" t="s">
        <v>44</v>
      </c>
      <c r="T11" s="50" t="s">
        <v>38</v>
      </c>
      <c r="U11" s="49" t="s">
        <v>44</v>
      </c>
      <c r="V11" s="50" t="s">
        <v>38</v>
      </c>
      <c r="W11" s="49" t="s">
        <v>44</v>
      </c>
      <c r="X11" s="50" t="s">
        <v>38</v>
      </c>
      <c r="Y11" s="49" t="s">
        <v>44</v>
      </c>
      <c r="Z11" s="50" t="s">
        <v>38</v>
      </c>
      <c r="AA11" s="49" t="s">
        <v>44</v>
      </c>
      <c r="AB11" s="51" t="s">
        <v>38</v>
      </c>
      <c r="AC11" s="48" t="s">
        <v>44</v>
      </c>
      <c r="AD11" s="51" t="s">
        <v>38</v>
      </c>
      <c r="AE11" s="334"/>
      <c r="AF11" s="318"/>
      <c r="AG11" s="342"/>
    </row>
    <row r="12" spans="1:40" s="2" customFormat="1" ht="7.5" customHeight="1" thickBot="1" thickTop="1">
      <c r="A12" s="117"/>
      <c r="B12" s="118"/>
      <c r="C12" s="119"/>
      <c r="D12" s="120"/>
      <c r="E12" s="120"/>
      <c r="F12" s="121"/>
      <c r="G12" s="120"/>
      <c r="H12" s="121"/>
      <c r="I12" s="120"/>
      <c r="J12" s="121"/>
      <c r="K12" s="120"/>
      <c r="L12" s="121"/>
      <c r="M12" s="120"/>
      <c r="N12" s="121"/>
      <c r="O12" s="120"/>
      <c r="P12" s="121"/>
      <c r="Q12" s="21"/>
      <c r="R12" s="21"/>
      <c r="S12" s="121"/>
      <c r="T12" s="121"/>
      <c r="U12" s="121"/>
      <c r="V12" s="121"/>
      <c r="W12" s="121"/>
      <c r="X12" s="121"/>
      <c r="Y12" s="120"/>
      <c r="Z12" s="121"/>
      <c r="AA12" s="122"/>
      <c r="AB12" s="122"/>
      <c r="AC12" s="123"/>
      <c r="AD12" s="121"/>
      <c r="AE12" s="123"/>
      <c r="AF12" s="124"/>
      <c r="AG12" s="141"/>
      <c r="AH12" s="14"/>
      <c r="AI12" s="14"/>
      <c r="AJ12" s="14"/>
      <c r="AK12" s="14"/>
      <c r="AL12" s="14"/>
      <c r="AM12" s="14"/>
      <c r="AN12" s="14"/>
    </row>
    <row r="13" spans="1:33" ht="13.5" customHeight="1" thickTop="1">
      <c r="A13" s="303" t="s">
        <v>1</v>
      </c>
      <c r="B13" s="28">
        <v>270</v>
      </c>
      <c r="C13" s="29" t="s">
        <v>15</v>
      </c>
      <c r="D13" s="52">
        <v>157</v>
      </c>
      <c r="E13" s="69">
        <v>29</v>
      </c>
      <c r="F13" s="33">
        <f aca="true" t="shared" si="0" ref="F13:F64">E13/AE13*100</f>
        <v>42.64705882352941</v>
      </c>
      <c r="G13" s="69">
        <v>18</v>
      </c>
      <c r="H13" s="33">
        <f aca="true" t="shared" si="1" ref="H13:H64">G13/AE13*100</f>
        <v>26.47058823529412</v>
      </c>
      <c r="I13" s="69">
        <v>0</v>
      </c>
      <c r="J13" s="33">
        <f aca="true" t="shared" si="2" ref="J13:J64">I13/AE13*100</f>
        <v>0</v>
      </c>
      <c r="K13" s="69">
        <v>0</v>
      </c>
      <c r="L13" s="33">
        <f aca="true" t="shared" si="3" ref="L13:L64">K13/AE13*100</f>
        <v>0</v>
      </c>
      <c r="M13" s="69">
        <v>0</v>
      </c>
      <c r="N13" s="33">
        <f aca="true" t="shared" si="4" ref="N13:N64">M13/AE13*100</f>
        <v>0</v>
      </c>
      <c r="O13" s="69">
        <v>16</v>
      </c>
      <c r="P13" s="33">
        <f aca="true" t="shared" si="5" ref="P13:P64">O13/AE13*100</f>
        <v>23.52941176470588</v>
      </c>
      <c r="Q13" s="224">
        <v>0</v>
      </c>
      <c r="R13" s="33">
        <f>Q13/AE13*100</f>
        <v>0</v>
      </c>
      <c r="S13" s="69">
        <v>1</v>
      </c>
      <c r="T13" s="33">
        <f aca="true" t="shared" si="6" ref="T13:T64">S13/AE13*100</f>
        <v>1.4705882352941175</v>
      </c>
      <c r="U13" s="69">
        <v>0</v>
      </c>
      <c r="V13" s="33">
        <f aca="true" t="shared" si="7" ref="V13:V32">U13/AE13*100</f>
        <v>0</v>
      </c>
      <c r="W13" s="69">
        <v>0</v>
      </c>
      <c r="X13" s="33">
        <f aca="true" t="shared" si="8" ref="X13:X64">W13/AE13*100</f>
        <v>0</v>
      </c>
      <c r="Y13" s="69">
        <v>0</v>
      </c>
      <c r="Z13" s="33">
        <f aca="true" t="shared" si="9" ref="Z13:Z64">Y13/AA13*100</f>
        <v>0</v>
      </c>
      <c r="AA13" s="34">
        <f>E13+G13+I13+K13+M13+O13+Q13+S13+U13+W13+Y13</f>
        <v>64</v>
      </c>
      <c r="AB13" s="33">
        <f aca="true" t="shared" si="10" ref="AB13:AB64">AA13/AE13*100</f>
        <v>94.11764705882352</v>
      </c>
      <c r="AC13" s="69">
        <v>4</v>
      </c>
      <c r="AD13" s="81">
        <f aca="true" t="shared" si="11" ref="AD13:AD64">AC13/AE13*100</f>
        <v>5.88235294117647</v>
      </c>
      <c r="AE13" s="34">
        <f aca="true" t="shared" si="12" ref="AE13:AE64">AA13+AC13</f>
        <v>68</v>
      </c>
      <c r="AF13" s="134">
        <f aca="true" t="shared" si="13" ref="AF13:AF64">AE13/D13*100</f>
        <v>43.31210191082803</v>
      </c>
      <c r="AG13" s="182">
        <f aca="true" t="shared" si="14" ref="AG13:AG66">AF13-100</f>
        <v>-56.68789808917197</v>
      </c>
    </row>
    <row r="14" spans="1:33" ht="12.75" customHeight="1">
      <c r="A14" s="304"/>
      <c r="B14" s="6">
        <v>271</v>
      </c>
      <c r="C14" s="3" t="s">
        <v>15</v>
      </c>
      <c r="D14" s="53">
        <v>436</v>
      </c>
      <c r="E14" s="70">
        <v>63</v>
      </c>
      <c r="F14" s="37">
        <f t="shared" si="0"/>
        <v>26.141078838174277</v>
      </c>
      <c r="G14" s="70">
        <v>112</v>
      </c>
      <c r="H14" s="37">
        <f t="shared" si="1"/>
        <v>46.47302904564315</v>
      </c>
      <c r="I14" s="70">
        <v>3</v>
      </c>
      <c r="J14" s="37">
        <f t="shared" si="2"/>
        <v>1.2448132780082988</v>
      </c>
      <c r="K14" s="70">
        <v>2</v>
      </c>
      <c r="L14" s="37">
        <f t="shared" si="3"/>
        <v>0.8298755186721992</v>
      </c>
      <c r="M14" s="70">
        <v>0</v>
      </c>
      <c r="N14" s="37">
        <f t="shared" si="4"/>
        <v>0</v>
      </c>
      <c r="O14" s="70">
        <v>16</v>
      </c>
      <c r="P14" s="37">
        <f t="shared" si="5"/>
        <v>6.639004149377594</v>
      </c>
      <c r="Q14" s="89">
        <v>0</v>
      </c>
      <c r="R14" s="37">
        <f aca="true" t="shared" si="15" ref="R14:R68">Q14/AE14*100</f>
        <v>0</v>
      </c>
      <c r="S14" s="70">
        <v>0</v>
      </c>
      <c r="T14" s="37">
        <f t="shared" si="6"/>
        <v>0</v>
      </c>
      <c r="U14" s="70">
        <v>0</v>
      </c>
      <c r="V14" s="37">
        <f t="shared" si="7"/>
        <v>0</v>
      </c>
      <c r="W14" s="70">
        <v>0</v>
      </c>
      <c r="X14" s="37">
        <f t="shared" si="8"/>
        <v>0</v>
      </c>
      <c r="Y14" s="70">
        <v>0</v>
      </c>
      <c r="Z14" s="37">
        <f t="shared" si="9"/>
        <v>0</v>
      </c>
      <c r="AA14" s="39">
        <f aca="true" t="shared" si="16" ref="AA14:AA66">E14+G14+I14+K14+M14+O14+Q14+S14+U14+W14+Y14</f>
        <v>196</v>
      </c>
      <c r="AB14" s="37">
        <f t="shared" si="10"/>
        <v>81.32780082987551</v>
      </c>
      <c r="AC14" s="70">
        <v>45</v>
      </c>
      <c r="AD14" s="82">
        <f t="shared" si="11"/>
        <v>18.672199170124482</v>
      </c>
      <c r="AE14" s="39">
        <f t="shared" si="12"/>
        <v>241</v>
      </c>
      <c r="AF14" s="135">
        <f t="shared" si="13"/>
        <v>55.27522935779816</v>
      </c>
      <c r="AG14" s="183">
        <f t="shared" si="14"/>
        <v>-44.72477064220184</v>
      </c>
    </row>
    <row r="15" spans="1:33" ht="12.75" customHeight="1">
      <c r="A15" s="304"/>
      <c r="B15" s="6">
        <v>272</v>
      </c>
      <c r="C15" s="3" t="s">
        <v>15</v>
      </c>
      <c r="D15" s="53">
        <v>118</v>
      </c>
      <c r="E15" s="70">
        <v>10</v>
      </c>
      <c r="F15" s="37">
        <f t="shared" si="0"/>
        <v>12.658227848101266</v>
      </c>
      <c r="G15" s="70">
        <v>17</v>
      </c>
      <c r="H15" s="37">
        <f t="shared" si="1"/>
        <v>21.518987341772153</v>
      </c>
      <c r="I15" s="70">
        <v>3</v>
      </c>
      <c r="J15" s="37">
        <f t="shared" si="2"/>
        <v>3.79746835443038</v>
      </c>
      <c r="K15" s="70">
        <v>1</v>
      </c>
      <c r="L15" s="37">
        <f t="shared" si="3"/>
        <v>1.2658227848101267</v>
      </c>
      <c r="M15" s="70">
        <v>0</v>
      </c>
      <c r="N15" s="37">
        <f t="shared" si="4"/>
        <v>0</v>
      </c>
      <c r="O15" s="70">
        <v>43</v>
      </c>
      <c r="P15" s="37">
        <f t="shared" si="5"/>
        <v>54.43037974683544</v>
      </c>
      <c r="Q15" s="89">
        <v>0</v>
      </c>
      <c r="R15" s="37">
        <f t="shared" si="15"/>
        <v>0</v>
      </c>
      <c r="S15" s="70">
        <v>0</v>
      </c>
      <c r="T15" s="37">
        <f t="shared" si="6"/>
        <v>0</v>
      </c>
      <c r="U15" s="70">
        <v>0</v>
      </c>
      <c r="V15" s="37">
        <f t="shared" si="7"/>
        <v>0</v>
      </c>
      <c r="W15" s="70">
        <v>0</v>
      </c>
      <c r="X15" s="37">
        <f t="shared" si="8"/>
        <v>0</v>
      </c>
      <c r="Y15" s="70">
        <v>0</v>
      </c>
      <c r="Z15" s="37">
        <f t="shared" si="9"/>
        <v>0</v>
      </c>
      <c r="AA15" s="39">
        <f t="shared" si="16"/>
        <v>74</v>
      </c>
      <c r="AB15" s="37">
        <f t="shared" si="10"/>
        <v>93.67088607594937</v>
      </c>
      <c r="AC15" s="70">
        <v>5</v>
      </c>
      <c r="AD15" s="82">
        <f t="shared" si="11"/>
        <v>6.329113924050633</v>
      </c>
      <c r="AE15" s="39">
        <f t="shared" si="12"/>
        <v>79</v>
      </c>
      <c r="AF15" s="135">
        <f t="shared" si="13"/>
        <v>66.94915254237289</v>
      </c>
      <c r="AG15" s="183">
        <f t="shared" si="14"/>
        <v>-33.050847457627114</v>
      </c>
    </row>
    <row r="16" spans="1:33" ht="12.75" customHeight="1">
      <c r="A16" s="304"/>
      <c r="B16" s="6">
        <v>273</v>
      </c>
      <c r="C16" s="3" t="s">
        <v>15</v>
      </c>
      <c r="D16" s="53">
        <v>572</v>
      </c>
      <c r="E16" s="70">
        <v>20</v>
      </c>
      <c r="F16" s="37">
        <f t="shared" si="0"/>
        <v>5.763688760806916</v>
      </c>
      <c r="G16" s="70">
        <v>52</v>
      </c>
      <c r="H16" s="37">
        <f t="shared" si="1"/>
        <v>14.985590778097983</v>
      </c>
      <c r="I16" s="70">
        <v>2</v>
      </c>
      <c r="J16" s="37">
        <f t="shared" si="2"/>
        <v>0.5763688760806917</v>
      </c>
      <c r="K16" s="70">
        <v>165</v>
      </c>
      <c r="L16" s="37">
        <f t="shared" si="3"/>
        <v>47.55043227665706</v>
      </c>
      <c r="M16" s="70">
        <v>0</v>
      </c>
      <c r="N16" s="37">
        <f t="shared" si="4"/>
        <v>0</v>
      </c>
      <c r="O16" s="70">
        <v>92</v>
      </c>
      <c r="P16" s="37">
        <f t="shared" si="5"/>
        <v>26.512968299711815</v>
      </c>
      <c r="Q16" s="89">
        <v>0</v>
      </c>
      <c r="R16" s="37">
        <f t="shared" si="15"/>
        <v>0</v>
      </c>
      <c r="S16" s="70">
        <v>0</v>
      </c>
      <c r="T16" s="37">
        <f t="shared" si="6"/>
        <v>0</v>
      </c>
      <c r="U16" s="70">
        <v>0</v>
      </c>
      <c r="V16" s="37">
        <f t="shared" si="7"/>
        <v>0</v>
      </c>
      <c r="W16" s="70">
        <v>0</v>
      </c>
      <c r="X16" s="37">
        <f t="shared" si="8"/>
        <v>0</v>
      </c>
      <c r="Y16" s="70">
        <v>0</v>
      </c>
      <c r="Z16" s="37">
        <f t="shared" si="9"/>
        <v>0</v>
      </c>
      <c r="AA16" s="39">
        <f t="shared" si="16"/>
        <v>331</v>
      </c>
      <c r="AB16" s="37">
        <f t="shared" si="10"/>
        <v>95.38904899135446</v>
      </c>
      <c r="AC16" s="70">
        <v>16</v>
      </c>
      <c r="AD16" s="82">
        <f t="shared" si="11"/>
        <v>4.610951008645533</v>
      </c>
      <c r="AE16" s="39">
        <f t="shared" si="12"/>
        <v>347</v>
      </c>
      <c r="AF16" s="135">
        <f t="shared" si="13"/>
        <v>60.66433566433567</v>
      </c>
      <c r="AG16" s="183">
        <f t="shared" si="14"/>
        <v>-39.33566433566433</v>
      </c>
    </row>
    <row r="17" spans="1:33" ht="12.75" customHeight="1">
      <c r="A17" s="304"/>
      <c r="B17" s="6">
        <v>273</v>
      </c>
      <c r="C17" s="3" t="s">
        <v>31</v>
      </c>
      <c r="D17" s="53">
        <v>481</v>
      </c>
      <c r="E17" s="70">
        <v>161</v>
      </c>
      <c r="F17" s="37">
        <f t="shared" si="0"/>
        <v>46.264367816091955</v>
      </c>
      <c r="G17" s="70">
        <v>39</v>
      </c>
      <c r="H17" s="37">
        <f t="shared" si="1"/>
        <v>11.206896551724139</v>
      </c>
      <c r="I17" s="70">
        <v>6</v>
      </c>
      <c r="J17" s="37">
        <f t="shared" si="2"/>
        <v>1.7241379310344827</v>
      </c>
      <c r="K17" s="70">
        <v>121</v>
      </c>
      <c r="L17" s="37">
        <f t="shared" si="3"/>
        <v>34.770114942528735</v>
      </c>
      <c r="M17" s="70">
        <v>0</v>
      </c>
      <c r="N17" s="37">
        <f t="shared" si="4"/>
        <v>0</v>
      </c>
      <c r="O17" s="70">
        <v>10</v>
      </c>
      <c r="P17" s="37">
        <f t="shared" si="5"/>
        <v>2.8735632183908044</v>
      </c>
      <c r="Q17" s="89">
        <v>0</v>
      </c>
      <c r="R17" s="37">
        <f t="shared" si="15"/>
        <v>0</v>
      </c>
      <c r="S17" s="70">
        <v>0</v>
      </c>
      <c r="T17" s="37">
        <f t="shared" si="6"/>
        <v>0</v>
      </c>
      <c r="U17" s="70">
        <v>0</v>
      </c>
      <c r="V17" s="37">
        <f t="shared" si="7"/>
        <v>0</v>
      </c>
      <c r="W17" s="70">
        <v>0</v>
      </c>
      <c r="X17" s="37">
        <f t="shared" si="8"/>
        <v>0</v>
      </c>
      <c r="Y17" s="70">
        <v>0</v>
      </c>
      <c r="Z17" s="37">
        <f t="shared" si="9"/>
        <v>0</v>
      </c>
      <c r="AA17" s="39">
        <f t="shared" si="16"/>
        <v>337</v>
      </c>
      <c r="AB17" s="37">
        <f t="shared" si="10"/>
        <v>96.83908045977012</v>
      </c>
      <c r="AC17" s="70">
        <v>11</v>
      </c>
      <c r="AD17" s="82">
        <f t="shared" si="11"/>
        <v>3.1609195402298855</v>
      </c>
      <c r="AE17" s="39">
        <f t="shared" si="12"/>
        <v>348</v>
      </c>
      <c r="AF17" s="135">
        <f t="shared" si="13"/>
        <v>72.34927234927235</v>
      </c>
      <c r="AG17" s="183">
        <f t="shared" si="14"/>
        <v>-27.650727650727646</v>
      </c>
    </row>
    <row r="18" spans="1:33" ht="12.75" customHeight="1">
      <c r="A18" s="304"/>
      <c r="B18" s="6">
        <v>273</v>
      </c>
      <c r="C18" s="3" t="s">
        <v>2</v>
      </c>
      <c r="D18" s="53">
        <v>343</v>
      </c>
      <c r="E18" s="70">
        <v>107</v>
      </c>
      <c r="F18" s="37">
        <f t="shared" si="0"/>
        <v>53.768844221105525</v>
      </c>
      <c r="G18" s="70">
        <v>46</v>
      </c>
      <c r="H18" s="37">
        <f t="shared" si="1"/>
        <v>23.115577889447238</v>
      </c>
      <c r="I18" s="70">
        <v>0</v>
      </c>
      <c r="J18" s="37">
        <f t="shared" si="2"/>
        <v>0</v>
      </c>
      <c r="K18" s="70">
        <v>19</v>
      </c>
      <c r="L18" s="37">
        <f t="shared" si="3"/>
        <v>9.547738693467336</v>
      </c>
      <c r="M18" s="70">
        <v>0</v>
      </c>
      <c r="N18" s="37">
        <f t="shared" si="4"/>
        <v>0</v>
      </c>
      <c r="O18" s="70">
        <v>15</v>
      </c>
      <c r="P18" s="37">
        <f t="shared" si="5"/>
        <v>7.537688442211055</v>
      </c>
      <c r="Q18" s="89">
        <v>0</v>
      </c>
      <c r="R18" s="37">
        <f t="shared" si="15"/>
        <v>0</v>
      </c>
      <c r="S18" s="70">
        <v>0</v>
      </c>
      <c r="T18" s="37">
        <f t="shared" si="6"/>
        <v>0</v>
      </c>
      <c r="U18" s="70">
        <v>0</v>
      </c>
      <c r="V18" s="37">
        <f t="shared" si="7"/>
        <v>0</v>
      </c>
      <c r="W18" s="70">
        <v>0</v>
      </c>
      <c r="X18" s="37">
        <f t="shared" si="8"/>
        <v>0</v>
      </c>
      <c r="Y18" s="70">
        <v>0</v>
      </c>
      <c r="Z18" s="37">
        <f t="shared" si="9"/>
        <v>0</v>
      </c>
      <c r="AA18" s="39">
        <f t="shared" si="16"/>
        <v>187</v>
      </c>
      <c r="AB18" s="37">
        <f t="shared" si="10"/>
        <v>93.96984924623115</v>
      </c>
      <c r="AC18" s="70">
        <v>12</v>
      </c>
      <c r="AD18" s="82">
        <f t="shared" si="11"/>
        <v>6.030150753768844</v>
      </c>
      <c r="AE18" s="39">
        <f t="shared" si="12"/>
        <v>199</v>
      </c>
      <c r="AF18" s="135">
        <f t="shared" si="13"/>
        <v>58.01749271137027</v>
      </c>
      <c r="AG18" s="183">
        <f t="shared" si="14"/>
        <v>-41.98250728862973</v>
      </c>
    </row>
    <row r="19" spans="1:33" ht="12.75" customHeight="1">
      <c r="A19" s="304"/>
      <c r="B19" s="6">
        <v>273</v>
      </c>
      <c r="C19" s="3" t="s">
        <v>3</v>
      </c>
      <c r="D19" s="53">
        <v>169</v>
      </c>
      <c r="E19" s="70">
        <v>17</v>
      </c>
      <c r="F19" s="37">
        <f t="shared" si="0"/>
        <v>18.88888888888889</v>
      </c>
      <c r="G19" s="70">
        <v>36</v>
      </c>
      <c r="H19" s="37">
        <f t="shared" si="1"/>
        <v>40</v>
      </c>
      <c r="I19" s="70">
        <v>1</v>
      </c>
      <c r="J19" s="37">
        <f t="shared" si="2"/>
        <v>1.1111111111111112</v>
      </c>
      <c r="K19" s="70">
        <v>19</v>
      </c>
      <c r="L19" s="37">
        <f t="shared" si="3"/>
        <v>21.11111111111111</v>
      </c>
      <c r="M19" s="70">
        <v>0</v>
      </c>
      <c r="N19" s="37">
        <f t="shared" si="4"/>
        <v>0</v>
      </c>
      <c r="O19" s="70">
        <v>10</v>
      </c>
      <c r="P19" s="37">
        <f t="shared" si="5"/>
        <v>11.11111111111111</v>
      </c>
      <c r="Q19" s="89">
        <v>0</v>
      </c>
      <c r="R19" s="37">
        <f t="shared" si="15"/>
        <v>0</v>
      </c>
      <c r="S19" s="70">
        <v>0</v>
      </c>
      <c r="T19" s="37">
        <f t="shared" si="6"/>
        <v>0</v>
      </c>
      <c r="U19" s="70">
        <v>0</v>
      </c>
      <c r="V19" s="37">
        <f t="shared" si="7"/>
        <v>0</v>
      </c>
      <c r="W19" s="70">
        <v>0</v>
      </c>
      <c r="X19" s="37">
        <f t="shared" si="8"/>
        <v>0</v>
      </c>
      <c r="Y19" s="70">
        <v>0</v>
      </c>
      <c r="Z19" s="37">
        <f t="shared" si="9"/>
        <v>0</v>
      </c>
      <c r="AA19" s="39">
        <f t="shared" si="16"/>
        <v>83</v>
      </c>
      <c r="AB19" s="37">
        <f t="shared" si="10"/>
        <v>92.22222222222223</v>
      </c>
      <c r="AC19" s="70">
        <v>7</v>
      </c>
      <c r="AD19" s="82">
        <f t="shared" si="11"/>
        <v>7.777777777777778</v>
      </c>
      <c r="AE19" s="39">
        <f t="shared" si="12"/>
        <v>90</v>
      </c>
      <c r="AF19" s="135">
        <f t="shared" si="13"/>
        <v>53.25443786982249</v>
      </c>
      <c r="AG19" s="183">
        <f t="shared" si="14"/>
        <v>-46.74556213017751</v>
      </c>
    </row>
    <row r="20" spans="1:33" ht="12.75" customHeight="1">
      <c r="A20" s="304"/>
      <c r="B20" s="6">
        <v>274</v>
      </c>
      <c r="C20" s="3" t="s">
        <v>15</v>
      </c>
      <c r="D20" s="53">
        <v>468</v>
      </c>
      <c r="E20" s="70">
        <v>107</v>
      </c>
      <c r="F20" s="37">
        <f t="shared" si="0"/>
        <v>48.1981981981982</v>
      </c>
      <c r="G20" s="70">
        <v>58</v>
      </c>
      <c r="H20" s="37">
        <f t="shared" si="1"/>
        <v>26.126126126126124</v>
      </c>
      <c r="I20" s="70">
        <v>1</v>
      </c>
      <c r="J20" s="37">
        <f t="shared" si="2"/>
        <v>0.45045045045045046</v>
      </c>
      <c r="K20" s="70">
        <v>22</v>
      </c>
      <c r="L20" s="37">
        <f t="shared" si="3"/>
        <v>9.90990990990991</v>
      </c>
      <c r="M20" s="70">
        <v>0</v>
      </c>
      <c r="N20" s="37">
        <f t="shared" si="4"/>
        <v>0</v>
      </c>
      <c r="O20" s="70">
        <v>8</v>
      </c>
      <c r="P20" s="37">
        <f t="shared" si="5"/>
        <v>3.6036036036036037</v>
      </c>
      <c r="Q20" s="89">
        <v>0</v>
      </c>
      <c r="R20" s="37">
        <f t="shared" si="15"/>
        <v>0</v>
      </c>
      <c r="S20" s="70">
        <v>0</v>
      </c>
      <c r="T20" s="37">
        <f t="shared" si="6"/>
        <v>0</v>
      </c>
      <c r="U20" s="70">
        <v>0</v>
      </c>
      <c r="V20" s="37">
        <f t="shared" si="7"/>
        <v>0</v>
      </c>
      <c r="W20" s="70">
        <v>0</v>
      </c>
      <c r="X20" s="37">
        <f t="shared" si="8"/>
        <v>0</v>
      </c>
      <c r="Y20" s="70">
        <v>0</v>
      </c>
      <c r="Z20" s="37">
        <f t="shared" si="9"/>
        <v>0</v>
      </c>
      <c r="AA20" s="39">
        <f t="shared" si="16"/>
        <v>196</v>
      </c>
      <c r="AB20" s="37">
        <f t="shared" si="10"/>
        <v>88.28828828828829</v>
      </c>
      <c r="AC20" s="70">
        <v>26</v>
      </c>
      <c r="AD20" s="82">
        <f t="shared" si="11"/>
        <v>11.711711711711711</v>
      </c>
      <c r="AE20" s="39">
        <f t="shared" si="12"/>
        <v>222</v>
      </c>
      <c r="AF20" s="135">
        <f t="shared" si="13"/>
        <v>47.43589743589743</v>
      </c>
      <c r="AG20" s="183">
        <f t="shared" si="14"/>
        <v>-52.56410256410257</v>
      </c>
    </row>
    <row r="21" spans="1:33" ht="12.75" customHeight="1">
      <c r="A21" s="304"/>
      <c r="B21" s="6">
        <v>274</v>
      </c>
      <c r="C21" s="3" t="s">
        <v>16</v>
      </c>
      <c r="D21" s="53">
        <v>469</v>
      </c>
      <c r="E21" s="70">
        <v>108</v>
      </c>
      <c r="F21" s="37">
        <f t="shared" si="0"/>
        <v>44.08163265306123</v>
      </c>
      <c r="G21" s="70">
        <v>78</v>
      </c>
      <c r="H21" s="37">
        <f t="shared" si="1"/>
        <v>31.83673469387755</v>
      </c>
      <c r="I21" s="70">
        <v>1</v>
      </c>
      <c r="J21" s="37">
        <f t="shared" si="2"/>
        <v>0.40816326530612246</v>
      </c>
      <c r="K21" s="70">
        <v>36</v>
      </c>
      <c r="L21" s="37">
        <f t="shared" si="3"/>
        <v>14.69387755102041</v>
      </c>
      <c r="M21" s="70">
        <v>0</v>
      </c>
      <c r="N21" s="37">
        <f t="shared" si="4"/>
        <v>0</v>
      </c>
      <c r="O21" s="70">
        <v>9</v>
      </c>
      <c r="P21" s="37">
        <f t="shared" si="5"/>
        <v>3.6734693877551026</v>
      </c>
      <c r="Q21" s="89">
        <v>0</v>
      </c>
      <c r="R21" s="37">
        <f t="shared" si="15"/>
        <v>0</v>
      </c>
      <c r="S21" s="70">
        <v>1</v>
      </c>
      <c r="T21" s="37">
        <f t="shared" si="6"/>
        <v>0.40816326530612246</v>
      </c>
      <c r="U21" s="70">
        <v>0</v>
      </c>
      <c r="V21" s="37">
        <f t="shared" si="7"/>
        <v>0</v>
      </c>
      <c r="W21" s="70">
        <v>0</v>
      </c>
      <c r="X21" s="37">
        <f t="shared" si="8"/>
        <v>0</v>
      </c>
      <c r="Y21" s="70">
        <v>0</v>
      </c>
      <c r="Z21" s="37">
        <f t="shared" si="9"/>
        <v>0</v>
      </c>
      <c r="AA21" s="39">
        <f t="shared" si="16"/>
        <v>233</v>
      </c>
      <c r="AB21" s="37">
        <f t="shared" si="10"/>
        <v>95.10204081632652</v>
      </c>
      <c r="AC21" s="70">
        <v>12</v>
      </c>
      <c r="AD21" s="82">
        <f t="shared" si="11"/>
        <v>4.8979591836734695</v>
      </c>
      <c r="AE21" s="39">
        <f t="shared" si="12"/>
        <v>245</v>
      </c>
      <c r="AF21" s="135">
        <f t="shared" si="13"/>
        <v>52.23880597014925</v>
      </c>
      <c r="AG21" s="183">
        <f t="shared" si="14"/>
        <v>-47.76119402985075</v>
      </c>
    </row>
    <row r="22" spans="1:33" ht="12.75" customHeight="1">
      <c r="A22" s="304"/>
      <c r="B22" s="6">
        <v>275</v>
      </c>
      <c r="C22" s="3" t="s">
        <v>15</v>
      </c>
      <c r="D22" s="53">
        <v>193</v>
      </c>
      <c r="E22" s="70">
        <v>29</v>
      </c>
      <c r="F22" s="37">
        <f t="shared" si="0"/>
        <v>25.892857142857146</v>
      </c>
      <c r="G22" s="70">
        <v>23</v>
      </c>
      <c r="H22" s="37">
        <f t="shared" si="1"/>
        <v>20.535714285714285</v>
      </c>
      <c r="I22" s="70">
        <v>1</v>
      </c>
      <c r="J22" s="37">
        <f t="shared" si="2"/>
        <v>0.8928571428571428</v>
      </c>
      <c r="K22" s="70">
        <v>51</v>
      </c>
      <c r="L22" s="37">
        <f t="shared" si="3"/>
        <v>45.535714285714285</v>
      </c>
      <c r="M22" s="70">
        <v>0</v>
      </c>
      <c r="N22" s="37">
        <f t="shared" si="4"/>
        <v>0</v>
      </c>
      <c r="O22" s="70">
        <v>1</v>
      </c>
      <c r="P22" s="37">
        <f t="shared" si="5"/>
        <v>0.8928571428571428</v>
      </c>
      <c r="Q22" s="89">
        <v>0</v>
      </c>
      <c r="R22" s="37">
        <f t="shared" si="15"/>
        <v>0</v>
      </c>
      <c r="S22" s="70">
        <v>1</v>
      </c>
      <c r="T22" s="37">
        <f t="shared" si="6"/>
        <v>0.8928571428571428</v>
      </c>
      <c r="U22" s="70">
        <v>0</v>
      </c>
      <c r="V22" s="37">
        <f t="shared" si="7"/>
        <v>0</v>
      </c>
      <c r="W22" s="70">
        <v>0</v>
      </c>
      <c r="X22" s="37">
        <f t="shared" si="8"/>
        <v>0</v>
      </c>
      <c r="Y22" s="70">
        <v>0</v>
      </c>
      <c r="Z22" s="37">
        <f t="shared" si="9"/>
        <v>0</v>
      </c>
      <c r="AA22" s="39">
        <f t="shared" si="16"/>
        <v>106</v>
      </c>
      <c r="AB22" s="37">
        <f t="shared" si="10"/>
        <v>94.64285714285714</v>
      </c>
      <c r="AC22" s="70">
        <v>6</v>
      </c>
      <c r="AD22" s="82">
        <f t="shared" si="11"/>
        <v>5.357142857142857</v>
      </c>
      <c r="AE22" s="39">
        <f t="shared" si="12"/>
        <v>112</v>
      </c>
      <c r="AF22" s="135">
        <f t="shared" si="13"/>
        <v>58.03108808290155</v>
      </c>
      <c r="AG22" s="183">
        <f t="shared" si="14"/>
        <v>-41.96891191709845</v>
      </c>
    </row>
    <row r="23" spans="1:33" ht="12.75" customHeight="1">
      <c r="A23" s="304"/>
      <c r="B23" s="6">
        <v>275</v>
      </c>
      <c r="C23" s="3" t="s">
        <v>31</v>
      </c>
      <c r="D23" s="53">
        <v>180</v>
      </c>
      <c r="E23" s="70">
        <v>36</v>
      </c>
      <c r="F23" s="37">
        <f t="shared" si="0"/>
        <v>31.57894736842105</v>
      </c>
      <c r="G23" s="70">
        <v>34</v>
      </c>
      <c r="H23" s="37">
        <f t="shared" si="1"/>
        <v>29.82456140350877</v>
      </c>
      <c r="I23" s="70">
        <v>0</v>
      </c>
      <c r="J23" s="37">
        <f t="shared" si="2"/>
        <v>0</v>
      </c>
      <c r="K23" s="70">
        <v>39</v>
      </c>
      <c r="L23" s="37">
        <f t="shared" si="3"/>
        <v>34.21052631578947</v>
      </c>
      <c r="M23" s="70">
        <v>0</v>
      </c>
      <c r="N23" s="37">
        <f t="shared" si="4"/>
        <v>0</v>
      </c>
      <c r="O23" s="70">
        <v>1</v>
      </c>
      <c r="P23" s="37">
        <f t="shared" si="5"/>
        <v>0.8771929824561403</v>
      </c>
      <c r="Q23" s="89">
        <v>0</v>
      </c>
      <c r="R23" s="37">
        <f t="shared" si="15"/>
        <v>0</v>
      </c>
      <c r="S23" s="70">
        <v>0</v>
      </c>
      <c r="T23" s="37">
        <f t="shared" si="6"/>
        <v>0</v>
      </c>
      <c r="U23" s="70">
        <v>0</v>
      </c>
      <c r="V23" s="37">
        <f t="shared" si="7"/>
        <v>0</v>
      </c>
      <c r="W23" s="70">
        <v>0</v>
      </c>
      <c r="X23" s="37">
        <f t="shared" si="8"/>
        <v>0</v>
      </c>
      <c r="Y23" s="70">
        <v>0</v>
      </c>
      <c r="Z23" s="37">
        <f t="shared" si="9"/>
        <v>0</v>
      </c>
      <c r="AA23" s="39">
        <f t="shared" si="16"/>
        <v>110</v>
      </c>
      <c r="AB23" s="37">
        <f t="shared" si="10"/>
        <v>96.49122807017544</v>
      </c>
      <c r="AC23" s="70">
        <v>4</v>
      </c>
      <c r="AD23" s="82">
        <f t="shared" si="11"/>
        <v>3.508771929824561</v>
      </c>
      <c r="AE23" s="39">
        <f t="shared" si="12"/>
        <v>114</v>
      </c>
      <c r="AF23" s="135">
        <f t="shared" si="13"/>
        <v>63.33333333333333</v>
      </c>
      <c r="AG23" s="183">
        <f t="shared" si="14"/>
        <v>-36.66666666666667</v>
      </c>
    </row>
    <row r="24" spans="1:33" ht="12.75" customHeight="1">
      <c r="A24" s="304"/>
      <c r="B24" s="6">
        <v>276</v>
      </c>
      <c r="C24" s="3" t="s">
        <v>15</v>
      </c>
      <c r="D24" s="53">
        <v>219</v>
      </c>
      <c r="E24" s="70">
        <v>34</v>
      </c>
      <c r="F24" s="37">
        <f>E24/AE24*100</f>
        <v>33.00970873786408</v>
      </c>
      <c r="G24" s="70">
        <v>22</v>
      </c>
      <c r="H24" s="37">
        <f>G24/AE24*100</f>
        <v>21.35922330097087</v>
      </c>
      <c r="I24" s="70">
        <v>2</v>
      </c>
      <c r="J24" s="37">
        <f>I24/AE24*100</f>
        <v>1.9417475728155338</v>
      </c>
      <c r="K24" s="70">
        <v>13</v>
      </c>
      <c r="L24" s="37">
        <f>K24/AE24*100</f>
        <v>12.62135922330097</v>
      </c>
      <c r="M24" s="70">
        <v>0</v>
      </c>
      <c r="N24" s="37">
        <f>M24/AE24*100</f>
        <v>0</v>
      </c>
      <c r="O24" s="70">
        <v>23</v>
      </c>
      <c r="P24" s="37">
        <f>O24/AE24*100</f>
        <v>22.330097087378643</v>
      </c>
      <c r="Q24" s="89">
        <v>0</v>
      </c>
      <c r="R24" s="37">
        <f t="shared" si="15"/>
        <v>0</v>
      </c>
      <c r="S24" s="70">
        <v>0</v>
      </c>
      <c r="T24" s="37">
        <f>S24/AE24*100</f>
        <v>0</v>
      </c>
      <c r="U24" s="70">
        <v>0</v>
      </c>
      <c r="V24" s="37">
        <f>U24/AE24*100</f>
        <v>0</v>
      </c>
      <c r="W24" s="70">
        <v>0</v>
      </c>
      <c r="X24" s="37">
        <f>W24/AE24*100</f>
        <v>0</v>
      </c>
      <c r="Y24" s="70">
        <v>0</v>
      </c>
      <c r="Z24" s="37">
        <f>Y24/AA24*100</f>
        <v>0</v>
      </c>
      <c r="AA24" s="39">
        <f t="shared" si="16"/>
        <v>94</v>
      </c>
      <c r="AB24" s="37">
        <f>AA24/AE24*100</f>
        <v>91.2621359223301</v>
      </c>
      <c r="AC24" s="70">
        <v>9</v>
      </c>
      <c r="AD24" s="82">
        <f>AC24/AE24*100</f>
        <v>8.737864077669903</v>
      </c>
      <c r="AE24" s="39">
        <f>AA24+AC24</f>
        <v>103</v>
      </c>
      <c r="AF24" s="135">
        <f>AE24/D24*100</f>
        <v>47.03196347031963</v>
      </c>
      <c r="AG24" s="183">
        <f t="shared" si="14"/>
        <v>-52.96803652968037</v>
      </c>
    </row>
    <row r="25" spans="1:33" ht="12.75" customHeight="1">
      <c r="A25" s="304"/>
      <c r="B25" s="6">
        <v>277</v>
      </c>
      <c r="C25" s="3" t="s">
        <v>15</v>
      </c>
      <c r="D25" s="53">
        <v>666</v>
      </c>
      <c r="E25" s="70">
        <v>78</v>
      </c>
      <c r="F25" s="37">
        <f>E25/AE25*100</f>
        <v>19.45137157107232</v>
      </c>
      <c r="G25" s="70">
        <v>174</v>
      </c>
      <c r="H25" s="37">
        <f>G25/AE25*100</f>
        <v>43.391521197007485</v>
      </c>
      <c r="I25" s="70">
        <v>14</v>
      </c>
      <c r="J25" s="37">
        <f>I25/AE25*100</f>
        <v>3.4912718204488775</v>
      </c>
      <c r="K25" s="70">
        <v>79</v>
      </c>
      <c r="L25" s="37">
        <f>K25/AE25*100</f>
        <v>19.70074812967581</v>
      </c>
      <c r="M25" s="70">
        <v>0</v>
      </c>
      <c r="N25" s="37">
        <f>M25/AE25*100</f>
        <v>0</v>
      </c>
      <c r="O25" s="70">
        <v>30</v>
      </c>
      <c r="P25" s="37">
        <f>O25/AE25*100</f>
        <v>7.4812967581047385</v>
      </c>
      <c r="Q25" s="89">
        <v>0</v>
      </c>
      <c r="R25" s="37">
        <f t="shared" si="15"/>
        <v>0</v>
      </c>
      <c r="S25" s="70">
        <v>1</v>
      </c>
      <c r="T25" s="37">
        <f>S25/AE25*100</f>
        <v>0.24937655860349126</v>
      </c>
      <c r="U25" s="70">
        <v>0</v>
      </c>
      <c r="V25" s="37">
        <f>U25/AE25*100</f>
        <v>0</v>
      </c>
      <c r="W25" s="70">
        <v>0</v>
      </c>
      <c r="X25" s="37">
        <f>W25/AE25*100</f>
        <v>0</v>
      </c>
      <c r="Y25" s="70">
        <v>0</v>
      </c>
      <c r="Z25" s="37">
        <f>Y25/AA25*100</f>
        <v>0</v>
      </c>
      <c r="AA25" s="39">
        <f t="shared" si="16"/>
        <v>376</v>
      </c>
      <c r="AB25" s="37">
        <f>AA25/AE25*100</f>
        <v>93.76558603491272</v>
      </c>
      <c r="AC25" s="70">
        <v>25</v>
      </c>
      <c r="AD25" s="82">
        <f>AC25/AE25*100</f>
        <v>6.234413965087282</v>
      </c>
      <c r="AE25" s="39">
        <f>AA25+AC25</f>
        <v>401</v>
      </c>
      <c r="AF25" s="135">
        <f>AE25/D25*100</f>
        <v>60.210210210210214</v>
      </c>
      <c r="AG25" s="183">
        <f t="shared" si="14"/>
        <v>-39.789789789789786</v>
      </c>
    </row>
    <row r="26" spans="1:33" ht="12.75" customHeight="1">
      <c r="A26" s="304"/>
      <c r="B26" s="6">
        <v>277</v>
      </c>
      <c r="C26" s="3" t="s">
        <v>31</v>
      </c>
      <c r="D26" s="53">
        <v>354</v>
      </c>
      <c r="E26" s="70">
        <v>29</v>
      </c>
      <c r="F26" s="37">
        <f t="shared" si="0"/>
        <v>13.551401869158877</v>
      </c>
      <c r="G26" s="70">
        <v>84</v>
      </c>
      <c r="H26" s="37">
        <f t="shared" si="1"/>
        <v>39.25233644859813</v>
      </c>
      <c r="I26" s="70">
        <v>9</v>
      </c>
      <c r="J26" s="37">
        <f t="shared" si="2"/>
        <v>4.205607476635514</v>
      </c>
      <c r="K26" s="70">
        <v>8</v>
      </c>
      <c r="L26" s="37">
        <f t="shared" si="3"/>
        <v>3.7383177570093453</v>
      </c>
      <c r="M26" s="70">
        <v>0</v>
      </c>
      <c r="N26" s="37">
        <f t="shared" si="4"/>
        <v>0</v>
      </c>
      <c r="O26" s="70">
        <v>72</v>
      </c>
      <c r="P26" s="37">
        <f t="shared" si="5"/>
        <v>33.64485981308411</v>
      </c>
      <c r="Q26" s="89">
        <v>0</v>
      </c>
      <c r="R26" s="37">
        <f t="shared" si="15"/>
        <v>0</v>
      </c>
      <c r="S26" s="70">
        <v>0</v>
      </c>
      <c r="T26" s="37">
        <f t="shared" si="6"/>
        <v>0</v>
      </c>
      <c r="U26" s="70">
        <v>0</v>
      </c>
      <c r="V26" s="37">
        <f t="shared" si="7"/>
        <v>0</v>
      </c>
      <c r="W26" s="70">
        <v>0</v>
      </c>
      <c r="X26" s="37">
        <f t="shared" si="8"/>
        <v>0</v>
      </c>
      <c r="Y26" s="70">
        <v>0</v>
      </c>
      <c r="Z26" s="37">
        <f t="shared" si="9"/>
        <v>0</v>
      </c>
      <c r="AA26" s="39">
        <f t="shared" si="16"/>
        <v>202</v>
      </c>
      <c r="AB26" s="37">
        <f t="shared" si="10"/>
        <v>94.39252336448598</v>
      </c>
      <c r="AC26" s="70">
        <v>12</v>
      </c>
      <c r="AD26" s="82">
        <f t="shared" si="11"/>
        <v>5.607476635514018</v>
      </c>
      <c r="AE26" s="39">
        <f t="shared" si="12"/>
        <v>214</v>
      </c>
      <c r="AF26" s="135">
        <f t="shared" si="13"/>
        <v>60.451977401129945</v>
      </c>
      <c r="AG26" s="183">
        <f t="shared" si="14"/>
        <v>-39.548022598870055</v>
      </c>
    </row>
    <row r="27" spans="1:33" ht="12.75" customHeight="1">
      <c r="A27" s="304"/>
      <c r="B27" s="6">
        <v>278</v>
      </c>
      <c r="C27" s="3" t="s">
        <v>15</v>
      </c>
      <c r="D27" s="53">
        <v>685</v>
      </c>
      <c r="E27" s="70">
        <v>54</v>
      </c>
      <c r="F27" s="37">
        <f t="shared" si="0"/>
        <v>14.285714285714285</v>
      </c>
      <c r="G27" s="70">
        <v>83</v>
      </c>
      <c r="H27" s="37">
        <f t="shared" si="1"/>
        <v>21.957671957671955</v>
      </c>
      <c r="I27" s="70">
        <v>1</v>
      </c>
      <c r="J27" s="37">
        <f t="shared" si="2"/>
        <v>0.26455026455026454</v>
      </c>
      <c r="K27" s="70">
        <v>195</v>
      </c>
      <c r="L27" s="37">
        <f t="shared" si="3"/>
        <v>51.587301587301596</v>
      </c>
      <c r="M27" s="70">
        <v>0</v>
      </c>
      <c r="N27" s="37">
        <f t="shared" si="4"/>
        <v>0</v>
      </c>
      <c r="O27" s="70">
        <v>9</v>
      </c>
      <c r="P27" s="37">
        <f t="shared" si="5"/>
        <v>2.380952380952381</v>
      </c>
      <c r="Q27" s="89">
        <v>0</v>
      </c>
      <c r="R27" s="37">
        <f t="shared" si="15"/>
        <v>0</v>
      </c>
      <c r="S27" s="70">
        <v>1</v>
      </c>
      <c r="T27" s="37">
        <f t="shared" si="6"/>
        <v>0.26455026455026454</v>
      </c>
      <c r="U27" s="70">
        <v>0</v>
      </c>
      <c r="V27" s="37">
        <f t="shared" si="7"/>
        <v>0</v>
      </c>
      <c r="W27" s="70">
        <v>0</v>
      </c>
      <c r="X27" s="37">
        <f t="shared" si="8"/>
        <v>0</v>
      </c>
      <c r="Y27" s="70">
        <v>0</v>
      </c>
      <c r="Z27" s="37">
        <f t="shared" si="9"/>
        <v>0</v>
      </c>
      <c r="AA27" s="39">
        <f t="shared" si="16"/>
        <v>343</v>
      </c>
      <c r="AB27" s="37">
        <f t="shared" si="10"/>
        <v>90.74074074074075</v>
      </c>
      <c r="AC27" s="70">
        <v>35</v>
      </c>
      <c r="AD27" s="82">
        <f t="shared" si="11"/>
        <v>9.25925925925926</v>
      </c>
      <c r="AE27" s="39">
        <f t="shared" si="12"/>
        <v>378</v>
      </c>
      <c r="AF27" s="135">
        <f t="shared" si="13"/>
        <v>55.18248175182482</v>
      </c>
      <c r="AG27" s="183">
        <f t="shared" si="14"/>
        <v>-44.81751824817518</v>
      </c>
    </row>
    <row r="28" spans="1:33" ht="12.75" customHeight="1">
      <c r="A28" s="304"/>
      <c r="B28" s="6">
        <v>278</v>
      </c>
      <c r="C28" s="3" t="s">
        <v>31</v>
      </c>
      <c r="D28" s="53">
        <v>224</v>
      </c>
      <c r="E28" s="70">
        <v>11</v>
      </c>
      <c r="F28" s="37">
        <f t="shared" si="0"/>
        <v>8.333333333333332</v>
      </c>
      <c r="G28" s="70">
        <v>59</v>
      </c>
      <c r="H28" s="37">
        <f t="shared" si="1"/>
        <v>44.696969696969695</v>
      </c>
      <c r="I28" s="70">
        <v>3</v>
      </c>
      <c r="J28" s="37">
        <f t="shared" si="2"/>
        <v>2.272727272727273</v>
      </c>
      <c r="K28" s="70">
        <v>46</v>
      </c>
      <c r="L28" s="37">
        <f t="shared" si="3"/>
        <v>34.84848484848485</v>
      </c>
      <c r="M28" s="70">
        <v>0</v>
      </c>
      <c r="N28" s="37">
        <f t="shared" si="4"/>
        <v>0</v>
      </c>
      <c r="O28" s="70">
        <v>10</v>
      </c>
      <c r="P28" s="37">
        <f t="shared" si="5"/>
        <v>7.575757575757576</v>
      </c>
      <c r="Q28" s="89">
        <v>0</v>
      </c>
      <c r="R28" s="37">
        <f t="shared" si="15"/>
        <v>0</v>
      </c>
      <c r="S28" s="70">
        <v>0</v>
      </c>
      <c r="T28" s="37">
        <f t="shared" si="6"/>
        <v>0</v>
      </c>
      <c r="U28" s="70">
        <v>0</v>
      </c>
      <c r="V28" s="37">
        <f t="shared" si="7"/>
        <v>0</v>
      </c>
      <c r="W28" s="70">
        <v>0</v>
      </c>
      <c r="X28" s="37">
        <f t="shared" si="8"/>
        <v>0</v>
      </c>
      <c r="Y28" s="70">
        <v>0</v>
      </c>
      <c r="Z28" s="37">
        <f t="shared" si="9"/>
        <v>0</v>
      </c>
      <c r="AA28" s="39">
        <f t="shared" si="16"/>
        <v>129</v>
      </c>
      <c r="AB28" s="37">
        <f t="shared" si="10"/>
        <v>97.72727272727273</v>
      </c>
      <c r="AC28" s="70">
        <v>3</v>
      </c>
      <c r="AD28" s="82">
        <f t="shared" si="11"/>
        <v>2.272727272727273</v>
      </c>
      <c r="AE28" s="39">
        <f t="shared" si="12"/>
        <v>132</v>
      </c>
      <c r="AF28" s="135">
        <f t="shared" si="13"/>
        <v>58.92857142857143</v>
      </c>
      <c r="AG28" s="183">
        <f t="shared" si="14"/>
        <v>-41.07142857142857</v>
      </c>
    </row>
    <row r="29" spans="1:33" ht="12.75" customHeight="1">
      <c r="A29" s="304"/>
      <c r="B29" s="6">
        <v>278</v>
      </c>
      <c r="C29" s="3" t="s">
        <v>2</v>
      </c>
      <c r="D29" s="53">
        <v>659</v>
      </c>
      <c r="E29" s="70">
        <v>64</v>
      </c>
      <c r="F29" s="37">
        <f t="shared" si="0"/>
        <v>19.814241486068113</v>
      </c>
      <c r="G29" s="70">
        <v>142</v>
      </c>
      <c r="H29" s="37">
        <f t="shared" si="1"/>
        <v>43.962848297213625</v>
      </c>
      <c r="I29" s="70">
        <v>3</v>
      </c>
      <c r="J29" s="37">
        <f t="shared" si="2"/>
        <v>0.9287925696594427</v>
      </c>
      <c r="K29" s="70">
        <v>91</v>
      </c>
      <c r="L29" s="37">
        <f t="shared" si="3"/>
        <v>28.173374613003094</v>
      </c>
      <c r="M29" s="70">
        <v>0</v>
      </c>
      <c r="N29" s="37">
        <f t="shared" si="4"/>
        <v>0</v>
      </c>
      <c r="O29" s="70">
        <v>8</v>
      </c>
      <c r="P29" s="37">
        <f t="shared" si="5"/>
        <v>2.476780185758514</v>
      </c>
      <c r="Q29" s="89">
        <v>0</v>
      </c>
      <c r="R29" s="37">
        <f t="shared" si="15"/>
        <v>0</v>
      </c>
      <c r="S29" s="70">
        <v>1</v>
      </c>
      <c r="T29" s="37">
        <f t="shared" si="6"/>
        <v>0.30959752321981426</v>
      </c>
      <c r="U29" s="70">
        <v>0</v>
      </c>
      <c r="V29" s="37">
        <f t="shared" si="7"/>
        <v>0</v>
      </c>
      <c r="W29" s="70">
        <v>0</v>
      </c>
      <c r="X29" s="37">
        <f t="shared" si="8"/>
        <v>0</v>
      </c>
      <c r="Y29" s="70">
        <v>0</v>
      </c>
      <c r="Z29" s="37">
        <f t="shared" si="9"/>
        <v>0</v>
      </c>
      <c r="AA29" s="39">
        <f t="shared" si="16"/>
        <v>309</v>
      </c>
      <c r="AB29" s="37">
        <f t="shared" si="10"/>
        <v>95.6656346749226</v>
      </c>
      <c r="AC29" s="70">
        <v>14</v>
      </c>
      <c r="AD29" s="82">
        <f t="shared" si="11"/>
        <v>4.3343653250774</v>
      </c>
      <c r="AE29" s="39">
        <f t="shared" si="12"/>
        <v>323</v>
      </c>
      <c r="AF29" s="135">
        <f t="shared" si="13"/>
        <v>49.013657056145675</v>
      </c>
      <c r="AG29" s="183">
        <f t="shared" si="14"/>
        <v>-50.986342943854325</v>
      </c>
    </row>
    <row r="30" spans="1:33" ht="12.75" customHeight="1">
      <c r="A30" s="304"/>
      <c r="B30" s="6">
        <v>279</v>
      </c>
      <c r="C30" s="3" t="s">
        <v>15</v>
      </c>
      <c r="D30" s="53">
        <v>558</v>
      </c>
      <c r="E30" s="70">
        <v>142</v>
      </c>
      <c r="F30" s="37">
        <f t="shared" si="0"/>
        <v>49.13494809688581</v>
      </c>
      <c r="G30" s="70">
        <v>91</v>
      </c>
      <c r="H30" s="37">
        <f t="shared" si="1"/>
        <v>31.4878892733564</v>
      </c>
      <c r="I30" s="70">
        <v>2</v>
      </c>
      <c r="J30" s="37">
        <f t="shared" si="2"/>
        <v>0.6920415224913495</v>
      </c>
      <c r="K30" s="70">
        <v>16</v>
      </c>
      <c r="L30" s="37">
        <f t="shared" si="3"/>
        <v>5.536332179930796</v>
      </c>
      <c r="M30" s="70">
        <v>0</v>
      </c>
      <c r="N30" s="37">
        <f t="shared" si="4"/>
        <v>0</v>
      </c>
      <c r="O30" s="70">
        <v>22</v>
      </c>
      <c r="P30" s="37">
        <f t="shared" si="5"/>
        <v>7.612456747404845</v>
      </c>
      <c r="Q30" s="89">
        <v>0</v>
      </c>
      <c r="R30" s="37">
        <f t="shared" si="15"/>
        <v>0</v>
      </c>
      <c r="S30" s="70">
        <v>1</v>
      </c>
      <c r="T30" s="37">
        <f t="shared" si="6"/>
        <v>0.34602076124567477</v>
      </c>
      <c r="U30" s="70">
        <v>0</v>
      </c>
      <c r="V30" s="37">
        <f t="shared" si="7"/>
        <v>0</v>
      </c>
      <c r="W30" s="70">
        <v>0</v>
      </c>
      <c r="X30" s="37">
        <f t="shared" si="8"/>
        <v>0</v>
      </c>
      <c r="Y30" s="70">
        <v>0</v>
      </c>
      <c r="Z30" s="37">
        <f t="shared" si="9"/>
        <v>0</v>
      </c>
      <c r="AA30" s="39">
        <f t="shared" si="16"/>
        <v>274</v>
      </c>
      <c r="AB30" s="37">
        <f t="shared" si="10"/>
        <v>94.80968858131487</v>
      </c>
      <c r="AC30" s="70">
        <v>15</v>
      </c>
      <c r="AD30" s="82">
        <f t="shared" si="11"/>
        <v>5.190311418685121</v>
      </c>
      <c r="AE30" s="39">
        <f t="shared" si="12"/>
        <v>289</v>
      </c>
      <c r="AF30" s="135">
        <f t="shared" si="13"/>
        <v>51.792114695340494</v>
      </c>
      <c r="AG30" s="183">
        <f t="shared" si="14"/>
        <v>-48.207885304659506</v>
      </c>
    </row>
    <row r="31" spans="1:33" ht="12.75" customHeight="1">
      <c r="A31" s="304"/>
      <c r="B31" s="6">
        <v>279</v>
      </c>
      <c r="C31" s="3" t="s">
        <v>16</v>
      </c>
      <c r="D31" s="53">
        <v>558</v>
      </c>
      <c r="E31" s="70">
        <v>129</v>
      </c>
      <c r="F31" s="37">
        <f t="shared" si="0"/>
        <v>46.57039711191336</v>
      </c>
      <c r="G31" s="70">
        <v>97</v>
      </c>
      <c r="H31" s="37">
        <f t="shared" si="1"/>
        <v>35.018050541516246</v>
      </c>
      <c r="I31" s="70">
        <v>5</v>
      </c>
      <c r="J31" s="37">
        <f t="shared" si="2"/>
        <v>1.8050541516245486</v>
      </c>
      <c r="K31" s="70">
        <v>20</v>
      </c>
      <c r="L31" s="37">
        <f t="shared" si="3"/>
        <v>7.2202166064981945</v>
      </c>
      <c r="M31" s="70">
        <v>0</v>
      </c>
      <c r="N31" s="37">
        <f t="shared" si="4"/>
        <v>0</v>
      </c>
      <c r="O31" s="70">
        <v>15</v>
      </c>
      <c r="P31" s="37">
        <f t="shared" si="5"/>
        <v>5.415162454873646</v>
      </c>
      <c r="Q31" s="89">
        <v>0</v>
      </c>
      <c r="R31" s="37">
        <f t="shared" si="15"/>
        <v>0</v>
      </c>
      <c r="S31" s="70">
        <v>2</v>
      </c>
      <c r="T31" s="37">
        <f t="shared" si="6"/>
        <v>0.7220216606498195</v>
      </c>
      <c r="U31" s="70">
        <v>0</v>
      </c>
      <c r="V31" s="37">
        <f t="shared" si="7"/>
        <v>0</v>
      </c>
      <c r="W31" s="70">
        <v>0</v>
      </c>
      <c r="X31" s="37">
        <f t="shared" si="8"/>
        <v>0</v>
      </c>
      <c r="Y31" s="70">
        <v>0</v>
      </c>
      <c r="Z31" s="37">
        <f t="shared" si="9"/>
        <v>0</v>
      </c>
      <c r="AA31" s="39">
        <f t="shared" si="16"/>
        <v>268</v>
      </c>
      <c r="AB31" s="37">
        <f t="shared" si="10"/>
        <v>96.75090252707581</v>
      </c>
      <c r="AC31" s="70">
        <v>9</v>
      </c>
      <c r="AD31" s="82">
        <f t="shared" si="11"/>
        <v>3.2490974729241873</v>
      </c>
      <c r="AE31" s="39">
        <f t="shared" si="12"/>
        <v>277</v>
      </c>
      <c r="AF31" s="135">
        <f t="shared" si="13"/>
        <v>49.6415770609319</v>
      </c>
      <c r="AG31" s="183">
        <f t="shared" si="14"/>
        <v>-50.3584229390681</v>
      </c>
    </row>
    <row r="32" spans="1:33" ht="12.75" customHeight="1">
      <c r="A32" s="304"/>
      <c r="B32" s="6">
        <v>280</v>
      </c>
      <c r="C32" s="3" t="s">
        <v>15</v>
      </c>
      <c r="D32" s="53">
        <v>445</v>
      </c>
      <c r="E32" s="70">
        <v>91</v>
      </c>
      <c r="F32" s="37">
        <f t="shared" si="0"/>
        <v>49.18918918918919</v>
      </c>
      <c r="G32" s="70">
        <v>50</v>
      </c>
      <c r="H32" s="37">
        <f t="shared" si="1"/>
        <v>27.027027027027028</v>
      </c>
      <c r="I32" s="70">
        <v>3</v>
      </c>
      <c r="J32" s="37">
        <f t="shared" si="2"/>
        <v>1.6216216216216217</v>
      </c>
      <c r="K32" s="70">
        <v>17</v>
      </c>
      <c r="L32" s="37">
        <f t="shared" si="3"/>
        <v>9.18918918918919</v>
      </c>
      <c r="M32" s="70">
        <v>0</v>
      </c>
      <c r="N32" s="37">
        <f t="shared" si="4"/>
        <v>0</v>
      </c>
      <c r="O32" s="70">
        <v>11</v>
      </c>
      <c r="P32" s="37">
        <f t="shared" si="5"/>
        <v>5.9459459459459465</v>
      </c>
      <c r="Q32" s="89">
        <v>0</v>
      </c>
      <c r="R32" s="37">
        <f t="shared" si="15"/>
        <v>0</v>
      </c>
      <c r="S32" s="70">
        <v>3</v>
      </c>
      <c r="T32" s="37">
        <f t="shared" si="6"/>
        <v>1.6216216216216217</v>
      </c>
      <c r="U32" s="70">
        <v>0</v>
      </c>
      <c r="V32" s="37">
        <f t="shared" si="7"/>
        <v>0</v>
      </c>
      <c r="W32" s="70">
        <v>0</v>
      </c>
      <c r="X32" s="37">
        <f t="shared" si="8"/>
        <v>0</v>
      </c>
      <c r="Y32" s="70">
        <v>0</v>
      </c>
      <c r="Z32" s="37">
        <f t="shared" si="9"/>
        <v>0</v>
      </c>
      <c r="AA32" s="39">
        <f t="shared" si="16"/>
        <v>175</v>
      </c>
      <c r="AB32" s="37">
        <f t="shared" si="10"/>
        <v>94.5945945945946</v>
      </c>
      <c r="AC32" s="70">
        <v>10</v>
      </c>
      <c r="AD32" s="82">
        <f t="shared" si="11"/>
        <v>5.405405405405405</v>
      </c>
      <c r="AE32" s="39">
        <f t="shared" si="12"/>
        <v>185</v>
      </c>
      <c r="AF32" s="135">
        <f t="shared" si="13"/>
        <v>41.57303370786517</v>
      </c>
      <c r="AG32" s="183">
        <f t="shared" si="14"/>
        <v>-58.42696629213483</v>
      </c>
    </row>
    <row r="33" spans="1:33" ht="12.75" customHeight="1">
      <c r="A33" s="304"/>
      <c r="B33" s="6">
        <v>280</v>
      </c>
      <c r="C33" s="3" t="s">
        <v>16</v>
      </c>
      <c r="D33" s="53">
        <v>445</v>
      </c>
      <c r="E33" s="70">
        <v>91</v>
      </c>
      <c r="F33" s="37">
        <f t="shared" si="0"/>
        <v>41.935483870967744</v>
      </c>
      <c r="G33" s="70">
        <v>94</v>
      </c>
      <c r="H33" s="37">
        <f t="shared" si="1"/>
        <v>43.31797235023041</v>
      </c>
      <c r="I33" s="70">
        <v>1</v>
      </c>
      <c r="J33" s="37">
        <f t="shared" si="2"/>
        <v>0.4608294930875576</v>
      </c>
      <c r="K33" s="70">
        <v>11</v>
      </c>
      <c r="L33" s="37">
        <f t="shared" si="3"/>
        <v>5.0691244239631335</v>
      </c>
      <c r="M33" s="70">
        <v>0</v>
      </c>
      <c r="N33" s="37">
        <f t="shared" si="4"/>
        <v>0</v>
      </c>
      <c r="O33" s="70">
        <v>8</v>
      </c>
      <c r="P33" s="37">
        <f t="shared" si="5"/>
        <v>3.686635944700461</v>
      </c>
      <c r="Q33" s="89">
        <v>0</v>
      </c>
      <c r="R33" s="37">
        <f t="shared" si="15"/>
        <v>0</v>
      </c>
      <c r="S33" s="70">
        <v>0</v>
      </c>
      <c r="T33" s="37">
        <f t="shared" si="6"/>
        <v>0</v>
      </c>
      <c r="U33" s="70">
        <v>0</v>
      </c>
      <c r="V33" s="37">
        <v>0</v>
      </c>
      <c r="W33" s="70">
        <v>0</v>
      </c>
      <c r="X33" s="37">
        <f t="shared" si="8"/>
        <v>0</v>
      </c>
      <c r="Y33" s="70">
        <v>0</v>
      </c>
      <c r="Z33" s="37">
        <f t="shared" si="9"/>
        <v>0</v>
      </c>
      <c r="AA33" s="39">
        <f t="shared" si="16"/>
        <v>205</v>
      </c>
      <c r="AB33" s="37">
        <f t="shared" si="10"/>
        <v>94.47004608294931</v>
      </c>
      <c r="AC33" s="70">
        <v>12</v>
      </c>
      <c r="AD33" s="82">
        <f t="shared" si="11"/>
        <v>5.529953917050691</v>
      </c>
      <c r="AE33" s="39">
        <f t="shared" si="12"/>
        <v>217</v>
      </c>
      <c r="AF33" s="135">
        <f t="shared" si="13"/>
        <v>48.764044943820224</v>
      </c>
      <c r="AG33" s="183">
        <f t="shared" si="14"/>
        <v>-51.235955056179776</v>
      </c>
    </row>
    <row r="34" spans="1:33" ht="12.75" customHeight="1">
      <c r="A34" s="304"/>
      <c r="B34" s="6">
        <v>281</v>
      </c>
      <c r="C34" s="3" t="s">
        <v>15</v>
      </c>
      <c r="D34" s="53">
        <v>521</v>
      </c>
      <c r="E34" s="70">
        <v>88</v>
      </c>
      <c r="F34" s="37">
        <f t="shared" si="0"/>
        <v>34.375</v>
      </c>
      <c r="G34" s="70">
        <v>131</v>
      </c>
      <c r="H34" s="37">
        <f t="shared" si="1"/>
        <v>51.171875</v>
      </c>
      <c r="I34" s="70">
        <v>4</v>
      </c>
      <c r="J34" s="37">
        <f t="shared" si="2"/>
        <v>1.5625</v>
      </c>
      <c r="K34" s="70">
        <v>11</v>
      </c>
      <c r="L34" s="37">
        <f t="shared" si="3"/>
        <v>4.296875</v>
      </c>
      <c r="M34" s="70">
        <v>0</v>
      </c>
      <c r="N34" s="37">
        <f t="shared" si="4"/>
        <v>0</v>
      </c>
      <c r="O34" s="70">
        <v>8</v>
      </c>
      <c r="P34" s="37">
        <f t="shared" si="5"/>
        <v>3.125</v>
      </c>
      <c r="Q34" s="89">
        <v>0</v>
      </c>
      <c r="R34" s="37">
        <f t="shared" si="15"/>
        <v>0</v>
      </c>
      <c r="S34" s="70">
        <v>0</v>
      </c>
      <c r="T34" s="37">
        <f t="shared" si="6"/>
        <v>0</v>
      </c>
      <c r="U34" s="70">
        <v>0</v>
      </c>
      <c r="V34" s="37">
        <f aca="true" t="shared" si="17" ref="V34:V64">U34/AE34*100</f>
        <v>0</v>
      </c>
      <c r="W34" s="70">
        <v>0</v>
      </c>
      <c r="X34" s="37">
        <f t="shared" si="8"/>
        <v>0</v>
      </c>
      <c r="Y34" s="70">
        <v>0</v>
      </c>
      <c r="Z34" s="37">
        <f t="shared" si="9"/>
        <v>0</v>
      </c>
      <c r="AA34" s="39">
        <f t="shared" si="16"/>
        <v>242</v>
      </c>
      <c r="AB34" s="37">
        <f t="shared" si="10"/>
        <v>94.53125</v>
      </c>
      <c r="AC34" s="70">
        <v>14</v>
      </c>
      <c r="AD34" s="82">
        <f t="shared" si="11"/>
        <v>5.46875</v>
      </c>
      <c r="AE34" s="39">
        <f t="shared" si="12"/>
        <v>256</v>
      </c>
      <c r="AF34" s="135">
        <f t="shared" si="13"/>
        <v>49.1362763915547</v>
      </c>
      <c r="AG34" s="183">
        <f t="shared" si="14"/>
        <v>-50.8637236084453</v>
      </c>
    </row>
    <row r="35" spans="1:33" ht="12.75" customHeight="1">
      <c r="A35" s="304"/>
      <c r="B35" s="6">
        <v>281</v>
      </c>
      <c r="C35" s="3" t="s">
        <v>16</v>
      </c>
      <c r="D35" s="53">
        <v>522</v>
      </c>
      <c r="E35" s="70">
        <v>103</v>
      </c>
      <c r="F35" s="37">
        <f t="shared" si="0"/>
        <v>38.86792452830189</v>
      </c>
      <c r="G35" s="70">
        <v>116</v>
      </c>
      <c r="H35" s="37">
        <f t="shared" si="1"/>
        <v>43.77358490566038</v>
      </c>
      <c r="I35" s="70">
        <v>3</v>
      </c>
      <c r="J35" s="37">
        <f t="shared" si="2"/>
        <v>1.1320754716981132</v>
      </c>
      <c r="K35" s="70">
        <v>16</v>
      </c>
      <c r="L35" s="37">
        <f t="shared" si="3"/>
        <v>6.037735849056604</v>
      </c>
      <c r="M35" s="70">
        <v>0</v>
      </c>
      <c r="N35" s="37">
        <f t="shared" si="4"/>
        <v>0</v>
      </c>
      <c r="O35" s="70">
        <v>16</v>
      </c>
      <c r="P35" s="37">
        <f t="shared" si="5"/>
        <v>6.037735849056604</v>
      </c>
      <c r="Q35" s="89">
        <v>0</v>
      </c>
      <c r="R35" s="37">
        <f t="shared" si="15"/>
        <v>0</v>
      </c>
      <c r="S35" s="70">
        <v>0</v>
      </c>
      <c r="T35" s="37">
        <f t="shared" si="6"/>
        <v>0</v>
      </c>
      <c r="U35" s="70">
        <v>0</v>
      </c>
      <c r="V35" s="37">
        <f t="shared" si="17"/>
        <v>0</v>
      </c>
      <c r="W35" s="70">
        <v>0</v>
      </c>
      <c r="X35" s="37">
        <f t="shared" si="8"/>
        <v>0</v>
      </c>
      <c r="Y35" s="70">
        <v>0</v>
      </c>
      <c r="Z35" s="37">
        <f t="shared" si="9"/>
        <v>0</v>
      </c>
      <c r="AA35" s="39">
        <f t="shared" si="16"/>
        <v>254</v>
      </c>
      <c r="AB35" s="37">
        <f t="shared" si="10"/>
        <v>95.84905660377359</v>
      </c>
      <c r="AC35" s="70">
        <v>11</v>
      </c>
      <c r="AD35" s="82">
        <f t="shared" si="11"/>
        <v>4.150943396226415</v>
      </c>
      <c r="AE35" s="39">
        <f t="shared" si="12"/>
        <v>265</v>
      </c>
      <c r="AF35" s="135">
        <f t="shared" si="13"/>
        <v>50.76628352490421</v>
      </c>
      <c r="AG35" s="183">
        <f t="shared" si="14"/>
        <v>-49.23371647509579</v>
      </c>
    </row>
    <row r="36" spans="1:33" ht="12.75" customHeight="1">
      <c r="A36" s="304"/>
      <c r="B36" s="6">
        <v>282</v>
      </c>
      <c r="C36" s="3" t="s">
        <v>15</v>
      </c>
      <c r="D36" s="53">
        <v>729</v>
      </c>
      <c r="E36" s="70">
        <v>143</v>
      </c>
      <c r="F36" s="37">
        <f t="shared" si="0"/>
        <v>39.612188365650965</v>
      </c>
      <c r="G36" s="70">
        <v>140</v>
      </c>
      <c r="H36" s="37">
        <f t="shared" si="1"/>
        <v>38.78116343490305</v>
      </c>
      <c r="I36" s="70">
        <v>5</v>
      </c>
      <c r="J36" s="37">
        <f t="shared" si="2"/>
        <v>1.3850415512465373</v>
      </c>
      <c r="K36" s="70">
        <v>33</v>
      </c>
      <c r="L36" s="37">
        <f t="shared" si="3"/>
        <v>9.141274238227147</v>
      </c>
      <c r="M36" s="70">
        <v>0</v>
      </c>
      <c r="N36" s="37">
        <f t="shared" si="4"/>
        <v>0</v>
      </c>
      <c r="O36" s="70">
        <v>22</v>
      </c>
      <c r="P36" s="37">
        <f t="shared" si="5"/>
        <v>6.094182825484765</v>
      </c>
      <c r="Q36" s="89">
        <v>0</v>
      </c>
      <c r="R36" s="37">
        <f t="shared" si="15"/>
        <v>0</v>
      </c>
      <c r="S36" s="70">
        <v>2</v>
      </c>
      <c r="T36" s="37">
        <f t="shared" si="6"/>
        <v>0.554016620498615</v>
      </c>
      <c r="U36" s="70">
        <v>0</v>
      </c>
      <c r="V36" s="37">
        <f t="shared" si="17"/>
        <v>0</v>
      </c>
      <c r="W36" s="70">
        <v>0</v>
      </c>
      <c r="X36" s="37">
        <f t="shared" si="8"/>
        <v>0</v>
      </c>
      <c r="Y36" s="70">
        <v>0</v>
      </c>
      <c r="Z36" s="37">
        <f t="shared" si="9"/>
        <v>0</v>
      </c>
      <c r="AA36" s="39">
        <f t="shared" si="16"/>
        <v>345</v>
      </c>
      <c r="AB36" s="37">
        <f t="shared" si="10"/>
        <v>95.56786703601108</v>
      </c>
      <c r="AC36" s="70">
        <v>16</v>
      </c>
      <c r="AD36" s="82">
        <f t="shared" si="11"/>
        <v>4.43213296398892</v>
      </c>
      <c r="AE36" s="39">
        <f t="shared" si="12"/>
        <v>361</v>
      </c>
      <c r="AF36" s="135">
        <f t="shared" si="13"/>
        <v>49.519890260631</v>
      </c>
      <c r="AG36" s="183">
        <f t="shared" si="14"/>
        <v>-50.480109739369</v>
      </c>
    </row>
    <row r="37" spans="1:33" ht="12.75" customHeight="1">
      <c r="A37" s="304"/>
      <c r="B37" s="6">
        <v>283</v>
      </c>
      <c r="C37" s="3" t="s">
        <v>15</v>
      </c>
      <c r="D37" s="53">
        <v>477</v>
      </c>
      <c r="E37" s="70">
        <v>76</v>
      </c>
      <c r="F37" s="37">
        <f t="shared" si="0"/>
        <v>31.799163179916317</v>
      </c>
      <c r="G37" s="70">
        <v>118</v>
      </c>
      <c r="H37" s="37">
        <f t="shared" si="1"/>
        <v>49.37238493723849</v>
      </c>
      <c r="I37" s="70">
        <v>2</v>
      </c>
      <c r="J37" s="37">
        <f t="shared" si="2"/>
        <v>0.8368200836820083</v>
      </c>
      <c r="K37" s="70">
        <v>10</v>
      </c>
      <c r="L37" s="37">
        <f t="shared" si="3"/>
        <v>4.184100418410042</v>
      </c>
      <c r="M37" s="70">
        <v>0</v>
      </c>
      <c r="N37" s="37">
        <f t="shared" si="4"/>
        <v>0</v>
      </c>
      <c r="O37" s="70">
        <v>16</v>
      </c>
      <c r="P37" s="37">
        <f t="shared" si="5"/>
        <v>6.694560669456067</v>
      </c>
      <c r="Q37" s="89">
        <v>0</v>
      </c>
      <c r="R37" s="37">
        <f t="shared" si="15"/>
        <v>0</v>
      </c>
      <c r="S37" s="70">
        <v>4</v>
      </c>
      <c r="T37" s="37">
        <f t="shared" si="6"/>
        <v>1.6736401673640167</v>
      </c>
      <c r="U37" s="70">
        <v>0</v>
      </c>
      <c r="V37" s="37">
        <f t="shared" si="17"/>
        <v>0</v>
      </c>
      <c r="W37" s="70">
        <v>0</v>
      </c>
      <c r="X37" s="37">
        <f t="shared" si="8"/>
        <v>0</v>
      </c>
      <c r="Y37" s="70">
        <v>0</v>
      </c>
      <c r="Z37" s="37">
        <f t="shared" si="9"/>
        <v>0</v>
      </c>
      <c r="AA37" s="39">
        <f t="shared" si="16"/>
        <v>226</v>
      </c>
      <c r="AB37" s="37">
        <f t="shared" si="10"/>
        <v>94.56066945606695</v>
      </c>
      <c r="AC37" s="70">
        <v>13</v>
      </c>
      <c r="AD37" s="82">
        <f t="shared" si="11"/>
        <v>5.439330543933055</v>
      </c>
      <c r="AE37" s="39">
        <f t="shared" si="12"/>
        <v>239</v>
      </c>
      <c r="AF37" s="135">
        <f t="shared" si="13"/>
        <v>50.10482180293501</v>
      </c>
      <c r="AG37" s="183">
        <f t="shared" si="14"/>
        <v>-49.89517819706499</v>
      </c>
    </row>
    <row r="38" spans="1:33" ht="12.75" customHeight="1">
      <c r="A38" s="304"/>
      <c r="B38" s="6">
        <v>283</v>
      </c>
      <c r="C38" s="3" t="s">
        <v>16</v>
      </c>
      <c r="D38" s="53">
        <v>478</v>
      </c>
      <c r="E38" s="70">
        <v>78</v>
      </c>
      <c r="F38" s="37">
        <f t="shared" si="0"/>
        <v>30.708661417322837</v>
      </c>
      <c r="G38" s="70">
        <v>120</v>
      </c>
      <c r="H38" s="37">
        <f t="shared" si="1"/>
        <v>47.24409448818898</v>
      </c>
      <c r="I38" s="70">
        <v>6</v>
      </c>
      <c r="J38" s="37">
        <f t="shared" si="2"/>
        <v>2.3622047244094486</v>
      </c>
      <c r="K38" s="70">
        <v>24</v>
      </c>
      <c r="L38" s="37">
        <f t="shared" si="3"/>
        <v>9.448818897637794</v>
      </c>
      <c r="M38" s="70">
        <v>0</v>
      </c>
      <c r="N38" s="37">
        <f t="shared" si="4"/>
        <v>0</v>
      </c>
      <c r="O38" s="70">
        <v>16</v>
      </c>
      <c r="P38" s="37">
        <f t="shared" si="5"/>
        <v>6.299212598425196</v>
      </c>
      <c r="Q38" s="89">
        <v>0</v>
      </c>
      <c r="R38" s="37">
        <f t="shared" si="15"/>
        <v>0</v>
      </c>
      <c r="S38" s="70">
        <v>0</v>
      </c>
      <c r="T38" s="37">
        <f t="shared" si="6"/>
        <v>0</v>
      </c>
      <c r="U38" s="70">
        <v>0</v>
      </c>
      <c r="V38" s="37">
        <f t="shared" si="17"/>
        <v>0</v>
      </c>
      <c r="W38" s="70">
        <v>0</v>
      </c>
      <c r="X38" s="37">
        <f t="shared" si="8"/>
        <v>0</v>
      </c>
      <c r="Y38" s="70">
        <v>0</v>
      </c>
      <c r="Z38" s="37">
        <f t="shared" si="9"/>
        <v>0</v>
      </c>
      <c r="AA38" s="39">
        <f t="shared" si="16"/>
        <v>244</v>
      </c>
      <c r="AB38" s="37">
        <f t="shared" si="10"/>
        <v>96.06299212598425</v>
      </c>
      <c r="AC38" s="70">
        <v>10</v>
      </c>
      <c r="AD38" s="82">
        <f t="shared" si="11"/>
        <v>3.937007874015748</v>
      </c>
      <c r="AE38" s="39">
        <f t="shared" si="12"/>
        <v>254</v>
      </c>
      <c r="AF38" s="135">
        <f t="shared" si="13"/>
        <v>53.13807531380753</v>
      </c>
      <c r="AG38" s="183">
        <f t="shared" si="14"/>
        <v>-46.86192468619247</v>
      </c>
    </row>
    <row r="39" spans="1:33" ht="12.75" customHeight="1">
      <c r="A39" s="304"/>
      <c r="B39" s="6">
        <v>284</v>
      </c>
      <c r="C39" s="3" t="s">
        <v>15</v>
      </c>
      <c r="D39" s="53">
        <v>251</v>
      </c>
      <c r="E39" s="70">
        <v>25</v>
      </c>
      <c r="F39" s="37">
        <f t="shared" si="0"/>
        <v>22.93577981651376</v>
      </c>
      <c r="G39" s="70">
        <v>65</v>
      </c>
      <c r="H39" s="37">
        <f t="shared" si="1"/>
        <v>59.63302752293578</v>
      </c>
      <c r="I39" s="70">
        <v>12</v>
      </c>
      <c r="J39" s="37">
        <f t="shared" si="2"/>
        <v>11.009174311926607</v>
      </c>
      <c r="K39" s="70">
        <v>1</v>
      </c>
      <c r="L39" s="37">
        <f t="shared" si="3"/>
        <v>0.9174311926605505</v>
      </c>
      <c r="M39" s="70">
        <v>0</v>
      </c>
      <c r="N39" s="37">
        <f t="shared" si="4"/>
        <v>0</v>
      </c>
      <c r="O39" s="70">
        <v>3</v>
      </c>
      <c r="P39" s="37">
        <f t="shared" si="5"/>
        <v>2.7522935779816518</v>
      </c>
      <c r="Q39" s="89">
        <v>0</v>
      </c>
      <c r="R39" s="37">
        <f t="shared" si="15"/>
        <v>0</v>
      </c>
      <c r="S39" s="70">
        <v>0</v>
      </c>
      <c r="T39" s="37">
        <f t="shared" si="6"/>
        <v>0</v>
      </c>
      <c r="U39" s="70">
        <v>0</v>
      </c>
      <c r="V39" s="37">
        <f t="shared" si="17"/>
        <v>0</v>
      </c>
      <c r="W39" s="70">
        <v>0</v>
      </c>
      <c r="X39" s="37">
        <f t="shared" si="8"/>
        <v>0</v>
      </c>
      <c r="Y39" s="70">
        <v>0</v>
      </c>
      <c r="Z39" s="37">
        <f t="shared" si="9"/>
        <v>0</v>
      </c>
      <c r="AA39" s="39">
        <f t="shared" si="16"/>
        <v>106</v>
      </c>
      <c r="AB39" s="37">
        <f t="shared" si="10"/>
        <v>97.24770642201835</v>
      </c>
      <c r="AC39" s="70">
        <v>3</v>
      </c>
      <c r="AD39" s="82">
        <f t="shared" si="11"/>
        <v>2.7522935779816518</v>
      </c>
      <c r="AE39" s="39">
        <f t="shared" si="12"/>
        <v>109</v>
      </c>
      <c r="AF39" s="135">
        <f t="shared" si="13"/>
        <v>43.42629482071713</v>
      </c>
      <c r="AG39" s="183">
        <f t="shared" si="14"/>
        <v>-56.57370517928287</v>
      </c>
    </row>
    <row r="40" spans="1:33" ht="12.75" customHeight="1">
      <c r="A40" s="304"/>
      <c r="B40" s="6">
        <v>285</v>
      </c>
      <c r="C40" s="3" t="s">
        <v>15</v>
      </c>
      <c r="D40" s="53">
        <v>383</v>
      </c>
      <c r="E40" s="70">
        <v>54</v>
      </c>
      <c r="F40" s="37">
        <f t="shared" si="0"/>
        <v>24.545454545454547</v>
      </c>
      <c r="G40" s="70">
        <v>84</v>
      </c>
      <c r="H40" s="37">
        <f t="shared" si="1"/>
        <v>38.18181818181819</v>
      </c>
      <c r="I40" s="70">
        <v>0</v>
      </c>
      <c r="J40" s="37">
        <f t="shared" si="2"/>
        <v>0</v>
      </c>
      <c r="K40" s="70">
        <v>64</v>
      </c>
      <c r="L40" s="37">
        <f t="shared" si="3"/>
        <v>29.09090909090909</v>
      </c>
      <c r="M40" s="70">
        <v>0</v>
      </c>
      <c r="N40" s="37">
        <f t="shared" si="4"/>
        <v>0</v>
      </c>
      <c r="O40" s="70">
        <v>5</v>
      </c>
      <c r="P40" s="37">
        <f t="shared" si="5"/>
        <v>2.272727272727273</v>
      </c>
      <c r="Q40" s="89">
        <v>0</v>
      </c>
      <c r="R40" s="37">
        <f t="shared" si="15"/>
        <v>0</v>
      </c>
      <c r="S40" s="70">
        <v>1</v>
      </c>
      <c r="T40" s="37">
        <f t="shared" si="6"/>
        <v>0.45454545454545453</v>
      </c>
      <c r="U40" s="70">
        <v>0</v>
      </c>
      <c r="V40" s="37">
        <f t="shared" si="17"/>
        <v>0</v>
      </c>
      <c r="W40" s="70">
        <v>0</v>
      </c>
      <c r="X40" s="37">
        <f t="shared" si="8"/>
        <v>0</v>
      </c>
      <c r="Y40" s="70">
        <v>0</v>
      </c>
      <c r="Z40" s="37">
        <f t="shared" si="9"/>
        <v>0</v>
      </c>
      <c r="AA40" s="39">
        <f t="shared" si="16"/>
        <v>208</v>
      </c>
      <c r="AB40" s="37">
        <f t="shared" si="10"/>
        <v>94.54545454545455</v>
      </c>
      <c r="AC40" s="70">
        <v>12</v>
      </c>
      <c r="AD40" s="82">
        <f t="shared" si="11"/>
        <v>5.454545454545454</v>
      </c>
      <c r="AE40" s="39">
        <f t="shared" si="12"/>
        <v>220</v>
      </c>
      <c r="AF40" s="135">
        <f t="shared" si="13"/>
        <v>57.44125326370757</v>
      </c>
      <c r="AG40" s="183">
        <f t="shared" si="14"/>
        <v>-42.55874673629243</v>
      </c>
    </row>
    <row r="41" spans="1:33" ht="12.75" customHeight="1">
      <c r="A41" s="304"/>
      <c r="B41" s="6">
        <v>285</v>
      </c>
      <c r="C41" s="3" t="s">
        <v>31</v>
      </c>
      <c r="D41" s="53">
        <v>204</v>
      </c>
      <c r="E41" s="70">
        <v>40</v>
      </c>
      <c r="F41" s="37">
        <f t="shared" si="0"/>
        <v>48.78048780487805</v>
      </c>
      <c r="G41" s="70">
        <v>24</v>
      </c>
      <c r="H41" s="37">
        <f t="shared" si="1"/>
        <v>29.268292682926827</v>
      </c>
      <c r="I41" s="70">
        <v>1</v>
      </c>
      <c r="J41" s="37">
        <f t="shared" si="2"/>
        <v>1.2195121951219512</v>
      </c>
      <c r="K41" s="70">
        <v>11</v>
      </c>
      <c r="L41" s="37">
        <f t="shared" si="3"/>
        <v>13.414634146341465</v>
      </c>
      <c r="M41" s="70">
        <v>0</v>
      </c>
      <c r="N41" s="37">
        <f t="shared" si="4"/>
        <v>0</v>
      </c>
      <c r="O41" s="70">
        <v>3</v>
      </c>
      <c r="P41" s="37">
        <f t="shared" si="5"/>
        <v>3.6585365853658534</v>
      </c>
      <c r="Q41" s="89">
        <v>0</v>
      </c>
      <c r="R41" s="37">
        <f t="shared" si="15"/>
        <v>0</v>
      </c>
      <c r="S41" s="70">
        <v>1</v>
      </c>
      <c r="T41" s="37">
        <f t="shared" si="6"/>
        <v>1.2195121951219512</v>
      </c>
      <c r="U41" s="70">
        <v>0</v>
      </c>
      <c r="V41" s="37">
        <f t="shared" si="17"/>
        <v>0</v>
      </c>
      <c r="W41" s="70">
        <v>0</v>
      </c>
      <c r="X41" s="37">
        <f t="shared" si="8"/>
        <v>0</v>
      </c>
      <c r="Y41" s="70">
        <v>0</v>
      </c>
      <c r="Z41" s="37">
        <f t="shared" si="9"/>
        <v>0</v>
      </c>
      <c r="AA41" s="39">
        <f t="shared" si="16"/>
        <v>80</v>
      </c>
      <c r="AB41" s="37">
        <f t="shared" si="10"/>
        <v>97.5609756097561</v>
      </c>
      <c r="AC41" s="70">
        <v>2</v>
      </c>
      <c r="AD41" s="82">
        <f t="shared" si="11"/>
        <v>2.4390243902439024</v>
      </c>
      <c r="AE41" s="39">
        <f t="shared" si="12"/>
        <v>82</v>
      </c>
      <c r="AF41" s="135">
        <f t="shared" si="13"/>
        <v>40.19607843137255</v>
      </c>
      <c r="AG41" s="183">
        <f t="shared" si="14"/>
        <v>-59.80392156862745</v>
      </c>
    </row>
    <row r="42" spans="1:33" ht="12.75" customHeight="1">
      <c r="A42" s="304"/>
      <c r="B42" s="6">
        <v>286</v>
      </c>
      <c r="C42" s="3" t="s">
        <v>15</v>
      </c>
      <c r="D42" s="53">
        <v>195</v>
      </c>
      <c r="E42" s="70">
        <v>45</v>
      </c>
      <c r="F42" s="37">
        <f t="shared" si="0"/>
        <v>41.284403669724774</v>
      </c>
      <c r="G42" s="70">
        <v>43</v>
      </c>
      <c r="H42" s="37">
        <f t="shared" si="1"/>
        <v>39.44954128440367</v>
      </c>
      <c r="I42" s="70">
        <v>0</v>
      </c>
      <c r="J42" s="37">
        <f t="shared" si="2"/>
        <v>0</v>
      </c>
      <c r="K42" s="70">
        <v>17</v>
      </c>
      <c r="L42" s="37">
        <f t="shared" si="3"/>
        <v>15.59633027522936</v>
      </c>
      <c r="M42" s="70">
        <v>0</v>
      </c>
      <c r="N42" s="37">
        <f t="shared" si="4"/>
        <v>0</v>
      </c>
      <c r="O42" s="70">
        <v>2</v>
      </c>
      <c r="P42" s="37">
        <f t="shared" si="5"/>
        <v>1.834862385321101</v>
      </c>
      <c r="Q42" s="89">
        <v>0</v>
      </c>
      <c r="R42" s="37">
        <f t="shared" si="15"/>
        <v>0</v>
      </c>
      <c r="S42" s="70">
        <v>0</v>
      </c>
      <c r="T42" s="37">
        <f t="shared" si="6"/>
        <v>0</v>
      </c>
      <c r="U42" s="70">
        <v>0</v>
      </c>
      <c r="V42" s="37">
        <f t="shared" si="17"/>
        <v>0</v>
      </c>
      <c r="W42" s="70">
        <v>0</v>
      </c>
      <c r="X42" s="37">
        <f t="shared" si="8"/>
        <v>0</v>
      </c>
      <c r="Y42" s="70">
        <v>0</v>
      </c>
      <c r="Z42" s="37">
        <f t="shared" si="9"/>
        <v>0</v>
      </c>
      <c r="AA42" s="39">
        <f t="shared" si="16"/>
        <v>107</v>
      </c>
      <c r="AB42" s="37">
        <f t="shared" si="10"/>
        <v>98.1651376146789</v>
      </c>
      <c r="AC42" s="70">
        <v>2</v>
      </c>
      <c r="AD42" s="82">
        <f t="shared" si="11"/>
        <v>1.834862385321101</v>
      </c>
      <c r="AE42" s="39">
        <f t="shared" si="12"/>
        <v>109</v>
      </c>
      <c r="AF42" s="135">
        <f t="shared" si="13"/>
        <v>55.8974358974359</v>
      </c>
      <c r="AG42" s="183">
        <f t="shared" si="14"/>
        <v>-44.1025641025641</v>
      </c>
    </row>
    <row r="43" spans="1:33" ht="12.75" customHeight="1">
      <c r="A43" s="304"/>
      <c r="B43" s="6">
        <v>287</v>
      </c>
      <c r="C43" s="3" t="s">
        <v>15</v>
      </c>
      <c r="D43" s="53">
        <v>247</v>
      </c>
      <c r="E43" s="70">
        <v>24</v>
      </c>
      <c r="F43" s="37">
        <f t="shared" si="0"/>
        <v>18.461538461538463</v>
      </c>
      <c r="G43" s="70">
        <v>60</v>
      </c>
      <c r="H43" s="37">
        <f t="shared" si="1"/>
        <v>46.15384615384615</v>
      </c>
      <c r="I43" s="70">
        <v>1</v>
      </c>
      <c r="J43" s="37">
        <f t="shared" si="2"/>
        <v>0.7692307692307693</v>
      </c>
      <c r="K43" s="70">
        <v>34</v>
      </c>
      <c r="L43" s="37">
        <f t="shared" si="3"/>
        <v>26.153846153846157</v>
      </c>
      <c r="M43" s="70">
        <v>0</v>
      </c>
      <c r="N43" s="37">
        <f t="shared" si="4"/>
        <v>0</v>
      </c>
      <c r="O43" s="70">
        <v>3</v>
      </c>
      <c r="P43" s="37">
        <f t="shared" si="5"/>
        <v>2.307692307692308</v>
      </c>
      <c r="Q43" s="89">
        <v>0</v>
      </c>
      <c r="R43" s="37">
        <f t="shared" si="15"/>
        <v>0</v>
      </c>
      <c r="S43" s="70">
        <v>0</v>
      </c>
      <c r="T43" s="37">
        <f t="shared" si="6"/>
        <v>0</v>
      </c>
      <c r="U43" s="70">
        <v>0</v>
      </c>
      <c r="V43" s="37">
        <f t="shared" si="17"/>
        <v>0</v>
      </c>
      <c r="W43" s="70">
        <v>0</v>
      </c>
      <c r="X43" s="37">
        <f t="shared" si="8"/>
        <v>0</v>
      </c>
      <c r="Y43" s="70">
        <v>0</v>
      </c>
      <c r="Z43" s="37">
        <f t="shared" si="9"/>
        <v>0</v>
      </c>
      <c r="AA43" s="39">
        <f t="shared" si="16"/>
        <v>122</v>
      </c>
      <c r="AB43" s="37">
        <f t="shared" si="10"/>
        <v>93.84615384615384</v>
      </c>
      <c r="AC43" s="70">
        <v>8</v>
      </c>
      <c r="AD43" s="82">
        <f t="shared" si="11"/>
        <v>6.153846153846154</v>
      </c>
      <c r="AE43" s="39">
        <f t="shared" si="12"/>
        <v>130</v>
      </c>
      <c r="AF43" s="135">
        <f t="shared" si="13"/>
        <v>52.63157894736842</v>
      </c>
      <c r="AG43" s="183">
        <f t="shared" si="14"/>
        <v>-47.36842105263158</v>
      </c>
    </row>
    <row r="44" spans="1:33" ht="12.75" customHeight="1">
      <c r="A44" s="304" t="s">
        <v>1</v>
      </c>
      <c r="B44" s="6">
        <v>288</v>
      </c>
      <c r="C44" s="3" t="s">
        <v>15</v>
      </c>
      <c r="D44" s="53">
        <v>349</v>
      </c>
      <c r="E44" s="70">
        <v>93</v>
      </c>
      <c r="F44" s="37">
        <f t="shared" si="0"/>
        <v>50.54347826086957</v>
      </c>
      <c r="G44" s="70">
        <v>35</v>
      </c>
      <c r="H44" s="37">
        <f t="shared" si="1"/>
        <v>19.021739130434785</v>
      </c>
      <c r="I44" s="70">
        <v>3</v>
      </c>
      <c r="J44" s="37">
        <f t="shared" si="2"/>
        <v>1.6304347826086956</v>
      </c>
      <c r="K44" s="70">
        <v>35</v>
      </c>
      <c r="L44" s="37">
        <f t="shared" si="3"/>
        <v>19.021739130434785</v>
      </c>
      <c r="M44" s="70">
        <v>0</v>
      </c>
      <c r="N44" s="37">
        <f t="shared" si="4"/>
        <v>0</v>
      </c>
      <c r="O44" s="70">
        <v>8</v>
      </c>
      <c r="P44" s="37">
        <f t="shared" si="5"/>
        <v>4.3478260869565215</v>
      </c>
      <c r="Q44" s="89">
        <v>0</v>
      </c>
      <c r="R44" s="37">
        <f t="shared" si="15"/>
        <v>0</v>
      </c>
      <c r="S44" s="70">
        <v>1</v>
      </c>
      <c r="T44" s="37">
        <f t="shared" si="6"/>
        <v>0.5434782608695652</v>
      </c>
      <c r="U44" s="70">
        <v>0</v>
      </c>
      <c r="V44" s="37">
        <f t="shared" si="17"/>
        <v>0</v>
      </c>
      <c r="W44" s="70">
        <v>0</v>
      </c>
      <c r="X44" s="37">
        <f t="shared" si="8"/>
        <v>0</v>
      </c>
      <c r="Y44" s="70">
        <v>0</v>
      </c>
      <c r="Z44" s="37">
        <f t="shared" si="9"/>
        <v>0</v>
      </c>
      <c r="AA44" s="39">
        <f t="shared" si="16"/>
        <v>175</v>
      </c>
      <c r="AB44" s="37">
        <f t="shared" si="10"/>
        <v>95.1086956521739</v>
      </c>
      <c r="AC44" s="70">
        <v>9</v>
      </c>
      <c r="AD44" s="82">
        <f t="shared" si="11"/>
        <v>4.891304347826087</v>
      </c>
      <c r="AE44" s="39">
        <f t="shared" si="12"/>
        <v>184</v>
      </c>
      <c r="AF44" s="135">
        <f t="shared" si="13"/>
        <v>52.72206303724928</v>
      </c>
      <c r="AG44" s="183">
        <f t="shared" si="14"/>
        <v>-47.27793696275072</v>
      </c>
    </row>
    <row r="45" spans="1:33" ht="12.75" customHeight="1">
      <c r="A45" s="304"/>
      <c r="B45" s="6">
        <v>289</v>
      </c>
      <c r="C45" s="3" t="s">
        <v>15</v>
      </c>
      <c r="D45" s="53">
        <v>540</v>
      </c>
      <c r="E45" s="70">
        <v>121</v>
      </c>
      <c r="F45" s="37">
        <f t="shared" si="0"/>
        <v>43.36917562724014</v>
      </c>
      <c r="G45" s="70">
        <v>129</v>
      </c>
      <c r="H45" s="37">
        <f t="shared" si="1"/>
        <v>46.236559139784944</v>
      </c>
      <c r="I45" s="70">
        <v>2</v>
      </c>
      <c r="J45" s="37">
        <f t="shared" si="2"/>
        <v>0.7168458781362007</v>
      </c>
      <c r="K45" s="70">
        <v>17</v>
      </c>
      <c r="L45" s="37">
        <f t="shared" si="3"/>
        <v>6.093189964157706</v>
      </c>
      <c r="M45" s="70">
        <v>0</v>
      </c>
      <c r="N45" s="37">
        <f t="shared" si="4"/>
        <v>0</v>
      </c>
      <c r="O45" s="70">
        <v>4</v>
      </c>
      <c r="P45" s="37">
        <f t="shared" si="5"/>
        <v>1.4336917562724014</v>
      </c>
      <c r="Q45" s="89">
        <v>0</v>
      </c>
      <c r="R45" s="37">
        <f t="shared" si="15"/>
        <v>0</v>
      </c>
      <c r="S45" s="70">
        <v>0</v>
      </c>
      <c r="T45" s="37">
        <f t="shared" si="6"/>
        <v>0</v>
      </c>
      <c r="U45" s="70">
        <v>0</v>
      </c>
      <c r="V45" s="37">
        <f t="shared" si="17"/>
        <v>0</v>
      </c>
      <c r="W45" s="70">
        <v>0</v>
      </c>
      <c r="X45" s="37">
        <f t="shared" si="8"/>
        <v>0</v>
      </c>
      <c r="Y45" s="70">
        <v>0</v>
      </c>
      <c r="Z45" s="37">
        <f t="shared" si="9"/>
        <v>0</v>
      </c>
      <c r="AA45" s="39">
        <f t="shared" si="16"/>
        <v>273</v>
      </c>
      <c r="AB45" s="37">
        <f t="shared" si="10"/>
        <v>97.84946236559139</v>
      </c>
      <c r="AC45" s="70">
        <v>6</v>
      </c>
      <c r="AD45" s="82">
        <f t="shared" si="11"/>
        <v>2.1505376344086025</v>
      </c>
      <c r="AE45" s="39">
        <f t="shared" si="12"/>
        <v>279</v>
      </c>
      <c r="AF45" s="135">
        <f t="shared" si="13"/>
        <v>51.66666666666667</v>
      </c>
      <c r="AG45" s="183">
        <f t="shared" si="14"/>
        <v>-48.33333333333333</v>
      </c>
    </row>
    <row r="46" spans="1:33" ht="12.75" customHeight="1">
      <c r="A46" s="304"/>
      <c r="B46" s="6">
        <v>289</v>
      </c>
      <c r="C46" s="3" t="s">
        <v>31</v>
      </c>
      <c r="D46" s="53">
        <v>267</v>
      </c>
      <c r="E46" s="70">
        <v>60</v>
      </c>
      <c r="F46" s="37">
        <f t="shared" si="0"/>
        <v>46.51162790697674</v>
      </c>
      <c r="G46" s="70">
        <v>11</v>
      </c>
      <c r="H46" s="37">
        <f t="shared" si="1"/>
        <v>8.527131782945736</v>
      </c>
      <c r="I46" s="70">
        <v>2</v>
      </c>
      <c r="J46" s="37">
        <f t="shared" si="2"/>
        <v>1.550387596899225</v>
      </c>
      <c r="K46" s="70">
        <v>52</v>
      </c>
      <c r="L46" s="37">
        <f t="shared" si="3"/>
        <v>40.310077519379846</v>
      </c>
      <c r="M46" s="70">
        <v>0</v>
      </c>
      <c r="N46" s="37">
        <f t="shared" si="4"/>
        <v>0</v>
      </c>
      <c r="O46" s="70">
        <v>0</v>
      </c>
      <c r="P46" s="37">
        <f t="shared" si="5"/>
        <v>0</v>
      </c>
      <c r="Q46" s="89">
        <v>0</v>
      </c>
      <c r="R46" s="37">
        <f t="shared" si="15"/>
        <v>0</v>
      </c>
      <c r="S46" s="70">
        <v>1</v>
      </c>
      <c r="T46" s="37">
        <f t="shared" si="6"/>
        <v>0.7751937984496124</v>
      </c>
      <c r="U46" s="70">
        <v>0</v>
      </c>
      <c r="V46" s="37">
        <f t="shared" si="17"/>
        <v>0</v>
      </c>
      <c r="W46" s="70">
        <v>0</v>
      </c>
      <c r="X46" s="37">
        <f t="shared" si="8"/>
        <v>0</v>
      </c>
      <c r="Y46" s="70">
        <v>0</v>
      </c>
      <c r="Z46" s="37">
        <f t="shared" si="9"/>
        <v>0</v>
      </c>
      <c r="AA46" s="39">
        <f t="shared" si="16"/>
        <v>126</v>
      </c>
      <c r="AB46" s="37">
        <f t="shared" si="10"/>
        <v>97.67441860465115</v>
      </c>
      <c r="AC46" s="70">
        <v>3</v>
      </c>
      <c r="AD46" s="82">
        <f t="shared" si="11"/>
        <v>2.3255813953488373</v>
      </c>
      <c r="AE46" s="39">
        <f t="shared" si="12"/>
        <v>129</v>
      </c>
      <c r="AF46" s="135">
        <f t="shared" si="13"/>
        <v>48.31460674157304</v>
      </c>
      <c r="AG46" s="183">
        <f t="shared" si="14"/>
        <v>-51.68539325842696</v>
      </c>
    </row>
    <row r="47" spans="1:33" ht="12.75" customHeight="1">
      <c r="A47" s="304"/>
      <c r="B47" s="6">
        <v>290</v>
      </c>
      <c r="C47" s="3" t="s">
        <v>15</v>
      </c>
      <c r="D47" s="53">
        <v>92</v>
      </c>
      <c r="E47" s="70">
        <v>9</v>
      </c>
      <c r="F47" s="37">
        <f t="shared" si="0"/>
        <v>21.951219512195124</v>
      </c>
      <c r="G47" s="70">
        <v>19</v>
      </c>
      <c r="H47" s="37">
        <f t="shared" si="1"/>
        <v>46.34146341463415</v>
      </c>
      <c r="I47" s="70">
        <v>0</v>
      </c>
      <c r="J47" s="37">
        <f t="shared" si="2"/>
        <v>0</v>
      </c>
      <c r="K47" s="70">
        <v>4</v>
      </c>
      <c r="L47" s="37">
        <f t="shared" si="3"/>
        <v>9.75609756097561</v>
      </c>
      <c r="M47" s="70">
        <v>0</v>
      </c>
      <c r="N47" s="37">
        <f t="shared" si="4"/>
        <v>0</v>
      </c>
      <c r="O47" s="70">
        <v>9</v>
      </c>
      <c r="P47" s="37">
        <f t="shared" si="5"/>
        <v>21.951219512195124</v>
      </c>
      <c r="Q47" s="89">
        <v>0</v>
      </c>
      <c r="R47" s="37">
        <f t="shared" si="15"/>
        <v>0</v>
      </c>
      <c r="S47" s="70">
        <v>0</v>
      </c>
      <c r="T47" s="37">
        <f t="shared" si="6"/>
        <v>0</v>
      </c>
      <c r="U47" s="70">
        <v>0</v>
      </c>
      <c r="V47" s="37">
        <f t="shared" si="17"/>
        <v>0</v>
      </c>
      <c r="W47" s="70">
        <v>0</v>
      </c>
      <c r="X47" s="37">
        <f t="shared" si="8"/>
        <v>0</v>
      </c>
      <c r="Y47" s="70">
        <v>0</v>
      </c>
      <c r="Z47" s="37">
        <f t="shared" si="9"/>
        <v>0</v>
      </c>
      <c r="AA47" s="39">
        <f t="shared" si="16"/>
        <v>41</v>
      </c>
      <c r="AB47" s="37">
        <f t="shared" si="10"/>
        <v>100</v>
      </c>
      <c r="AC47" s="70">
        <v>0</v>
      </c>
      <c r="AD47" s="82">
        <f t="shared" si="11"/>
        <v>0</v>
      </c>
      <c r="AE47" s="39">
        <f t="shared" si="12"/>
        <v>41</v>
      </c>
      <c r="AF47" s="135">
        <f t="shared" si="13"/>
        <v>44.565217391304344</v>
      </c>
      <c r="AG47" s="183">
        <f t="shared" si="14"/>
        <v>-55.434782608695656</v>
      </c>
    </row>
    <row r="48" spans="1:33" ht="12.75" customHeight="1">
      <c r="A48" s="304"/>
      <c r="B48" s="6">
        <v>291</v>
      </c>
      <c r="C48" s="3" t="s">
        <v>15</v>
      </c>
      <c r="D48" s="53">
        <v>485</v>
      </c>
      <c r="E48" s="70">
        <v>53</v>
      </c>
      <c r="F48" s="37">
        <f t="shared" si="0"/>
        <v>24.09090909090909</v>
      </c>
      <c r="G48" s="70">
        <v>65</v>
      </c>
      <c r="H48" s="37">
        <f t="shared" si="1"/>
        <v>29.545454545454547</v>
      </c>
      <c r="I48" s="70">
        <v>2</v>
      </c>
      <c r="J48" s="37">
        <f t="shared" si="2"/>
        <v>0.9090909090909091</v>
      </c>
      <c r="K48" s="70">
        <v>69</v>
      </c>
      <c r="L48" s="37">
        <f t="shared" si="3"/>
        <v>31.363636363636367</v>
      </c>
      <c r="M48" s="70">
        <v>0</v>
      </c>
      <c r="N48" s="37">
        <f t="shared" si="4"/>
        <v>0</v>
      </c>
      <c r="O48" s="70">
        <v>17</v>
      </c>
      <c r="P48" s="37">
        <f t="shared" si="5"/>
        <v>7.727272727272727</v>
      </c>
      <c r="Q48" s="89">
        <v>0</v>
      </c>
      <c r="R48" s="37">
        <f t="shared" si="15"/>
        <v>0</v>
      </c>
      <c r="S48" s="70">
        <v>1</v>
      </c>
      <c r="T48" s="37">
        <f t="shared" si="6"/>
        <v>0.45454545454545453</v>
      </c>
      <c r="U48" s="70">
        <v>0</v>
      </c>
      <c r="V48" s="37">
        <f t="shared" si="17"/>
        <v>0</v>
      </c>
      <c r="W48" s="70">
        <v>0</v>
      </c>
      <c r="X48" s="37">
        <f t="shared" si="8"/>
        <v>0</v>
      </c>
      <c r="Y48" s="70">
        <v>0</v>
      </c>
      <c r="Z48" s="37">
        <f t="shared" si="9"/>
        <v>0</v>
      </c>
      <c r="AA48" s="39">
        <f t="shared" si="16"/>
        <v>207</v>
      </c>
      <c r="AB48" s="37">
        <f t="shared" si="10"/>
        <v>94.0909090909091</v>
      </c>
      <c r="AC48" s="70">
        <v>13</v>
      </c>
      <c r="AD48" s="82">
        <f t="shared" si="11"/>
        <v>5.909090909090909</v>
      </c>
      <c r="AE48" s="39">
        <f t="shared" si="12"/>
        <v>220</v>
      </c>
      <c r="AF48" s="135">
        <f t="shared" si="13"/>
        <v>45.36082474226804</v>
      </c>
      <c r="AG48" s="183">
        <f t="shared" si="14"/>
        <v>-54.63917525773196</v>
      </c>
    </row>
    <row r="49" spans="1:33" ht="12.75" customHeight="1">
      <c r="A49" s="304"/>
      <c r="B49" s="6">
        <v>291</v>
      </c>
      <c r="C49" s="3" t="s">
        <v>16</v>
      </c>
      <c r="D49" s="53">
        <v>485</v>
      </c>
      <c r="E49" s="70">
        <v>52</v>
      </c>
      <c r="F49" s="37">
        <f t="shared" si="0"/>
        <v>26.666666666666668</v>
      </c>
      <c r="G49" s="70">
        <v>63</v>
      </c>
      <c r="H49" s="37">
        <f t="shared" si="1"/>
        <v>32.30769230769231</v>
      </c>
      <c r="I49" s="70">
        <v>3</v>
      </c>
      <c r="J49" s="37">
        <f t="shared" si="2"/>
        <v>1.5384615384615385</v>
      </c>
      <c r="K49" s="70">
        <v>48</v>
      </c>
      <c r="L49" s="37">
        <f t="shared" si="3"/>
        <v>24.615384615384617</v>
      </c>
      <c r="M49" s="70">
        <v>0</v>
      </c>
      <c r="N49" s="37">
        <f t="shared" si="4"/>
        <v>0</v>
      </c>
      <c r="O49" s="70">
        <v>21</v>
      </c>
      <c r="P49" s="37">
        <f t="shared" si="5"/>
        <v>10.76923076923077</v>
      </c>
      <c r="Q49" s="89">
        <v>0</v>
      </c>
      <c r="R49" s="37">
        <f t="shared" si="15"/>
        <v>0</v>
      </c>
      <c r="S49" s="70">
        <v>2</v>
      </c>
      <c r="T49" s="37">
        <f t="shared" si="6"/>
        <v>1.0256410256410255</v>
      </c>
      <c r="U49" s="70">
        <v>0</v>
      </c>
      <c r="V49" s="37">
        <f t="shared" si="17"/>
        <v>0</v>
      </c>
      <c r="W49" s="70">
        <v>0</v>
      </c>
      <c r="X49" s="37">
        <f t="shared" si="8"/>
        <v>0</v>
      </c>
      <c r="Y49" s="70">
        <v>0</v>
      </c>
      <c r="Z49" s="37">
        <f t="shared" si="9"/>
        <v>0</v>
      </c>
      <c r="AA49" s="39">
        <f t="shared" si="16"/>
        <v>189</v>
      </c>
      <c r="AB49" s="37">
        <f t="shared" si="10"/>
        <v>96.92307692307692</v>
      </c>
      <c r="AC49" s="70">
        <v>6</v>
      </c>
      <c r="AD49" s="82">
        <f t="shared" si="11"/>
        <v>3.076923076923077</v>
      </c>
      <c r="AE49" s="39">
        <f t="shared" si="12"/>
        <v>195</v>
      </c>
      <c r="AF49" s="135">
        <f t="shared" si="13"/>
        <v>40.20618556701031</v>
      </c>
      <c r="AG49" s="183">
        <f t="shared" si="14"/>
        <v>-59.79381443298969</v>
      </c>
    </row>
    <row r="50" spans="1:33" ht="12.75" customHeight="1">
      <c r="A50" s="304"/>
      <c r="B50" s="6">
        <v>292</v>
      </c>
      <c r="C50" s="3" t="s">
        <v>15</v>
      </c>
      <c r="D50" s="53">
        <v>412</v>
      </c>
      <c r="E50" s="70">
        <v>25</v>
      </c>
      <c r="F50" s="37">
        <f t="shared" si="0"/>
        <v>9.9601593625498</v>
      </c>
      <c r="G50" s="70">
        <v>37</v>
      </c>
      <c r="H50" s="37">
        <f t="shared" si="1"/>
        <v>14.741035856573706</v>
      </c>
      <c r="I50" s="70">
        <v>3</v>
      </c>
      <c r="J50" s="37">
        <f t="shared" si="2"/>
        <v>1.1952191235059761</v>
      </c>
      <c r="K50" s="70">
        <v>163</v>
      </c>
      <c r="L50" s="37">
        <f t="shared" si="3"/>
        <v>64.9402390438247</v>
      </c>
      <c r="M50" s="70">
        <v>0</v>
      </c>
      <c r="N50" s="37">
        <f t="shared" si="4"/>
        <v>0</v>
      </c>
      <c r="O50" s="70">
        <v>2</v>
      </c>
      <c r="P50" s="37">
        <f t="shared" si="5"/>
        <v>0.796812749003984</v>
      </c>
      <c r="Q50" s="89">
        <v>0</v>
      </c>
      <c r="R50" s="37">
        <f t="shared" si="15"/>
        <v>0</v>
      </c>
      <c r="S50" s="70">
        <v>0</v>
      </c>
      <c r="T50" s="37">
        <f t="shared" si="6"/>
        <v>0</v>
      </c>
      <c r="U50" s="70">
        <v>0</v>
      </c>
      <c r="V50" s="37">
        <f t="shared" si="17"/>
        <v>0</v>
      </c>
      <c r="W50" s="70">
        <v>0</v>
      </c>
      <c r="X50" s="37">
        <f t="shared" si="8"/>
        <v>0</v>
      </c>
      <c r="Y50" s="70">
        <v>0</v>
      </c>
      <c r="Z50" s="37">
        <f t="shared" si="9"/>
        <v>0</v>
      </c>
      <c r="AA50" s="39">
        <f t="shared" si="16"/>
        <v>230</v>
      </c>
      <c r="AB50" s="37">
        <f t="shared" si="10"/>
        <v>91.63346613545816</v>
      </c>
      <c r="AC50" s="70">
        <v>21</v>
      </c>
      <c r="AD50" s="82">
        <f t="shared" si="11"/>
        <v>8.366533864541832</v>
      </c>
      <c r="AE50" s="39">
        <f t="shared" si="12"/>
        <v>251</v>
      </c>
      <c r="AF50" s="135">
        <f t="shared" si="13"/>
        <v>60.922330097087375</v>
      </c>
      <c r="AG50" s="183">
        <f t="shared" si="14"/>
        <v>-39.077669902912625</v>
      </c>
    </row>
    <row r="51" spans="1:33" ht="12.75" customHeight="1">
      <c r="A51" s="304"/>
      <c r="B51" s="6">
        <v>293</v>
      </c>
      <c r="C51" s="3" t="s">
        <v>15</v>
      </c>
      <c r="D51" s="53">
        <v>348</v>
      </c>
      <c r="E51" s="70">
        <v>98</v>
      </c>
      <c r="F51" s="37">
        <f t="shared" si="0"/>
        <v>55.68181818181818</v>
      </c>
      <c r="G51" s="70">
        <v>67</v>
      </c>
      <c r="H51" s="37">
        <f t="shared" si="1"/>
        <v>38.06818181818182</v>
      </c>
      <c r="I51" s="70">
        <v>1</v>
      </c>
      <c r="J51" s="37">
        <f t="shared" si="2"/>
        <v>0.5681818181818182</v>
      </c>
      <c r="K51" s="70">
        <v>4</v>
      </c>
      <c r="L51" s="37">
        <f t="shared" si="3"/>
        <v>2.272727272727273</v>
      </c>
      <c r="M51" s="70">
        <v>0</v>
      </c>
      <c r="N51" s="37">
        <f t="shared" si="4"/>
        <v>0</v>
      </c>
      <c r="O51" s="70">
        <v>1</v>
      </c>
      <c r="P51" s="37">
        <f t="shared" si="5"/>
        <v>0.5681818181818182</v>
      </c>
      <c r="Q51" s="89">
        <v>0</v>
      </c>
      <c r="R51" s="37">
        <f t="shared" si="15"/>
        <v>0</v>
      </c>
      <c r="S51" s="70">
        <v>0</v>
      </c>
      <c r="T51" s="37">
        <f t="shared" si="6"/>
        <v>0</v>
      </c>
      <c r="U51" s="70">
        <v>0</v>
      </c>
      <c r="V51" s="37">
        <f t="shared" si="17"/>
        <v>0</v>
      </c>
      <c r="W51" s="70">
        <v>0</v>
      </c>
      <c r="X51" s="37">
        <f t="shared" si="8"/>
        <v>0</v>
      </c>
      <c r="Y51" s="70">
        <v>0</v>
      </c>
      <c r="Z51" s="37">
        <f t="shared" si="9"/>
        <v>0</v>
      </c>
      <c r="AA51" s="39">
        <f t="shared" si="16"/>
        <v>171</v>
      </c>
      <c r="AB51" s="37">
        <f t="shared" si="10"/>
        <v>97.1590909090909</v>
      </c>
      <c r="AC51" s="70">
        <v>5</v>
      </c>
      <c r="AD51" s="82">
        <f t="shared" si="11"/>
        <v>2.840909090909091</v>
      </c>
      <c r="AE51" s="39">
        <f t="shared" si="12"/>
        <v>176</v>
      </c>
      <c r="AF51" s="135">
        <f t="shared" si="13"/>
        <v>50.57471264367817</v>
      </c>
      <c r="AG51" s="183">
        <f>AF51-100</f>
        <v>-49.42528735632183</v>
      </c>
    </row>
    <row r="52" spans="1:33" ht="12.75" customHeight="1">
      <c r="A52" s="304"/>
      <c r="B52" s="6">
        <v>293</v>
      </c>
      <c r="C52" s="3" t="s">
        <v>31</v>
      </c>
      <c r="D52" s="53">
        <v>337</v>
      </c>
      <c r="E52" s="70">
        <v>40</v>
      </c>
      <c r="F52" s="37">
        <f t="shared" si="0"/>
        <v>23.52941176470588</v>
      </c>
      <c r="G52" s="70">
        <v>35</v>
      </c>
      <c r="H52" s="37">
        <f t="shared" si="1"/>
        <v>20.588235294117645</v>
      </c>
      <c r="I52" s="70">
        <v>2</v>
      </c>
      <c r="J52" s="37">
        <f t="shared" si="2"/>
        <v>1.1764705882352942</v>
      </c>
      <c r="K52" s="70">
        <v>77</v>
      </c>
      <c r="L52" s="37">
        <f t="shared" si="3"/>
        <v>45.294117647058826</v>
      </c>
      <c r="M52" s="70">
        <v>0</v>
      </c>
      <c r="N52" s="37">
        <f t="shared" si="4"/>
        <v>0</v>
      </c>
      <c r="O52" s="70">
        <v>9</v>
      </c>
      <c r="P52" s="37">
        <f t="shared" si="5"/>
        <v>5.294117647058823</v>
      </c>
      <c r="Q52" s="89">
        <v>0</v>
      </c>
      <c r="R52" s="37">
        <f t="shared" si="15"/>
        <v>0</v>
      </c>
      <c r="S52" s="70">
        <v>0</v>
      </c>
      <c r="T52" s="37">
        <f t="shared" si="6"/>
        <v>0</v>
      </c>
      <c r="U52" s="70">
        <v>0</v>
      </c>
      <c r="V52" s="37">
        <f t="shared" si="17"/>
        <v>0</v>
      </c>
      <c r="W52" s="70">
        <v>0</v>
      </c>
      <c r="X52" s="37">
        <f t="shared" si="8"/>
        <v>0</v>
      </c>
      <c r="Y52" s="70">
        <v>0</v>
      </c>
      <c r="Z52" s="37">
        <f t="shared" si="9"/>
        <v>0</v>
      </c>
      <c r="AA52" s="39">
        <f t="shared" si="16"/>
        <v>163</v>
      </c>
      <c r="AB52" s="37">
        <f t="shared" si="10"/>
        <v>95.88235294117648</v>
      </c>
      <c r="AC52" s="70">
        <v>7</v>
      </c>
      <c r="AD52" s="82">
        <f t="shared" si="11"/>
        <v>4.117647058823529</v>
      </c>
      <c r="AE52" s="39">
        <f t="shared" si="12"/>
        <v>170</v>
      </c>
      <c r="AF52" s="135">
        <f t="shared" si="13"/>
        <v>50.445103857566764</v>
      </c>
      <c r="AG52" s="183">
        <f t="shared" si="14"/>
        <v>-49.554896142433236</v>
      </c>
    </row>
    <row r="53" spans="1:33" ht="12.75" customHeight="1">
      <c r="A53" s="304"/>
      <c r="B53" s="6">
        <v>293</v>
      </c>
      <c r="C53" s="3" t="s">
        <v>2</v>
      </c>
      <c r="D53" s="53">
        <v>199</v>
      </c>
      <c r="E53" s="70">
        <v>32</v>
      </c>
      <c r="F53" s="37">
        <f t="shared" si="0"/>
        <v>28.31858407079646</v>
      </c>
      <c r="G53" s="70">
        <v>27</v>
      </c>
      <c r="H53" s="37">
        <f t="shared" si="1"/>
        <v>23.893805309734514</v>
      </c>
      <c r="I53" s="70">
        <v>2</v>
      </c>
      <c r="J53" s="37">
        <f t="shared" si="2"/>
        <v>1.7699115044247788</v>
      </c>
      <c r="K53" s="70">
        <v>7</v>
      </c>
      <c r="L53" s="37">
        <f t="shared" si="3"/>
        <v>6.1946902654867255</v>
      </c>
      <c r="M53" s="70">
        <v>0</v>
      </c>
      <c r="N53" s="37">
        <f t="shared" si="4"/>
        <v>0</v>
      </c>
      <c r="O53" s="70">
        <v>34</v>
      </c>
      <c r="P53" s="37">
        <f t="shared" si="5"/>
        <v>30.08849557522124</v>
      </c>
      <c r="Q53" s="89">
        <v>0</v>
      </c>
      <c r="R53" s="37">
        <f t="shared" si="15"/>
        <v>0</v>
      </c>
      <c r="S53" s="70">
        <v>1</v>
      </c>
      <c r="T53" s="37">
        <f t="shared" si="6"/>
        <v>0.8849557522123894</v>
      </c>
      <c r="U53" s="70">
        <v>0</v>
      </c>
      <c r="V53" s="37">
        <f t="shared" si="17"/>
        <v>0</v>
      </c>
      <c r="W53" s="70">
        <v>0</v>
      </c>
      <c r="X53" s="37">
        <f t="shared" si="8"/>
        <v>0</v>
      </c>
      <c r="Y53" s="70">
        <v>0</v>
      </c>
      <c r="Z53" s="37">
        <f t="shared" si="9"/>
        <v>0</v>
      </c>
      <c r="AA53" s="39">
        <f t="shared" si="16"/>
        <v>103</v>
      </c>
      <c r="AB53" s="37">
        <f t="shared" si="10"/>
        <v>91.1504424778761</v>
      </c>
      <c r="AC53" s="70">
        <v>10</v>
      </c>
      <c r="AD53" s="82">
        <f t="shared" si="11"/>
        <v>8.849557522123893</v>
      </c>
      <c r="AE53" s="39">
        <f t="shared" si="12"/>
        <v>113</v>
      </c>
      <c r="AF53" s="135">
        <f t="shared" si="13"/>
        <v>56.78391959798995</v>
      </c>
      <c r="AG53" s="183">
        <f t="shared" si="14"/>
        <v>-43.21608040201005</v>
      </c>
    </row>
    <row r="54" spans="1:33" ht="12.75" customHeight="1">
      <c r="A54" s="304"/>
      <c r="B54" s="6">
        <v>294</v>
      </c>
      <c r="C54" s="3" t="s">
        <v>15</v>
      </c>
      <c r="D54" s="53">
        <v>184</v>
      </c>
      <c r="E54" s="70">
        <v>8</v>
      </c>
      <c r="F54" s="37">
        <f t="shared" si="0"/>
        <v>9.75609756097561</v>
      </c>
      <c r="G54" s="70">
        <v>39</v>
      </c>
      <c r="H54" s="37">
        <f t="shared" si="1"/>
        <v>47.5609756097561</v>
      </c>
      <c r="I54" s="70">
        <v>0</v>
      </c>
      <c r="J54" s="37">
        <f t="shared" si="2"/>
        <v>0</v>
      </c>
      <c r="K54" s="70">
        <v>34</v>
      </c>
      <c r="L54" s="37">
        <f t="shared" si="3"/>
        <v>41.46341463414634</v>
      </c>
      <c r="M54" s="70">
        <v>0</v>
      </c>
      <c r="N54" s="37">
        <f t="shared" si="4"/>
        <v>0</v>
      </c>
      <c r="O54" s="70">
        <v>0</v>
      </c>
      <c r="P54" s="37">
        <f t="shared" si="5"/>
        <v>0</v>
      </c>
      <c r="Q54" s="89">
        <v>0</v>
      </c>
      <c r="R54" s="37">
        <f t="shared" si="15"/>
        <v>0</v>
      </c>
      <c r="S54" s="70">
        <v>0</v>
      </c>
      <c r="T54" s="37">
        <f t="shared" si="6"/>
        <v>0</v>
      </c>
      <c r="U54" s="70">
        <v>0</v>
      </c>
      <c r="V54" s="37">
        <f t="shared" si="17"/>
        <v>0</v>
      </c>
      <c r="W54" s="70">
        <v>0</v>
      </c>
      <c r="X54" s="37">
        <f t="shared" si="8"/>
        <v>0</v>
      </c>
      <c r="Y54" s="70">
        <v>0</v>
      </c>
      <c r="Z54" s="37">
        <f t="shared" si="9"/>
        <v>0</v>
      </c>
      <c r="AA54" s="39">
        <f t="shared" si="16"/>
        <v>81</v>
      </c>
      <c r="AB54" s="37">
        <f t="shared" si="10"/>
        <v>98.78048780487805</v>
      </c>
      <c r="AC54" s="70">
        <v>1</v>
      </c>
      <c r="AD54" s="82">
        <f t="shared" si="11"/>
        <v>1.2195121951219512</v>
      </c>
      <c r="AE54" s="39">
        <f t="shared" si="12"/>
        <v>82</v>
      </c>
      <c r="AF54" s="135">
        <f t="shared" si="13"/>
        <v>44.565217391304344</v>
      </c>
      <c r="AG54" s="183">
        <f t="shared" si="14"/>
        <v>-55.434782608695656</v>
      </c>
    </row>
    <row r="55" spans="1:33" ht="12.75" customHeight="1">
      <c r="A55" s="304"/>
      <c r="B55" s="247">
        <v>295</v>
      </c>
      <c r="C55" s="248" t="s">
        <v>15</v>
      </c>
      <c r="D55" s="249">
        <v>519</v>
      </c>
      <c r="E55" s="252">
        <v>22</v>
      </c>
      <c r="F55" s="251">
        <f t="shared" si="0"/>
        <v>8.148148148148149</v>
      </c>
      <c r="G55" s="252">
        <v>71</v>
      </c>
      <c r="H55" s="251">
        <f t="shared" si="1"/>
        <v>26.296296296296294</v>
      </c>
      <c r="I55" s="252">
        <v>1</v>
      </c>
      <c r="J55" s="251">
        <f t="shared" si="2"/>
        <v>0.3703703703703704</v>
      </c>
      <c r="K55" s="252">
        <v>140</v>
      </c>
      <c r="L55" s="251">
        <f t="shared" si="3"/>
        <v>51.85185185185185</v>
      </c>
      <c r="M55" s="252">
        <v>0</v>
      </c>
      <c r="N55" s="251">
        <f t="shared" si="4"/>
        <v>0</v>
      </c>
      <c r="O55" s="252">
        <v>14</v>
      </c>
      <c r="P55" s="251">
        <f t="shared" si="5"/>
        <v>5.185185185185185</v>
      </c>
      <c r="Q55" s="259">
        <v>0</v>
      </c>
      <c r="R55" s="251">
        <f t="shared" si="15"/>
        <v>0</v>
      </c>
      <c r="S55" s="252">
        <v>0</v>
      </c>
      <c r="T55" s="251">
        <f t="shared" si="6"/>
        <v>0</v>
      </c>
      <c r="U55" s="252">
        <v>0</v>
      </c>
      <c r="V55" s="251">
        <f t="shared" si="17"/>
        <v>0</v>
      </c>
      <c r="W55" s="252">
        <v>0</v>
      </c>
      <c r="X55" s="251">
        <f t="shared" si="8"/>
        <v>0</v>
      </c>
      <c r="Y55" s="252">
        <v>0</v>
      </c>
      <c r="Z55" s="251">
        <f t="shared" si="9"/>
        <v>0</v>
      </c>
      <c r="AA55" s="254">
        <f t="shared" si="16"/>
        <v>248</v>
      </c>
      <c r="AB55" s="251">
        <f t="shared" si="10"/>
        <v>91.85185185185185</v>
      </c>
      <c r="AC55" s="252">
        <v>22</v>
      </c>
      <c r="AD55" s="260">
        <f t="shared" si="11"/>
        <v>8.148148148148149</v>
      </c>
      <c r="AE55" s="254">
        <f t="shared" si="12"/>
        <v>270</v>
      </c>
      <c r="AF55" s="261">
        <f t="shared" si="13"/>
        <v>52.02312138728323</v>
      </c>
      <c r="AG55" s="262">
        <f t="shared" si="14"/>
        <v>-47.97687861271677</v>
      </c>
    </row>
    <row r="56" spans="1:33" ht="12.75" customHeight="1">
      <c r="A56" s="304"/>
      <c r="B56" s="6">
        <v>296</v>
      </c>
      <c r="C56" s="3" t="s">
        <v>15</v>
      </c>
      <c r="D56" s="53">
        <v>278</v>
      </c>
      <c r="E56" s="70">
        <v>46</v>
      </c>
      <c r="F56" s="37">
        <f>E56/AE56*100</f>
        <v>25.555555555555554</v>
      </c>
      <c r="G56" s="70">
        <v>79</v>
      </c>
      <c r="H56" s="37">
        <f>G56/AE56*100</f>
        <v>43.888888888888886</v>
      </c>
      <c r="I56" s="70">
        <v>4</v>
      </c>
      <c r="J56" s="37">
        <f>I56/AE56*100</f>
        <v>2.2222222222222223</v>
      </c>
      <c r="K56" s="70">
        <v>38</v>
      </c>
      <c r="L56" s="37">
        <f>K56/AE56*100</f>
        <v>21.11111111111111</v>
      </c>
      <c r="M56" s="70">
        <v>0</v>
      </c>
      <c r="N56" s="37">
        <f>M56/AE56*100</f>
        <v>0</v>
      </c>
      <c r="O56" s="70">
        <v>2</v>
      </c>
      <c r="P56" s="37">
        <f>O56/AE56*100</f>
        <v>1.1111111111111112</v>
      </c>
      <c r="Q56" s="89">
        <v>0</v>
      </c>
      <c r="R56" s="37">
        <f t="shared" si="15"/>
        <v>0</v>
      </c>
      <c r="S56" s="70">
        <v>0</v>
      </c>
      <c r="T56" s="37">
        <f>S56/AE56*100</f>
        <v>0</v>
      </c>
      <c r="U56" s="70">
        <v>0</v>
      </c>
      <c r="V56" s="37">
        <f>U56/AE56*100</f>
        <v>0</v>
      </c>
      <c r="W56" s="70">
        <v>0</v>
      </c>
      <c r="X56" s="37">
        <f>W56/AE56*100</f>
        <v>0</v>
      </c>
      <c r="Y56" s="70">
        <v>0</v>
      </c>
      <c r="Z56" s="37">
        <f>Y56/AA56*100</f>
        <v>0</v>
      </c>
      <c r="AA56" s="39">
        <f t="shared" si="16"/>
        <v>169</v>
      </c>
      <c r="AB56" s="37">
        <f>AA56/AE56*100</f>
        <v>93.88888888888889</v>
      </c>
      <c r="AC56" s="70">
        <v>11</v>
      </c>
      <c r="AD56" s="82">
        <f>AC56/AE56*100</f>
        <v>6.111111111111111</v>
      </c>
      <c r="AE56" s="39">
        <f>AA56+AC56</f>
        <v>180</v>
      </c>
      <c r="AF56" s="135">
        <f>AE56/D56*100</f>
        <v>64.74820143884892</v>
      </c>
      <c r="AG56" s="183">
        <f t="shared" si="14"/>
        <v>-35.25179856115108</v>
      </c>
    </row>
    <row r="57" spans="1:33" ht="12.75" customHeight="1">
      <c r="A57" s="304"/>
      <c r="B57" s="6">
        <v>296</v>
      </c>
      <c r="C57" s="3" t="s">
        <v>31</v>
      </c>
      <c r="D57" s="53">
        <v>211</v>
      </c>
      <c r="E57" s="70">
        <v>30</v>
      </c>
      <c r="F57" s="37">
        <f t="shared" si="0"/>
        <v>24.390243902439025</v>
      </c>
      <c r="G57" s="70">
        <v>34</v>
      </c>
      <c r="H57" s="37">
        <f t="shared" si="1"/>
        <v>27.64227642276423</v>
      </c>
      <c r="I57" s="70">
        <v>1</v>
      </c>
      <c r="J57" s="37">
        <f t="shared" si="2"/>
        <v>0.8130081300813009</v>
      </c>
      <c r="K57" s="70">
        <v>54</v>
      </c>
      <c r="L57" s="37">
        <f t="shared" si="3"/>
        <v>43.90243902439025</v>
      </c>
      <c r="M57" s="70">
        <v>0</v>
      </c>
      <c r="N57" s="37">
        <f t="shared" si="4"/>
        <v>0</v>
      </c>
      <c r="O57" s="70">
        <v>0</v>
      </c>
      <c r="P57" s="37">
        <f t="shared" si="5"/>
        <v>0</v>
      </c>
      <c r="Q57" s="89">
        <v>0</v>
      </c>
      <c r="R57" s="37">
        <f t="shared" si="15"/>
        <v>0</v>
      </c>
      <c r="S57" s="70">
        <v>0</v>
      </c>
      <c r="T57" s="37">
        <f t="shared" si="6"/>
        <v>0</v>
      </c>
      <c r="U57" s="70">
        <v>0</v>
      </c>
      <c r="V57" s="37">
        <f t="shared" si="17"/>
        <v>0</v>
      </c>
      <c r="W57" s="70">
        <v>0</v>
      </c>
      <c r="X57" s="37">
        <f t="shared" si="8"/>
        <v>0</v>
      </c>
      <c r="Y57" s="70">
        <v>0</v>
      </c>
      <c r="Z57" s="37">
        <f t="shared" si="9"/>
        <v>0</v>
      </c>
      <c r="AA57" s="39">
        <f t="shared" si="16"/>
        <v>119</v>
      </c>
      <c r="AB57" s="37">
        <f t="shared" si="10"/>
        <v>96.7479674796748</v>
      </c>
      <c r="AC57" s="70">
        <v>4</v>
      </c>
      <c r="AD57" s="82">
        <f t="shared" si="11"/>
        <v>3.2520325203252036</v>
      </c>
      <c r="AE57" s="39">
        <f t="shared" si="12"/>
        <v>123</v>
      </c>
      <c r="AF57" s="135">
        <f t="shared" si="13"/>
        <v>58.29383886255924</v>
      </c>
      <c r="AG57" s="183">
        <f t="shared" si="14"/>
        <v>-41.70616113744076</v>
      </c>
    </row>
    <row r="58" spans="1:33" ht="12.75" customHeight="1">
      <c r="A58" s="304"/>
      <c r="B58" s="6">
        <v>297</v>
      </c>
      <c r="C58" s="3" t="s">
        <v>15</v>
      </c>
      <c r="D58" s="53">
        <v>516</v>
      </c>
      <c r="E58" s="70">
        <v>43</v>
      </c>
      <c r="F58" s="37">
        <f t="shared" si="0"/>
        <v>14.429530201342283</v>
      </c>
      <c r="G58" s="70">
        <v>73</v>
      </c>
      <c r="H58" s="37">
        <f t="shared" si="1"/>
        <v>24.496644295302016</v>
      </c>
      <c r="I58" s="70">
        <v>4</v>
      </c>
      <c r="J58" s="37">
        <f t="shared" si="2"/>
        <v>1.342281879194631</v>
      </c>
      <c r="K58" s="70">
        <v>147</v>
      </c>
      <c r="L58" s="37">
        <f t="shared" si="3"/>
        <v>49.328859060402685</v>
      </c>
      <c r="M58" s="70">
        <v>0</v>
      </c>
      <c r="N58" s="37">
        <f t="shared" si="4"/>
        <v>0</v>
      </c>
      <c r="O58" s="70">
        <v>4</v>
      </c>
      <c r="P58" s="37">
        <f t="shared" si="5"/>
        <v>1.342281879194631</v>
      </c>
      <c r="Q58" s="89">
        <v>0</v>
      </c>
      <c r="R58" s="37">
        <f t="shared" si="15"/>
        <v>0</v>
      </c>
      <c r="S58" s="70">
        <v>0</v>
      </c>
      <c r="T58" s="37">
        <f t="shared" si="6"/>
        <v>0</v>
      </c>
      <c r="U58" s="70">
        <v>0</v>
      </c>
      <c r="V58" s="37">
        <f t="shared" si="17"/>
        <v>0</v>
      </c>
      <c r="W58" s="70">
        <v>0</v>
      </c>
      <c r="X58" s="37">
        <f t="shared" si="8"/>
        <v>0</v>
      </c>
      <c r="Y58" s="70">
        <v>0</v>
      </c>
      <c r="Z58" s="37">
        <f t="shared" si="9"/>
        <v>0</v>
      </c>
      <c r="AA58" s="39">
        <f t="shared" si="16"/>
        <v>271</v>
      </c>
      <c r="AB58" s="37">
        <f t="shared" si="10"/>
        <v>90.93959731543623</v>
      </c>
      <c r="AC58" s="70">
        <v>27</v>
      </c>
      <c r="AD58" s="82">
        <f t="shared" si="11"/>
        <v>9.060402684563758</v>
      </c>
      <c r="AE58" s="39">
        <f t="shared" si="12"/>
        <v>298</v>
      </c>
      <c r="AF58" s="135">
        <f t="shared" si="13"/>
        <v>57.751937984496124</v>
      </c>
      <c r="AG58" s="183">
        <f t="shared" si="14"/>
        <v>-42.248062015503876</v>
      </c>
    </row>
    <row r="59" spans="1:33" ht="12.75" customHeight="1">
      <c r="A59" s="304"/>
      <c r="B59" s="6">
        <v>298</v>
      </c>
      <c r="C59" s="3" t="s">
        <v>15</v>
      </c>
      <c r="D59" s="53">
        <v>386</v>
      </c>
      <c r="E59" s="70">
        <v>33</v>
      </c>
      <c r="F59" s="37">
        <f t="shared" si="0"/>
        <v>19.07514450867052</v>
      </c>
      <c r="G59" s="70">
        <v>64</v>
      </c>
      <c r="H59" s="37">
        <f t="shared" si="1"/>
        <v>36.99421965317919</v>
      </c>
      <c r="I59" s="70">
        <v>10</v>
      </c>
      <c r="J59" s="37">
        <f t="shared" si="2"/>
        <v>5.780346820809249</v>
      </c>
      <c r="K59" s="70">
        <v>24</v>
      </c>
      <c r="L59" s="37">
        <f t="shared" si="3"/>
        <v>13.872832369942195</v>
      </c>
      <c r="M59" s="70">
        <v>0</v>
      </c>
      <c r="N59" s="37">
        <f t="shared" si="4"/>
        <v>0</v>
      </c>
      <c r="O59" s="70">
        <v>35</v>
      </c>
      <c r="P59" s="37">
        <f t="shared" si="5"/>
        <v>20.23121387283237</v>
      </c>
      <c r="Q59" s="89">
        <v>0</v>
      </c>
      <c r="R59" s="37">
        <f t="shared" si="15"/>
        <v>0</v>
      </c>
      <c r="S59" s="70">
        <v>0</v>
      </c>
      <c r="T59" s="37">
        <f t="shared" si="6"/>
        <v>0</v>
      </c>
      <c r="U59" s="70">
        <v>0</v>
      </c>
      <c r="V59" s="37">
        <f t="shared" si="17"/>
        <v>0</v>
      </c>
      <c r="W59" s="70">
        <v>0</v>
      </c>
      <c r="X59" s="37">
        <f t="shared" si="8"/>
        <v>0</v>
      </c>
      <c r="Y59" s="70">
        <v>0</v>
      </c>
      <c r="Z59" s="37">
        <f t="shared" si="9"/>
        <v>0</v>
      </c>
      <c r="AA59" s="39">
        <f t="shared" si="16"/>
        <v>166</v>
      </c>
      <c r="AB59" s="37">
        <f t="shared" si="10"/>
        <v>95.95375722543352</v>
      </c>
      <c r="AC59" s="70">
        <v>7</v>
      </c>
      <c r="AD59" s="82">
        <f t="shared" si="11"/>
        <v>4.046242774566474</v>
      </c>
      <c r="AE59" s="39">
        <f t="shared" si="12"/>
        <v>173</v>
      </c>
      <c r="AF59" s="135">
        <f t="shared" si="13"/>
        <v>44.81865284974093</v>
      </c>
      <c r="AG59" s="183">
        <f t="shared" si="14"/>
        <v>-55.18134715025907</v>
      </c>
    </row>
    <row r="60" spans="1:33" ht="12.75" customHeight="1">
      <c r="A60" s="304"/>
      <c r="B60" s="6">
        <v>298</v>
      </c>
      <c r="C60" s="3" t="s">
        <v>16</v>
      </c>
      <c r="D60" s="53">
        <v>387</v>
      </c>
      <c r="E60" s="70">
        <v>57</v>
      </c>
      <c r="F60" s="37">
        <f t="shared" si="0"/>
        <v>31.491712707182316</v>
      </c>
      <c r="G60" s="70">
        <v>62</v>
      </c>
      <c r="H60" s="37">
        <f t="shared" si="1"/>
        <v>34.25414364640884</v>
      </c>
      <c r="I60" s="70">
        <v>2</v>
      </c>
      <c r="J60" s="37">
        <f t="shared" si="2"/>
        <v>1.1049723756906076</v>
      </c>
      <c r="K60" s="70">
        <v>25</v>
      </c>
      <c r="L60" s="37">
        <f t="shared" si="3"/>
        <v>13.812154696132598</v>
      </c>
      <c r="M60" s="70">
        <v>0</v>
      </c>
      <c r="N60" s="37">
        <f t="shared" si="4"/>
        <v>0</v>
      </c>
      <c r="O60" s="70">
        <v>22</v>
      </c>
      <c r="P60" s="37">
        <f t="shared" si="5"/>
        <v>12.154696132596685</v>
      </c>
      <c r="Q60" s="89">
        <v>0</v>
      </c>
      <c r="R60" s="37">
        <f t="shared" si="15"/>
        <v>0</v>
      </c>
      <c r="S60" s="70">
        <v>0</v>
      </c>
      <c r="T60" s="37">
        <f t="shared" si="6"/>
        <v>0</v>
      </c>
      <c r="U60" s="70">
        <v>0</v>
      </c>
      <c r="V60" s="37">
        <f t="shared" si="17"/>
        <v>0</v>
      </c>
      <c r="W60" s="70">
        <v>0</v>
      </c>
      <c r="X60" s="37">
        <f t="shared" si="8"/>
        <v>0</v>
      </c>
      <c r="Y60" s="70">
        <v>0</v>
      </c>
      <c r="Z60" s="37">
        <f t="shared" si="9"/>
        <v>0</v>
      </c>
      <c r="AA60" s="39">
        <f t="shared" si="16"/>
        <v>168</v>
      </c>
      <c r="AB60" s="37">
        <f t="shared" si="10"/>
        <v>92.81767955801105</v>
      </c>
      <c r="AC60" s="70">
        <v>13</v>
      </c>
      <c r="AD60" s="82">
        <f t="shared" si="11"/>
        <v>7.18232044198895</v>
      </c>
      <c r="AE60" s="39">
        <f t="shared" si="12"/>
        <v>181</v>
      </c>
      <c r="AF60" s="135">
        <f t="shared" si="13"/>
        <v>46.770025839793284</v>
      </c>
      <c r="AG60" s="183">
        <f t="shared" si="14"/>
        <v>-53.229974160206716</v>
      </c>
    </row>
    <row r="61" spans="1:33" ht="12.75" customHeight="1">
      <c r="A61" s="304"/>
      <c r="B61" s="6">
        <v>299</v>
      </c>
      <c r="C61" s="3" t="s">
        <v>15</v>
      </c>
      <c r="D61" s="53">
        <v>633</v>
      </c>
      <c r="E61" s="70">
        <v>126</v>
      </c>
      <c r="F61" s="37">
        <f t="shared" si="0"/>
        <v>47.90874524714829</v>
      </c>
      <c r="G61" s="70">
        <v>89</v>
      </c>
      <c r="H61" s="37">
        <f t="shared" si="1"/>
        <v>33.840304182509506</v>
      </c>
      <c r="I61" s="70">
        <v>8</v>
      </c>
      <c r="J61" s="37">
        <f t="shared" si="2"/>
        <v>3.041825095057034</v>
      </c>
      <c r="K61" s="70">
        <v>12</v>
      </c>
      <c r="L61" s="37">
        <f t="shared" si="3"/>
        <v>4.562737642585551</v>
      </c>
      <c r="M61" s="70">
        <v>0</v>
      </c>
      <c r="N61" s="37">
        <f t="shared" si="4"/>
        <v>0</v>
      </c>
      <c r="O61" s="70">
        <v>15</v>
      </c>
      <c r="P61" s="37">
        <f t="shared" si="5"/>
        <v>5.7034220532319395</v>
      </c>
      <c r="Q61" s="89">
        <v>0</v>
      </c>
      <c r="R61" s="37">
        <f t="shared" si="15"/>
        <v>0</v>
      </c>
      <c r="S61" s="70">
        <v>0</v>
      </c>
      <c r="T61" s="37">
        <f t="shared" si="6"/>
        <v>0</v>
      </c>
      <c r="U61" s="70">
        <v>0</v>
      </c>
      <c r="V61" s="37">
        <f t="shared" si="17"/>
        <v>0</v>
      </c>
      <c r="W61" s="70">
        <v>0</v>
      </c>
      <c r="X61" s="37">
        <f t="shared" si="8"/>
        <v>0</v>
      </c>
      <c r="Y61" s="70">
        <v>0</v>
      </c>
      <c r="Z61" s="37">
        <f t="shared" si="9"/>
        <v>0</v>
      </c>
      <c r="AA61" s="39">
        <f t="shared" si="16"/>
        <v>250</v>
      </c>
      <c r="AB61" s="37">
        <f t="shared" si="10"/>
        <v>95.05703422053232</v>
      </c>
      <c r="AC61" s="70">
        <v>13</v>
      </c>
      <c r="AD61" s="82">
        <f t="shared" si="11"/>
        <v>4.942965779467681</v>
      </c>
      <c r="AE61" s="39">
        <f t="shared" si="12"/>
        <v>263</v>
      </c>
      <c r="AF61" s="135">
        <f t="shared" si="13"/>
        <v>41.54818325434439</v>
      </c>
      <c r="AG61" s="183">
        <f t="shared" si="14"/>
        <v>-58.45181674565561</v>
      </c>
    </row>
    <row r="62" spans="1:33" ht="12.75" customHeight="1">
      <c r="A62" s="304"/>
      <c r="B62" s="6">
        <v>299</v>
      </c>
      <c r="C62" s="3" t="s">
        <v>31</v>
      </c>
      <c r="D62" s="53">
        <v>189</v>
      </c>
      <c r="E62" s="70">
        <v>19</v>
      </c>
      <c r="F62" s="37">
        <f t="shared" si="0"/>
        <v>18.095238095238095</v>
      </c>
      <c r="G62" s="70">
        <v>41</v>
      </c>
      <c r="H62" s="37">
        <f t="shared" si="1"/>
        <v>39.04761904761905</v>
      </c>
      <c r="I62" s="70">
        <v>1</v>
      </c>
      <c r="J62" s="37">
        <f t="shared" si="2"/>
        <v>0.9523809523809524</v>
      </c>
      <c r="K62" s="70">
        <v>38</v>
      </c>
      <c r="L62" s="37">
        <f t="shared" si="3"/>
        <v>36.19047619047619</v>
      </c>
      <c r="M62" s="70">
        <v>0</v>
      </c>
      <c r="N62" s="37">
        <f t="shared" si="4"/>
        <v>0</v>
      </c>
      <c r="O62" s="70">
        <v>6</v>
      </c>
      <c r="P62" s="37">
        <f t="shared" si="5"/>
        <v>5.714285714285714</v>
      </c>
      <c r="Q62" s="89">
        <v>0</v>
      </c>
      <c r="R62" s="37">
        <f t="shared" si="15"/>
        <v>0</v>
      </c>
      <c r="S62" s="70">
        <v>0</v>
      </c>
      <c r="T62" s="37">
        <f t="shared" si="6"/>
        <v>0</v>
      </c>
      <c r="U62" s="70">
        <v>0</v>
      </c>
      <c r="V62" s="37">
        <f t="shared" si="17"/>
        <v>0</v>
      </c>
      <c r="W62" s="70">
        <v>0</v>
      </c>
      <c r="X62" s="37">
        <f t="shared" si="8"/>
        <v>0</v>
      </c>
      <c r="Y62" s="70">
        <v>0</v>
      </c>
      <c r="Z62" s="37">
        <f t="shared" si="9"/>
        <v>0</v>
      </c>
      <c r="AA62" s="39">
        <f t="shared" si="16"/>
        <v>105</v>
      </c>
      <c r="AB62" s="37">
        <f t="shared" si="10"/>
        <v>100</v>
      </c>
      <c r="AC62" s="70">
        <v>0</v>
      </c>
      <c r="AD62" s="82">
        <f t="shared" si="11"/>
        <v>0</v>
      </c>
      <c r="AE62" s="39">
        <f t="shared" si="12"/>
        <v>105</v>
      </c>
      <c r="AF62" s="135">
        <f t="shared" si="13"/>
        <v>55.55555555555556</v>
      </c>
      <c r="AG62" s="183">
        <f t="shared" si="14"/>
        <v>-44.44444444444444</v>
      </c>
    </row>
    <row r="63" spans="1:33" ht="12.75" customHeight="1">
      <c r="A63" s="304"/>
      <c r="B63" s="6">
        <v>300</v>
      </c>
      <c r="C63" s="3" t="s">
        <v>15</v>
      </c>
      <c r="D63" s="53">
        <v>368</v>
      </c>
      <c r="E63" s="70">
        <v>22</v>
      </c>
      <c r="F63" s="37">
        <f t="shared" si="0"/>
        <v>9.12863070539419</v>
      </c>
      <c r="G63" s="70">
        <v>58</v>
      </c>
      <c r="H63" s="37">
        <f t="shared" si="1"/>
        <v>24.066390041493776</v>
      </c>
      <c r="I63" s="70">
        <v>6</v>
      </c>
      <c r="J63" s="37">
        <f t="shared" si="2"/>
        <v>2.4896265560165975</v>
      </c>
      <c r="K63" s="70">
        <v>145</v>
      </c>
      <c r="L63" s="37">
        <f t="shared" si="3"/>
        <v>60.16597510373444</v>
      </c>
      <c r="M63" s="70">
        <v>0</v>
      </c>
      <c r="N63" s="37">
        <f t="shared" si="4"/>
        <v>0</v>
      </c>
      <c r="O63" s="70">
        <v>3</v>
      </c>
      <c r="P63" s="37">
        <f t="shared" si="5"/>
        <v>1.2448132780082988</v>
      </c>
      <c r="Q63" s="89">
        <v>0</v>
      </c>
      <c r="R63" s="37">
        <f t="shared" si="15"/>
        <v>0</v>
      </c>
      <c r="S63" s="70">
        <v>0</v>
      </c>
      <c r="T63" s="37">
        <f t="shared" si="6"/>
        <v>0</v>
      </c>
      <c r="U63" s="70">
        <v>0</v>
      </c>
      <c r="V63" s="37">
        <f t="shared" si="17"/>
        <v>0</v>
      </c>
      <c r="W63" s="70">
        <v>0</v>
      </c>
      <c r="X63" s="37">
        <f t="shared" si="8"/>
        <v>0</v>
      </c>
      <c r="Y63" s="70">
        <v>0</v>
      </c>
      <c r="Z63" s="37">
        <f t="shared" si="9"/>
        <v>0</v>
      </c>
      <c r="AA63" s="39">
        <f t="shared" si="16"/>
        <v>234</v>
      </c>
      <c r="AB63" s="37">
        <f t="shared" si="10"/>
        <v>97.0954356846473</v>
      </c>
      <c r="AC63" s="70">
        <v>7</v>
      </c>
      <c r="AD63" s="82">
        <f t="shared" si="11"/>
        <v>2.904564315352697</v>
      </c>
      <c r="AE63" s="39">
        <f t="shared" si="12"/>
        <v>241</v>
      </c>
      <c r="AF63" s="135">
        <f t="shared" si="13"/>
        <v>65.48913043478261</v>
      </c>
      <c r="AG63" s="183">
        <f t="shared" si="14"/>
        <v>-34.51086956521739</v>
      </c>
    </row>
    <row r="64" spans="1:33" ht="12.75" customHeight="1">
      <c r="A64" s="304"/>
      <c r="B64" s="6">
        <v>301</v>
      </c>
      <c r="C64" s="3" t="s">
        <v>15</v>
      </c>
      <c r="D64" s="53">
        <v>562</v>
      </c>
      <c r="E64" s="70">
        <v>19</v>
      </c>
      <c r="F64" s="37">
        <f t="shared" si="0"/>
        <v>6.089743589743589</v>
      </c>
      <c r="G64" s="70">
        <v>73</v>
      </c>
      <c r="H64" s="37">
        <f t="shared" si="1"/>
        <v>23.397435897435898</v>
      </c>
      <c r="I64" s="70">
        <v>2</v>
      </c>
      <c r="J64" s="37">
        <f t="shared" si="2"/>
        <v>0.641025641025641</v>
      </c>
      <c r="K64" s="70">
        <v>194</v>
      </c>
      <c r="L64" s="37">
        <f t="shared" si="3"/>
        <v>62.17948717948718</v>
      </c>
      <c r="M64" s="70">
        <v>0</v>
      </c>
      <c r="N64" s="37">
        <f t="shared" si="4"/>
        <v>0</v>
      </c>
      <c r="O64" s="70">
        <v>1</v>
      </c>
      <c r="P64" s="37">
        <f t="shared" si="5"/>
        <v>0.3205128205128205</v>
      </c>
      <c r="Q64" s="89">
        <v>0</v>
      </c>
      <c r="R64" s="37">
        <f t="shared" si="15"/>
        <v>0</v>
      </c>
      <c r="S64" s="70">
        <v>2</v>
      </c>
      <c r="T64" s="37">
        <f t="shared" si="6"/>
        <v>0.641025641025641</v>
      </c>
      <c r="U64" s="70">
        <v>0</v>
      </c>
      <c r="V64" s="37">
        <f t="shared" si="17"/>
        <v>0</v>
      </c>
      <c r="W64" s="70">
        <v>0</v>
      </c>
      <c r="X64" s="37">
        <f t="shared" si="8"/>
        <v>0</v>
      </c>
      <c r="Y64" s="70">
        <v>0</v>
      </c>
      <c r="Z64" s="37">
        <f t="shared" si="9"/>
        <v>0</v>
      </c>
      <c r="AA64" s="39">
        <f t="shared" si="16"/>
        <v>291</v>
      </c>
      <c r="AB64" s="37">
        <f t="shared" si="10"/>
        <v>93.26923076923077</v>
      </c>
      <c r="AC64" s="70">
        <v>21</v>
      </c>
      <c r="AD64" s="82">
        <f t="shared" si="11"/>
        <v>6.730769230769231</v>
      </c>
      <c r="AE64" s="39">
        <f t="shared" si="12"/>
        <v>312</v>
      </c>
      <c r="AF64" s="135">
        <f t="shared" si="13"/>
        <v>55.51601423487544</v>
      </c>
      <c r="AG64" s="183">
        <f t="shared" si="14"/>
        <v>-44.48398576512456</v>
      </c>
    </row>
    <row r="65" spans="1:33" ht="12.75" customHeight="1">
      <c r="A65" s="304"/>
      <c r="B65" s="6">
        <v>302</v>
      </c>
      <c r="C65" s="3" t="s">
        <v>15</v>
      </c>
      <c r="D65" s="53">
        <v>182</v>
      </c>
      <c r="E65" s="70">
        <v>39</v>
      </c>
      <c r="F65" s="37">
        <f>E65/AE65*100</f>
        <v>32.773109243697476</v>
      </c>
      <c r="G65" s="70">
        <v>32</v>
      </c>
      <c r="H65" s="37">
        <f>G65/AE65*100</f>
        <v>26.89075630252101</v>
      </c>
      <c r="I65" s="70">
        <v>1</v>
      </c>
      <c r="J65" s="37">
        <f>I65/AE65*100</f>
        <v>0.8403361344537815</v>
      </c>
      <c r="K65" s="70">
        <v>24</v>
      </c>
      <c r="L65" s="37">
        <f>K65/AE65*100</f>
        <v>20.168067226890756</v>
      </c>
      <c r="M65" s="70">
        <v>0</v>
      </c>
      <c r="N65" s="37">
        <f>M65/AE65*100</f>
        <v>0</v>
      </c>
      <c r="O65" s="70">
        <v>20</v>
      </c>
      <c r="P65" s="37">
        <f>O65/AE65*100</f>
        <v>16.80672268907563</v>
      </c>
      <c r="Q65" s="89">
        <v>0</v>
      </c>
      <c r="R65" s="37">
        <f t="shared" si="15"/>
        <v>0</v>
      </c>
      <c r="S65" s="70">
        <v>0</v>
      </c>
      <c r="T65" s="37">
        <f>S65/AE65*100</f>
        <v>0</v>
      </c>
      <c r="U65" s="70">
        <v>0</v>
      </c>
      <c r="V65" s="37">
        <f>U65/AE65*100</f>
        <v>0</v>
      </c>
      <c r="W65" s="70">
        <v>0</v>
      </c>
      <c r="X65" s="37">
        <f>W65/AE65*100</f>
        <v>0</v>
      </c>
      <c r="Y65" s="70">
        <v>0</v>
      </c>
      <c r="Z65" s="37">
        <f>Y65/AA65*100</f>
        <v>0</v>
      </c>
      <c r="AA65" s="39">
        <f t="shared" si="16"/>
        <v>116</v>
      </c>
      <c r="AB65" s="37">
        <f>AA65/AE65*100</f>
        <v>97.47899159663865</v>
      </c>
      <c r="AC65" s="70">
        <v>3</v>
      </c>
      <c r="AD65" s="82">
        <f>AC65/AE65*100</f>
        <v>2.5210084033613445</v>
      </c>
      <c r="AE65" s="39">
        <f>AA65+AC65</f>
        <v>119</v>
      </c>
      <c r="AF65" s="135">
        <f>AE65/D65*100</f>
        <v>65.38461538461539</v>
      </c>
      <c r="AG65" s="183">
        <f t="shared" si="14"/>
        <v>-34.61538461538461</v>
      </c>
    </row>
    <row r="66" spans="1:33" ht="13.5" customHeight="1" thickBot="1">
      <c r="A66" s="305"/>
      <c r="B66" s="30">
        <v>490</v>
      </c>
      <c r="C66" s="31" t="s">
        <v>15</v>
      </c>
      <c r="D66" s="54">
        <v>207</v>
      </c>
      <c r="E66" s="71">
        <v>15</v>
      </c>
      <c r="F66" s="42">
        <f>E66/AE66*100</f>
        <v>12.396694214876034</v>
      </c>
      <c r="G66" s="71">
        <v>36</v>
      </c>
      <c r="H66" s="42">
        <f>G66/AE66*100</f>
        <v>29.75206611570248</v>
      </c>
      <c r="I66" s="71">
        <v>1</v>
      </c>
      <c r="J66" s="42">
        <f>I66/AE66*100</f>
        <v>0.8264462809917356</v>
      </c>
      <c r="K66" s="71">
        <v>21</v>
      </c>
      <c r="L66" s="42">
        <f>K66/AE66*100</f>
        <v>17.355371900826448</v>
      </c>
      <c r="M66" s="71">
        <v>0</v>
      </c>
      <c r="N66" s="42">
        <f>M66/AE66*100</f>
        <v>0</v>
      </c>
      <c r="O66" s="71">
        <v>37</v>
      </c>
      <c r="P66" s="42">
        <f>O66/AE66*100</f>
        <v>30.57851239669421</v>
      </c>
      <c r="Q66" s="87">
        <v>0</v>
      </c>
      <c r="R66" s="42">
        <f t="shared" si="15"/>
        <v>0</v>
      </c>
      <c r="S66" s="71">
        <v>2</v>
      </c>
      <c r="T66" s="42">
        <f>S66/AE66*100</f>
        <v>1.6528925619834711</v>
      </c>
      <c r="U66" s="71">
        <v>0</v>
      </c>
      <c r="V66" s="42">
        <f>U66/AE66*100</f>
        <v>0</v>
      </c>
      <c r="W66" s="71">
        <v>0</v>
      </c>
      <c r="X66" s="42">
        <f>W66/AE66*100</f>
        <v>0</v>
      </c>
      <c r="Y66" s="71">
        <v>0</v>
      </c>
      <c r="Z66" s="42">
        <f>Y66/AA66*100</f>
        <v>0</v>
      </c>
      <c r="AA66" s="43">
        <f t="shared" si="16"/>
        <v>112</v>
      </c>
      <c r="AB66" s="42">
        <f>AA66/AE66*100</f>
        <v>92.56198347107438</v>
      </c>
      <c r="AC66" s="71">
        <v>9</v>
      </c>
      <c r="AD66" s="83">
        <f>AC66/AE66*100</f>
        <v>7.43801652892562</v>
      </c>
      <c r="AE66" s="43">
        <f>AA66+AC66</f>
        <v>121</v>
      </c>
      <c r="AF66" s="137">
        <f>AE66/D66*100</f>
        <v>58.454106280193244</v>
      </c>
      <c r="AG66" s="184">
        <f t="shared" si="14"/>
        <v>-41.545893719806756</v>
      </c>
    </row>
    <row r="67" spans="1:40" s="4" customFormat="1" ht="7.5" customHeight="1" thickBot="1" thickTop="1">
      <c r="A67" s="64"/>
      <c r="B67" s="32"/>
      <c r="C67" s="15"/>
      <c r="D67" s="16"/>
      <c r="E67" s="16"/>
      <c r="F67" s="196"/>
      <c r="G67" s="16"/>
      <c r="H67" s="196"/>
      <c r="I67" s="16"/>
      <c r="J67" s="196"/>
      <c r="K67" s="16"/>
      <c r="L67" s="196"/>
      <c r="M67" s="16"/>
      <c r="N67" s="196"/>
      <c r="O67" s="16"/>
      <c r="P67" s="196"/>
      <c r="Q67" s="274"/>
      <c r="R67" s="196"/>
      <c r="S67" s="196"/>
      <c r="T67" s="275"/>
      <c r="U67" s="196"/>
      <c r="V67" s="196"/>
      <c r="W67" s="196"/>
      <c r="X67" s="196"/>
      <c r="Y67" s="16"/>
      <c r="Z67" s="196"/>
      <c r="AA67" s="276"/>
      <c r="AB67" s="276"/>
      <c r="AC67" s="277"/>
      <c r="AD67" s="196"/>
      <c r="AE67" s="277"/>
      <c r="AF67" s="132"/>
      <c r="AG67" s="132"/>
      <c r="AH67" s="19"/>
      <c r="AI67" s="19"/>
      <c r="AJ67" s="19"/>
      <c r="AK67" s="19"/>
      <c r="AL67" s="19"/>
      <c r="AM67" s="19"/>
      <c r="AN67" s="19"/>
    </row>
    <row r="68" spans="1:40" s="9" customFormat="1" ht="18" customHeight="1" thickBot="1" thickTop="1">
      <c r="A68" s="309" t="s">
        <v>37</v>
      </c>
      <c r="B68" s="309"/>
      <c r="C68" s="55">
        <f>COUNTA(C13:C66)</f>
        <v>54</v>
      </c>
      <c r="D68" s="56">
        <f>SUM(D13:D67)</f>
        <v>20542</v>
      </c>
      <c r="E68" s="56">
        <f>SUM(E13:E67)</f>
        <v>3148</v>
      </c>
      <c r="F68" s="57">
        <f>E68/AE68*100</f>
        <v>29.0539916935856</v>
      </c>
      <c r="G68" s="56">
        <f>SUM(G13:G67)</f>
        <v>3549</v>
      </c>
      <c r="H68" s="57">
        <f>G68/AE68*100</f>
        <v>32.754960775265346</v>
      </c>
      <c r="I68" s="56">
        <f>SUM(I13:I67)</f>
        <v>156</v>
      </c>
      <c r="J68" s="57">
        <f>I68/AE68*100</f>
        <v>1.439778495616059</v>
      </c>
      <c r="K68" s="56">
        <f>SUM(K13:K67)</f>
        <v>2564</v>
      </c>
      <c r="L68" s="57">
        <f>K68/AE68*100</f>
        <v>23.664051684356252</v>
      </c>
      <c r="M68" s="56">
        <f>SUM(M13:M67)</f>
        <v>0</v>
      </c>
      <c r="N68" s="57">
        <f>M68/AE68*100</f>
        <v>0</v>
      </c>
      <c r="O68" s="56">
        <f>SUM(O13:O67)</f>
        <v>787</v>
      </c>
      <c r="P68" s="57">
        <f>O68/AE68*100</f>
        <v>7.2634979233964</v>
      </c>
      <c r="Q68" s="56">
        <f>SUM(Q13:Q67)</f>
        <v>0</v>
      </c>
      <c r="R68" s="57">
        <f t="shared" si="15"/>
        <v>0</v>
      </c>
      <c r="S68" s="56">
        <f>SUM(S13:S67)</f>
        <v>30</v>
      </c>
      <c r="T68" s="57">
        <f>S68/AE68*100</f>
        <v>0.2768804799261652</v>
      </c>
      <c r="U68" s="56">
        <f>SUM(U13:U67)</f>
        <v>0</v>
      </c>
      <c r="V68" s="57">
        <f>U68/AE68*100</f>
        <v>0</v>
      </c>
      <c r="W68" s="56">
        <f>SUM(W13:W67)</f>
        <v>0</v>
      </c>
      <c r="X68" s="57">
        <f>W68/AE68*100</f>
        <v>0</v>
      </c>
      <c r="Y68" s="56">
        <f>SUM(Y13:Y67)</f>
        <v>0</v>
      </c>
      <c r="Z68" s="57">
        <f>Y68/AE68*100</f>
        <v>0</v>
      </c>
      <c r="AA68" s="56">
        <f>SUM(AA13:AA67)</f>
        <v>10234</v>
      </c>
      <c r="AB68" s="57">
        <f>AA68/AE68*100</f>
        <v>94.45316105214583</v>
      </c>
      <c r="AC68" s="56">
        <f>SUM(AC13:AC67)</f>
        <v>601</v>
      </c>
      <c r="AD68" s="84">
        <f>AC68/AE68*100</f>
        <v>5.546838947854176</v>
      </c>
      <c r="AE68" s="56">
        <f>SUM(AE13:AE66)</f>
        <v>10835</v>
      </c>
      <c r="AF68" s="85">
        <f>AE68/D68*100</f>
        <v>52.74559439197741</v>
      </c>
      <c r="AG68" s="112">
        <f>AF68-100</f>
        <v>-47.25440560802259</v>
      </c>
      <c r="AH68" s="20"/>
      <c r="AI68" s="20"/>
      <c r="AJ68" s="20"/>
      <c r="AK68" s="20"/>
      <c r="AL68" s="20"/>
      <c r="AM68" s="20"/>
      <c r="AN68" s="20"/>
    </row>
    <row r="69" ht="9" customHeight="1" thickBot="1" thickTop="1"/>
    <row r="70" spans="1:33" s="23" customFormat="1" ht="15" customHeight="1" thickBot="1" thickTop="1">
      <c r="A70" s="345" t="s">
        <v>73</v>
      </c>
      <c r="B70" s="345"/>
      <c r="C70" s="270">
        <f>COUNTA(C55)</f>
        <v>1</v>
      </c>
      <c r="D70" s="270">
        <f>SUM(D55)</f>
        <v>519</v>
      </c>
      <c r="E70" s="270">
        <f>SUM(E55)</f>
        <v>22</v>
      </c>
      <c r="F70" s="271">
        <f>E70/AE68*100</f>
        <v>0.20304568527918782</v>
      </c>
      <c r="G70" s="270">
        <f>SUM(G55)</f>
        <v>71</v>
      </c>
      <c r="H70" s="271">
        <f>G70/AE68*100</f>
        <v>0.6552838024919243</v>
      </c>
      <c r="I70" s="270">
        <f>SUM(I55)</f>
        <v>1</v>
      </c>
      <c r="J70" s="271">
        <f>I70/AE68*100</f>
        <v>0.009229349330872173</v>
      </c>
      <c r="K70" s="270">
        <f>SUM(K55)</f>
        <v>140</v>
      </c>
      <c r="L70" s="271">
        <f>K70/AE68*100</f>
        <v>1.2921089063221043</v>
      </c>
      <c r="M70" s="270">
        <f>SUM(M55)</f>
        <v>0</v>
      </c>
      <c r="N70" s="271">
        <f>M70/AE68*100</f>
        <v>0</v>
      </c>
      <c r="O70" s="270">
        <f>SUM(O55)</f>
        <v>14</v>
      </c>
      <c r="P70" s="271">
        <f>O70/AE68*100</f>
        <v>0.12921089063221042</v>
      </c>
      <c r="Q70" s="270">
        <f>SUM(Q55)</f>
        <v>0</v>
      </c>
      <c r="R70" s="271">
        <f>Q70/AE68*100</f>
        <v>0</v>
      </c>
      <c r="S70" s="270">
        <f>SUM(S55)</f>
        <v>0</v>
      </c>
      <c r="T70" s="271">
        <f>S70/AE68*100</f>
        <v>0</v>
      </c>
      <c r="U70" s="270">
        <f>SUM(U55)</f>
        <v>0</v>
      </c>
      <c r="V70" s="271">
        <f>U70/AE68*100</f>
        <v>0</v>
      </c>
      <c r="W70" s="270">
        <f>SUM(W55)</f>
        <v>0</v>
      </c>
      <c r="X70" s="271">
        <f>W70/AE68*100</f>
        <v>0</v>
      </c>
      <c r="Y70" s="270">
        <f>SUM(Y55)</f>
        <v>0</v>
      </c>
      <c r="Z70" s="271">
        <f>Y70/AE68*100</f>
        <v>0</v>
      </c>
      <c r="AA70" s="270">
        <f>SUM(AA55)</f>
        <v>248</v>
      </c>
      <c r="AB70" s="272">
        <f>AA70/AE68*100</f>
        <v>2.288878634056299</v>
      </c>
      <c r="AC70" s="270">
        <f>SUM(AC55)</f>
        <v>22</v>
      </c>
      <c r="AD70" s="273">
        <f>AC70/AE68*100</f>
        <v>0.20304568527918782</v>
      </c>
      <c r="AE70" s="270">
        <f>SUM(AE55)</f>
        <v>270</v>
      </c>
      <c r="AF70" s="273">
        <f>AE70/AE68*100</f>
        <v>2.491924319335487</v>
      </c>
      <c r="AG70" s="267"/>
    </row>
    <row r="71" spans="27:42" ht="9" customHeight="1" thickBot="1" thickTop="1">
      <c r="AA71" s="157"/>
      <c r="AB71" s="157"/>
      <c r="AC71" s="157"/>
      <c r="AD71" s="158"/>
      <c r="AE71" s="157"/>
      <c r="AF71" s="157"/>
      <c r="AG71" s="158"/>
      <c r="AH71"/>
      <c r="AI71"/>
      <c r="AO71" s="18"/>
      <c r="AP71" s="18"/>
    </row>
    <row r="72" spans="1:33" s="23" customFormat="1" ht="17.25" customHeight="1" thickBot="1" thickTop="1">
      <c r="A72" s="336" t="s">
        <v>74</v>
      </c>
      <c r="B72" s="308"/>
      <c r="C72" s="94">
        <f>(C68-C70)</f>
        <v>53</v>
      </c>
      <c r="D72" s="94">
        <f>(D68-D70)</f>
        <v>20023</v>
      </c>
      <c r="E72" s="94">
        <f>(E68-E70)</f>
        <v>3126</v>
      </c>
      <c r="F72" s="166">
        <f>E72/AE72*100</f>
        <v>29.588263132986274</v>
      </c>
      <c r="G72" s="94">
        <f>(G68-G70)</f>
        <v>3478</v>
      </c>
      <c r="H72" s="166">
        <f>G72/AE72*100</f>
        <v>32.920018930430665</v>
      </c>
      <c r="I72" s="94">
        <f>(I68-I70)</f>
        <v>155</v>
      </c>
      <c r="J72" s="166">
        <f>I72/AE72*100</f>
        <v>1.4671083767155704</v>
      </c>
      <c r="K72" s="94">
        <f>(K68-K70)</f>
        <v>2424</v>
      </c>
      <c r="L72" s="166">
        <f>K72/AE72*100</f>
        <v>22.94368196876479</v>
      </c>
      <c r="M72" s="94">
        <f>(M68-M70)</f>
        <v>0</v>
      </c>
      <c r="N72" s="166">
        <f>M72/AE72*100</f>
        <v>0</v>
      </c>
      <c r="O72" s="94">
        <f>(O68-O70)</f>
        <v>773</v>
      </c>
      <c r="P72" s="166">
        <f>O72/AE72*100</f>
        <v>7.316611452910554</v>
      </c>
      <c r="Q72" s="94">
        <f>(Q68-Q70)</f>
        <v>0</v>
      </c>
      <c r="R72" s="166">
        <f>Q72/AE72*100</f>
        <v>0</v>
      </c>
      <c r="S72" s="94">
        <f>(S68-S70)</f>
        <v>30</v>
      </c>
      <c r="T72" s="166">
        <f>S72/AE72*100</f>
        <v>0.28395646000946523</v>
      </c>
      <c r="U72" s="94">
        <f>(U68-U70)</f>
        <v>0</v>
      </c>
      <c r="V72" s="166">
        <f>U72/AE72*100</f>
        <v>0</v>
      </c>
      <c r="W72" s="94">
        <f>(W68-W70)</f>
        <v>0</v>
      </c>
      <c r="X72" s="166">
        <f>W72/AE72*100</f>
        <v>0</v>
      </c>
      <c r="Y72" s="94">
        <f>(Y68-Y70)</f>
        <v>0</v>
      </c>
      <c r="Z72" s="166">
        <f>Y72/AE72*100</f>
        <v>0</v>
      </c>
      <c r="AA72" s="94">
        <f>(AA68-AA70)</f>
        <v>9986</v>
      </c>
      <c r="AB72" s="167">
        <f>AA72/AE72*100</f>
        <v>94.51964032181732</v>
      </c>
      <c r="AC72" s="94">
        <f>(AC68-AC70)</f>
        <v>579</v>
      </c>
      <c r="AD72" s="186">
        <f>AC72/AE72*100</f>
        <v>5.480359678182679</v>
      </c>
      <c r="AE72" s="94">
        <f>(AE68-AE70)</f>
        <v>10565</v>
      </c>
      <c r="AF72" s="186">
        <f>AE72/D72*100</f>
        <v>52.764321030814564</v>
      </c>
      <c r="AG72" s="194">
        <f>AF72-100</f>
        <v>-47.235678969185436</v>
      </c>
    </row>
    <row r="73" spans="33:41" ht="13.5" thickTop="1">
      <c r="AG73"/>
      <c r="AH73"/>
      <c r="AO73" s="18"/>
    </row>
    <row r="74" spans="1:33" s="18" customFormat="1" ht="12.75">
      <c r="A74" s="247"/>
      <c r="B74" s="268" t="s">
        <v>75</v>
      </c>
      <c r="C74" s="1"/>
      <c r="D74" s="8"/>
      <c r="E74" s="157"/>
      <c r="F74" s="269" t="s">
        <v>77</v>
      </c>
      <c r="G74" s="157"/>
      <c r="H74" s="21"/>
      <c r="I74" s="157"/>
      <c r="J74" s="21"/>
      <c r="K74" s="157"/>
      <c r="L74" s="21"/>
      <c r="M74" s="157"/>
      <c r="N74" s="21"/>
      <c r="O74" s="157"/>
      <c r="P74" s="21"/>
      <c r="Q74" s="21"/>
      <c r="R74" s="21"/>
      <c r="S74" s="157"/>
      <c r="T74" s="21"/>
      <c r="U74" s="158"/>
      <c r="V74" s="21"/>
      <c r="W74" s="157"/>
      <c r="X74" s="21"/>
      <c r="Y74" s="157"/>
      <c r="Z74" s="21"/>
      <c r="AA74" s="157"/>
      <c r="AB74" s="157"/>
      <c r="AC74" s="157"/>
      <c r="AD74" s="158"/>
      <c r="AE74" s="157"/>
      <c r="AF74" s="158"/>
      <c r="AG74" s="158"/>
    </row>
  </sheetData>
  <mergeCells count="34">
    <mergeCell ref="K10:L10"/>
    <mergeCell ref="S10:T10"/>
    <mergeCell ref="Q10:R10"/>
    <mergeCell ref="A13:A43"/>
    <mergeCell ref="A68:B68"/>
    <mergeCell ref="AE9:AE11"/>
    <mergeCell ref="Y10:Z10"/>
    <mergeCell ref="E9:Z9"/>
    <mergeCell ref="M10:N10"/>
    <mergeCell ref="O10:P10"/>
    <mergeCell ref="G10:H10"/>
    <mergeCell ref="I10:J10"/>
    <mergeCell ref="C9:C11"/>
    <mergeCell ref="A44:A66"/>
    <mergeCell ref="AF9:AF11"/>
    <mergeCell ref="A9:A11"/>
    <mergeCell ref="A1:AG1"/>
    <mergeCell ref="A2:AG2"/>
    <mergeCell ref="A3:AG3"/>
    <mergeCell ref="A4:AG4"/>
    <mergeCell ref="B9:B11"/>
    <mergeCell ref="AA9:AB10"/>
    <mergeCell ref="E10:F10"/>
    <mergeCell ref="AC9:AD10"/>
    <mergeCell ref="A70:B70"/>
    <mergeCell ref="A72:B72"/>
    <mergeCell ref="A5:AG5"/>
    <mergeCell ref="A6:AG6"/>
    <mergeCell ref="A7:AG7"/>
    <mergeCell ref="W10:X10"/>
    <mergeCell ref="D9:D11"/>
    <mergeCell ref="AG9:AG11"/>
    <mergeCell ref="U10:V10"/>
    <mergeCell ref="A8:AG8"/>
  </mergeCells>
  <printOptions horizontalCentered="1"/>
  <pageMargins left="0" right="0" top="0.5511811023622047" bottom="0.7874015748031497" header="0" footer="0"/>
  <pageSetup horizontalDpi="300" verticalDpi="300" orientation="landscape" paperSize="5" scale="90" r:id="rId2"/>
  <headerFooter alignWithMargins="0">
    <oddFooter>&amp;C&amp;P de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78"/>
  <sheetViews>
    <sheetView zoomScale="75" zoomScaleNormal="75" workbookViewId="0" topLeftCell="A47">
      <selection activeCell="R83" sqref="R83"/>
    </sheetView>
  </sheetViews>
  <sheetFormatPr defaultColWidth="11.421875" defaultRowHeight="12.75"/>
  <cols>
    <col min="1" max="1" width="7.28125" style="66" customWidth="1"/>
    <col min="2" max="2" width="7.28125" style="5" customWidth="1"/>
    <col min="3" max="3" width="5.57421875" style="1" customWidth="1"/>
    <col min="4" max="4" width="6.8515625" style="8" customWidth="1"/>
    <col min="5" max="5" width="5.7109375" style="8" customWidth="1"/>
    <col min="6" max="6" width="4.57421875" style="21" customWidth="1"/>
    <col min="7" max="7" width="5.7109375" style="8" customWidth="1"/>
    <col min="8" max="8" width="4.421875" style="21" customWidth="1"/>
    <col min="9" max="9" width="5.7109375" style="8" customWidth="1"/>
    <col min="10" max="10" width="4.57421875" style="21" customWidth="1"/>
    <col min="11" max="11" width="5.7109375" style="8" customWidth="1"/>
    <col min="12" max="12" width="4.57421875" style="21" customWidth="1"/>
    <col min="13" max="13" width="5.7109375" style="8" customWidth="1"/>
    <col min="14" max="14" width="4.57421875" style="21" customWidth="1"/>
    <col min="15" max="15" width="5.7109375" style="8" customWidth="1"/>
    <col min="16" max="16" width="4.57421875" style="21" customWidth="1"/>
    <col min="17" max="17" width="5.7109375" style="21" customWidth="1"/>
    <col min="18" max="18" width="4.57421875" style="21" customWidth="1"/>
    <col min="19" max="19" width="5.7109375" style="21" customWidth="1"/>
    <col min="20" max="20" width="4.57421875" style="21" customWidth="1"/>
    <col min="21" max="21" width="5.7109375" style="21" customWidth="1"/>
    <col min="22" max="22" width="4.57421875" style="21" customWidth="1"/>
    <col min="23" max="23" width="5.7109375" style="21" customWidth="1"/>
    <col min="24" max="24" width="4.57421875" style="21" customWidth="1"/>
    <col min="25" max="25" width="5.7109375" style="8" customWidth="1"/>
    <col min="26" max="26" width="4.57421875" style="21" customWidth="1"/>
    <col min="27" max="27" width="7.00390625" style="12" customWidth="1"/>
    <col min="28" max="28" width="5.28125" style="12" customWidth="1"/>
    <col min="29" max="29" width="4.57421875" style="10" customWidth="1"/>
    <col min="30" max="30" width="4.57421875" style="21" customWidth="1"/>
    <col min="31" max="31" width="7.00390625" style="10" customWidth="1"/>
    <col min="32" max="32" width="7.8515625" style="26" customWidth="1"/>
    <col min="33" max="33" width="7.57421875" style="26" customWidth="1"/>
    <col min="34" max="40" width="11.421875" style="18" customWidth="1"/>
  </cols>
  <sheetData>
    <row r="1" spans="1:33" ht="39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</row>
    <row r="2" spans="1:33" ht="18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</row>
    <row r="3" spans="1:33" ht="12.75">
      <c r="A3" s="312" t="s">
        <v>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</row>
    <row r="4" spans="1:33" ht="12.75">
      <c r="A4" s="313" t="s">
        <v>35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3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3" ht="25.5" customHeight="1">
      <c r="A6" s="314" t="s">
        <v>62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</row>
    <row r="7" spans="1:33" ht="11.25" customHeight="1">
      <c r="A7" s="315" t="s">
        <v>46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</row>
    <row r="8" spans="1:33" ht="13.5" thickBot="1">
      <c r="A8" s="306" t="s">
        <v>72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40" s="22" customFormat="1" ht="12" customHeight="1" thickBot="1" thickTop="1">
      <c r="A9" s="319" t="s">
        <v>36</v>
      </c>
      <c r="B9" s="322" t="s">
        <v>11</v>
      </c>
      <c r="C9" s="333" t="s">
        <v>12</v>
      </c>
      <c r="D9" s="334" t="s">
        <v>39</v>
      </c>
      <c r="E9" s="346" t="s">
        <v>42</v>
      </c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8"/>
      <c r="AA9" s="323" t="s">
        <v>43</v>
      </c>
      <c r="AB9" s="324"/>
      <c r="AC9" s="329" t="s">
        <v>40</v>
      </c>
      <c r="AD9" s="330"/>
      <c r="AE9" s="334" t="s">
        <v>41</v>
      </c>
      <c r="AF9" s="350" t="s">
        <v>51</v>
      </c>
      <c r="AG9" s="349" t="s">
        <v>48</v>
      </c>
      <c r="AH9" s="23"/>
      <c r="AI9" s="23"/>
      <c r="AJ9" s="23"/>
      <c r="AK9" s="23"/>
      <c r="AL9" s="23"/>
      <c r="AM9" s="23"/>
      <c r="AN9" s="23"/>
    </row>
    <row r="10" spans="1:33" s="24" customFormat="1" ht="18.75" customHeight="1" thickBot="1" thickTop="1">
      <c r="A10" s="320"/>
      <c r="B10" s="322"/>
      <c r="C10" s="333"/>
      <c r="D10" s="334"/>
      <c r="E10" s="327"/>
      <c r="F10" s="328"/>
      <c r="G10" s="327"/>
      <c r="H10" s="328"/>
      <c r="I10" s="327"/>
      <c r="J10" s="328"/>
      <c r="K10" s="327"/>
      <c r="L10" s="328"/>
      <c r="M10" s="327"/>
      <c r="N10" s="328"/>
      <c r="O10" s="327"/>
      <c r="P10" s="328"/>
      <c r="Q10" s="327"/>
      <c r="R10" s="328"/>
      <c r="S10" s="327"/>
      <c r="T10" s="328"/>
      <c r="U10" s="327"/>
      <c r="V10" s="328"/>
      <c r="W10" s="327"/>
      <c r="X10" s="328"/>
      <c r="Y10" s="327"/>
      <c r="Z10" s="328"/>
      <c r="AA10" s="325"/>
      <c r="AB10" s="326"/>
      <c r="AC10" s="331"/>
      <c r="AD10" s="332"/>
      <c r="AE10" s="334"/>
      <c r="AF10" s="317"/>
      <c r="AG10" s="342"/>
    </row>
    <row r="11" spans="1:33" s="24" customFormat="1" ht="12.75" customHeight="1" thickBot="1" thickTop="1">
      <c r="A11" s="321"/>
      <c r="B11" s="322"/>
      <c r="C11" s="333"/>
      <c r="D11" s="334"/>
      <c r="E11" s="49" t="s">
        <v>44</v>
      </c>
      <c r="F11" s="50" t="s">
        <v>38</v>
      </c>
      <c r="G11" s="49" t="s">
        <v>44</v>
      </c>
      <c r="H11" s="50" t="s">
        <v>38</v>
      </c>
      <c r="I11" s="49" t="s">
        <v>44</v>
      </c>
      <c r="J11" s="50" t="s">
        <v>38</v>
      </c>
      <c r="K11" s="49" t="s">
        <v>44</v>
      </c>
      <c r="L11" s="50" t="s">
        <v>38</v>
      </c>
      <c r="M11" s="49" t="s">
        <v>44</v>
      </c>
      <c r="N11" s="50" t="s">
        <v>38</v>
      </c>
      <c r="O11" s="49" t="s">
        <v>44</v>
      </c>
      <c r="P11" s="50" t="s">
        <v>38</v>
      </c>
      <c r="Q11" s="49" t="s">
        <v>44</v>
      </c>
      <c r="R11" s="144" t="s">
        <v>38</v>
      </c>
      <c r="S11" s="49" t="s">
        <v>44</v>
      </c>
      <c r="T11" s="50" t="s">
        <v>38</v>
      </c>
      <c r="U11" s="49" t="s">
        <v>44</v>
      </c>
      <c r="V11" s="50" t="s">
        <v>38</v>
      </c>
      <c r="W11" s="49" t="s">
        <v>44</v>
      </c>
      <c r="X11" s="50" t="s">
        <v>38</v>
      </c>
      <c r="Y11" s="49" t="s">
        <v>44</v>
      </c>
      <c r="Z11" s="50" t="s">
        <v>38</v>
      </c>
      <c r="AA11" s="49" t="s">
        <v>44</v>
      </c>
      <c r="AB11" s="51" t="s">
        <v>38</v>
      </c>
      <c r="AC11" s="48" t="s">
        <v>44</v>
      </c>
      <c r="AD11" s="51" t="s">
        <v>38</v>
      </c>
      <c r="AE11" s="334"/>
      <c r="AF11" s="318"/>
      <c r="AG11" s="342"/>
    </row>
    <row r="12" spans="1:40" s="2" customFormat="1" ht="7.5" customHeight="1" thickBot="1" thickTop="1">
      <c r="A12" s="117"/>
      <c r="B12" s="118"/>
      <c r="C12" s="119"/>
      <c r="D12" s="120"/>
      <c r="E12" s="120"/>
      <c r="F12" s="121"/>
      <c r="G12" s="120"/>
      <c r="H12" s="121"/>
      <c r="I12" s="120"/>
      <c r="J12" s="121"/>
      <c r="K12" s="120"/>
      <c r="L12" s="121"/>
      <c r="M12" s="120"/>
      <c r="N12" s="121"/>
      <c r="O12" s="120"/>
      <c r="P12" s="121"/>
      <c r="Q12" s="21"/>
      <c r="R12" s="21"/>
      <c r="S12" s="121"/>
      <c r="T12" s="121"/>
      <c r="U12" s="121"/>
      <c r="V12" s="121"/>
      <c r="W12" s="121"/>
      <c r="X12" s="121"/>
      <c r="Y12" s="120"/>
      <c r="Z12" s="121"/>
      <c r="AA12" s="122"/>
      <c r="AB12" s="122"/>
      <c r="AC12" s="123"/>
      <c r="AD12" s="121"/>
      <c r="AE12" s="123"/>
      <c r="AF12" s="124"/>
      <c r="AG12" s="141"/>
      <c r="AH12" s="14"/>
      <c r="AI12" s="14"/>
      <c r="AJ12" s="14"/>
      <c r="AK12" s="14"/>
      <c r="AL12" s="14"/>
      <c r="AM12" s="14"/>
      <c r="AN12" s="14"/>
    </row>
    <row r="13" spans="1:33" ht="13.5" customHeight="1" thickTop="1">
      <c r="A13" s="303" t="s">
        <v>4</v>
      </c>
      <c r="B13" s="28">
        <v>303</v>
      </c>
      <c r="C13" s="29" t="s">
        <v>15</v>
      </c>
      <c r="D13" s="52">
        <v>397</v>
      </c>
      <c r="E13" s="62">
        <v>60</v>
      </c>
      <c r="F13" s="33">
        <f aca="true" t="shared" si="0" ref="F13:F75">E13/AE13*100</f>
        <v>25</v>
      </c>
      <c r="G13" s="69">
        <v>95</v>
      </c>
      <c r="H13" s="33">
        <f aca="true" t="shared" si="1" ref="H13:H75">G13/AE13*100</f>
        <v>39.58333333333333</v>
      </c>
      <c r="I13" s="62">
        <v>9</v>
      </c>
      <c r="J13" s="33">
        <f aca="true" t="shared" si="2" ref="J13:J75">I13/AE13*100</f>
        <v>3.75</v>
      </c>
      <c r="K13" s="62">
        <v>0</v>
      </c>
      <c r="L13" s="33">
        <f aca="true" t="shared" si="3" ref="L13:L75">K13/AE13*100</f>
        <v>0</v>
      </c>
      <c r="M13" s="62">
        <v>2</v>
      </c>
      <c r="N13" s="33">
        <f aca="true" t="shared" si="4" ref="N13:N75">M13/AE13*100</f>
        <v>0.8333333333333334</v>
      </c>
      <c r="O13" s="62">
        <v>54</v>
      </c>
      <c r="P13" s="33">
        <f aca="true" t="shared" si="5" ref="P13:P75">O13/AE13*100</f>
        <v>22.5</v>
      </c>
      <c r="Q13" s="224">
        <v>0</v>
      </c>
      <c r="R13" s="33">
        <f>Q13/AE13*100</f>
        <v>0</v>
      </c>
      <c r="S13" s="62">
        <v>1</v>
      </c>
      <c r="T13" s="33">
        <f aca="true" t="shared" si="6" ref="T13:T75">S13/AE13*100</f>
        <v>0.4166666666666667</v>
      </c>
      <c r="U13" s="62">
        <v>0</v>
      </c>
      <c r="V13" s="33">
        <f aca="true" t="shared" si="7" ref="V13:V75">U13/AE13*100</f>
        <v>0</v>
      </c>
      <c r="W13" s="62">
        <v>0</v>
      </c>
      <c r="X13" s="33">
        <f aca="true" t="shared" si="8" ref="X13:X75">W13/AE13*100</f>
        <v>0</v>
      </c>
      <c r="Y13" s="62">
        <v>0</v>
      </c>
      <c r="Z13" s="33">
        <f aca="true" t="shared" si="9" ref="Z13:Z60">Y13/AA13*100</f>
        <v>0</v>
      </c>
      <c r="AA13" s="34">
        <f>Y13+W13+U13+S13+O13+Q13+M13+K13+I13+G13+E13</f>
        <v>221</v>
      </c>
      <c r="AB13" s="33">
        <f aca="true" t="shared" si="10" ref="AB13:AB75">AA13/AE13*100</f>
        <v>92.08333333333333</v>
      </c>
      <c r="AC13" s="62">
        <v>19</v>
      </c>
      <c r="AD13" s="35">
        <f aca="true" t="shared" si="11" ref="AD13:AD75">AC13/AE13*100</f>
        <v>7.916666666666666</v>
      </c>
      <c r="AE13" s="34">
        <f aca="true" t="shared" si="12" ref="AE13:AE66">AA13+AC13</f>
        <v>240</v>
      </c>
      <c r="AF13" s="102">
        <f aca="true" t="shared" si="13" ref="AF13:AF75">AE13/D13*100</f>
        <v>60.45340050377834</v>
      </c>
      <c r="AG13" s="105">
        <f aca="true" t="shared" si="14" ref="AG13:AG76">AF13-100</f>
        <v>-39.54659949622166</v>
      </c>
    </row>
    <row r="14" spans="1:33" ht="12.75" customHeight="1">
      <c r="A14" s="304"/>
      <c r="B14" s="6">
        <v>303</v>
      </c>
      <c r="C14" s="3" t="s">
        <v>16</v>
      </c>
      <c r="D14" s="53">
        <v>398</v>
      </c>
      <c r="E14" s="60">
        <v>58</v>
      </c>
      <c r="F14" s="37">
        <f t="shared" si="0"/>
        <v>22.393822393822393</v>
      </c>
      <c r="G14" s="70">
        <v>88</v>
      </c>
      <c r="H14" s="37">
        <f t="shared" si="1"/>
        <v>33.97683397683397</v>
      </c>
      <c r="I14" s="60">
        <v>6</v>
      </c>
      <c r="J14" s="37">
        <f t="shared" si="2"/>
        <v>2.3166023166023164</v>
      </c>
      <c r="K14" s="60">
        <v>4</v>
      </c>
      <c r="L14" s="37">
        <f t="shared" si="3"/>
        <v>1.5444015444015444</v>
      </c>
      <c r="M14" s="60">
        <v>1</v>
      </c>
      <c r="N14" s="37">
        <f t="shared" si="4"/>
        <v>0.3861003861003861</v>
      </c>
      <c r="O14" s="60">
        <v>87</v>
      </c>
      <c r="P14" s="37">
        <f t="shared" si="5"/>
        <v>33.59073359073359</v>
      </c>
      <c r="Q14" s="89">
        <v>0</v>
      </c>
      <c r="R14" s="37">
        <f aca="true" t="shared" si="15" ref="R14:R78">Q14/AE14*100</f>
        <v>0</v>
      </c>
      <c r="S14" s="60">
        <v>1</v>
      </c>
      <c r="T14" s="37">
        <f t="shared" si="6"/>
        <v>0.3861003861003861</v>
      </c>
      <c r="U14" s="60">
        <v>0</v>
      </c>
      <c r="V14" s="37">
        <f t="shared" si="7"/>
        <v>0</v>
      </c>
      <c r="W14" s="60">
        <v>0</v>
      </c>
      <c r="X14" s="37">
        <f t="shared" si="8"/>
        <v>0</v>
      </c>
      <c r="Y14" s="60">
        <v>1</v>
      </c>
      <c r="Z14" s="37">
        <f t="shared" si="9"/>
        <v>0.40650406504065045</v>
      </c>
      <c r="AA14" s="39">
        <f aca="true" t="shared" si="16" ref="AA14:AA76">Y14+W14+U14+S14+O14+Q14+M14+K14+I14+G14+E14</f>
        <v>246</v>
      </c>
      <c r="AB14" s="37">
        <f t="shared" si="10"/>
        <v>94.98069498069498</v>
      </c>
      <c r="AC14" s="60">
        <v>13</v>
      </c>
      <c r="AD14" s="40">
        <f t="shared" si="11"/>
        <v>5.019305019305019</v>
      </c>
      <c r="AE14" s="39">
        <f t="shared" si="12"/>
        <v>259</v>
      </c>
      <c r="AF14" s="103">
        <f t="shared" si="13"/>
        <v>65.07537688442211</v>
      </c>
      <c r="AG14" s="106">
        <f t="shared" si="14"/>
        <v>-34.92462311557789</v>
      </c>
    </row>
    <row r="15" spans="1:33" ht="12.75" customHeight="1">
      <c r="A15" s="304"/>
      <c r="B15" s="6">
        <v>304</v>
      </c>
      <c r="C15" s="3" t="s">
        <v>15</v>
      </c>
      <c r="D15" s="53">
        <v>403</v>
      </c>
      <c r="E15" s="60">
        <v>73</v>
      </c>
      <c r="F15" s="37">
        <f t="shared" si="0"/>
        <v>28.968253968253972</v>
      </c>
      <c r="G15" s="70">
        <v>90</v>
      </c>
      <c r="H15" s="37">
        <f t="shared" si="1"/>
        <v>35.714285714285715</v>
      </c>
      <c r="I15" s="60">
        <v>5</v>
      </c>
      <c r="J15" s="37">
        <f t="shared" si="2"/>
        <v>1.984126984126984</v>
      </c>
      <c r="K15" s="60">
        <v>2</v>
      </c>
      <c r="L15" s="37">
        <f t="shared" si="3"/>
        <v>0.7936507936507936</v>
      </c>
      <c r="M15" s="60">
        <v>2</v>
      </c>
      <c r="N15" s="37">
        <f t="shared" si="4"/>
        <v>0.7936507936507936</v>
      </c>
      <c r="O15" s="60">
        <v>48</v>
      </c>
      <c r="P15" s="37">
        <f t="shared" si="5"/>
        <v>19.047619047619047</v>
      </c>
      <c r="Q15" s="89">
        <v>0</v>
      </c>
      <c r="R15" s="37">
        <f t="shared" si="15"/>
        <v>0</v>
      </c>
      <c r="S15" s="60">
        <v>5</v>
      </c>
      <c r="T15" s="37">
        <f t="shared" si="6"/>
        <v>1.984126984126984</v>
      </c>
      <c r="U15" s="60">
        <v>0</v>
      </c>
      <c r="V15" s="37">
        <f t="shared" si="7"/>
        <v>0</v>
      </c>
      <c r="W15" s="60">
        <v>0</v>
      </c>
      <c r="X15" s="37">
        <f t="shared" si="8"/>
        <v>0</v>
      </c>
      <c r="Y15" s="60">
        <v>0</v>
      </c>
      <c r="Z15" s="37">
        <f t="shared" si="9"/>
        <v>0</v>
      </c>
      <c r="AA15" s="39">
        <f t="shared" si="16"/>
        <v>225</v>
      </c>
      <c r="AB15" s="37">
        <f t="shared" si="10"/>
        <v>89.28571428571429</v>
      </c>
      <c r="AC15" s="70">
        <v>27</v>
      </c>
      <c r="AD15" s="40">
        <f t="shared" si="11"/>
        <v>10.714285714285714</v>
      </c>
      <c r="AE15" s="39">
        <f t="shared" si="12"/>
        <v>252</v>
      </c>
      <c r="AF15" s="103">
        <f t="shared" si="13"/>
        <v>62.531017369727046</v>
      </c>
      <c r="AG15" s="106">
        <f t="shared" si="14"/>
        <v>-37.468982630272954</v>
      </c>
    </row>
    <row r="16" spans="1:33" ht="12.75" customHeight="1">
      <c r="A16" s="304"/>
      <c r="B16" s="6">
        <v>304</v>
      </c>
      <c r="C16" s="3" t="s">
        <v>16</v>
      </c>
      <c r="D16" s="53">
        <v>403</v>
      </c>
      <c r="E16" s="60">
        <v>83</v>
      </c>
      <c r="F16" s="37">
        <f t="shared" si="0"/>
        <v>31.55893536121673</v>
      </c>
      <c r="G16" s="70">
        <v>95</v>
      </c>
      <c r="H16" s="37">
        <f t="shared" si="1"/>
        <v>36.12167300380228</v>
      </c>
      <c r="I16" s="60">
        <v>10</v>
      </c>
      <c r="J16" s="37">
        <f t="shared" si="2"/>
        <v>3.802281368821293</v>
      </c>
      <c r="K16" s="60">
        <v>7</v>
      </c>
      <c r="L16" s="37">
        <f t="shared" si="3"/>
        <v>2.6615969581749046</v>
      </c>
      <c r="M16" s="60">
        <v>5</v>
      </c>
      <c r="N16" s="37">
        <f t="shared" si="4"/>
        <v>1.9011406844106464</v>
      </c>
      <c r="O16" s="60">
        <v>36</v>
      </c>
      <c r="P16" s="37">
        <f t="shared" si="5"/>
        <v>13.688212927756654</v>
      </c>
      <c r="Q16" s="89">
        <v>0</v>
      </c>
      <c r="R16" s="37">
        <f t="shared" si="15"/>
        <v>0</v>
      </c>
      <c r="S16" s="60">
        <v>8</v>
      </c>
      <c r="T16" s="37">
        <f t="shared" si="6"/>
        <v>3.041825095057034</v>
      </c>
      <c r="U16" s="60">
        <v>0</v>
      </c>
      <c r="V16" s="37">
        <f t="shared" si="7"/>
        <v>0</v>
      </c>
      <c r="W16" s="60">
        <v>3</v>
      </c>
      <c r="X16" s="37">
        <f t="shared" si="8"/>
        <v>1.1406844106463878</v>
      </c>
      <c r="Y16" s="60">
        <v>0</v>
      </c>
      <c r="Z16" s="37">
        <f t="shared" si="9"/>
        <v>0</v>
      </c>
      <c r="AA16" s="39">
        <f t="shared" si="16"/>
        <v>247</v>
      </c>
      <c r="AB16" s="37">
        <f t="shared" si="10"/>
        <v>93.91634980988593</v>
      </c>
      <c r="AC16" s="60">
        <v>16</v>
      </c>
      <c r="AD16" s="40">
        <f t="shared" si="11"/>
        <v>6.083650190114068</v>
      </c>
      <c r="AE16" s="39">
        <f t="shared" si="12"/>
        <v>263</v>
      </c>
      <c r="AF16" s="103">
        <f t="shared" si="13"/>
        <v>65.2605459057072</v>
      </c>
      <c r="AG16" s="106">
        <f t="shared" si="14"/>
        <v>-34.739454094292796</v>
      </c>
    </row>
    <row r="17" spans="1:33" ht="12.75" customHeight="1">
      <c r="A17" s="304"/>
      <c r="B17" s="6">
        <v>305</v>
      </c>
      <c r="C17" s="3" t="s">
        <v>15</v>
      </c>
      <c r="D17" s="53">
        <v>476</v>
      </c>
      <c r="E17" s="60">
        <v>120</v>
      </c>
      <c r="F17" s="37">
        <f t="shared" si="0"/>
        <v>43.79562043795621</v>
      </c>
      <c r="G17" s="70">
        <v>100</v>
      </c>
      <c r="H17" s="37">
        <f t="shared" si="1"/>
        <v>36.496350364963504</v>
      </c>
      <c r="I17" s="60">
        <v>1</v>
      </c>
      <c r="J17" s="37">
        <f t="shared" si="2"/>
        <v>0.36496350364963503</v>
      </c>
      <c r="K17" s="60">
        <v>2</v>
      </c>
      <c r="L17" s="37">
        <f t="shared" si="3"/>
        <v>0.7299270072992701</v>
      </c>
      <c r="M17" s="60">
        <v>1</v>
      </c>
      <c r="N17" s="37">
        <f t="shared" si="4"/>
        <v>0.36496350364963503</v>
      </c>
      <c r="O17" s="60">
        <v>39</v>
      </c>
      <c r="P17" s="37">
        <f t="shared" si="5"/>
        <v>14.233576642335766</v>
      </c>
      <c r="Q17" s="89">
        <v>0</v>
      </c>
      <c r="R17" s="37">
        <f t="shared" si="15"/>
        <v>0</v>
      </c>
      <c r="S17" s="60">
        <v>1</v>
      </c>
      <c r="T17" s="37">
        <f t="shared" si="6"/>
        <v>0.36496350364963503</v>
      </c>
      <c r="U17" s="60">
        <v>0</v>
      </c>
      <c r="V17" s="37">
        <f t="shared" si="7"/>
        <v>0</v>
      </c>
      <c r="W17" s="60">
        <v>10</v>
      </c>
      <c r="X17" s="37">
        <f t="shared" si="8"/>
        <v>3.64963503649635</v>
      </c>
      <c r="Y17" s="60">
        <v>0</v>
      </c>
      <c r="Z17" s="37">
        <f t="shared" si="9"/>
        <v>0</v>
      </c>
      <c r="AA17" s="39">
        <f t="shared" si="16"/>
        <v>274</v>
      </c>
      <c r="AB17" s="37">
        <f t="shared" si="10"/>
        <v>100</v>
      </c>
      <c r="AC17" s="60">
        <v>0</v>
      </c>
      <c r="AD17" s="40">
        <f t="shared" si="11"/>
        <v>0</v>
      </c>
      <c r="AE17" s="39">
        <f t="shared" si="12"/>
        <v>274</v>
      </c>
      <c r="AF17" s="103">
        <f t="shared" si="13"/>
        <v>57.56302521008403</v>
      </c>
      <c r="AG17" s="106">
        <f t="shared" si="14"/>
        <v>-42.43697478991597</v>
      </c>
    </row>
    <row r="18" spans="1:33" ht="12.75" customHeight="1">
      <c r="A18" s="304"/>
      <c r="B18" s="6">
        <v>305</v>
      </c>
      <c r="C18" s="3" t="s">
        <v>16</v>
      </c>
      <c r="D18" s="53">
        <v>476</v>
      </c>
      <c r="E18" s="60">
        <v>140</v>
      </c>
      <c r="F18" s="37">
        <f t="shared" si="0"/>
        <v>47.45762711864407</v>
      </c>
      <c r="G18" s="70">
        <v>88</v>
      </c>
      <c r="H18" s="37">
        <f t="shared" si="1"/>
        <v>29.830508474576273</v>
      </c>
      <c r="I18" s="60">
        <v>1</v>
      </c>
      <c r="J18" s="37">
        <f t="shared" si="2"/>
        <v>0.3389830508474576</v>
      </c>
      <c r="K18" s="60">
        <v>0</v>
      </c>
      <c r="L18" s="37">
        <f t="shared" si="3"/>
        <v>0</v>
      </c>
      <c r="M18" s="60">
        <v>2</v>
      </c>
      <c r="N18" s="37">
        <f t="shared" si="4"/>
        <v>0.6779661016949152</v>
      </c>
      <c r="O18" s="60">
        <v>36</v>
      </c>
      <c r="P18" s="37">
        <f t="shared" si="5"/>
        <v>12.203389830508476</v>
      </c>
      <c r="Q18" s="89">
        <v>0</v>
      </c>
      <c r="R18" s="37">
        <f t="shared" si="15"/>
        <v>0</v>
      </c>
      <c r="S18" s="60">
        <v>6</v>
      </c>
      <c r="T18" s="37">
        <f t="shared" si="6"/>
        <v>2.0338983050847457</v>
      </c>
      <c r="U18" s="60">
        <v>0</v>
      </c>
      <c r="V18" s="37">
        <f t="shared" si="7"/>
        <v>0</v>
      </c>
      <c r="W18" s="60">
        <v>8</v>
      </c>
      <c r="X18" s="37">
        <f t="shared" si="8"/>
        <v>2.711864406779661</v>
      </c>
      <c r="Y18" s="60">
        <v>0</v>
      </c>
      <c r="Z18" s="37">
        <f t="shared" si="9"/>
        <v>0</v>
      </c>
      <c r="AA18" s="39">
        <f t="shared" si="16"/>
        <v>281</v>
      </c>
      <c r="AB18" s="37">
        <f t="shared" si="10"/>
        <v>95.25423728813558</v>
      </c>
      <c r="AC18" s="60">
        <v>14</v>
      </c>
      <c r="AD18" s="40">
        <f t="shared" si="11"/>
        <v>4.745762711864407</v>
      </c>
      <c r="AE18" s="39">
        <f t="shared" si="12"/>
        <v>295</v>
      </c>
      <c r="AF18" s="103">
        <f t="shared" si="13"/>
        <v>61.97478991596639</v>
      </c>
      <c r="AG18" s="106">
        <f t="shared" si="14"/>
        <v>-38.02521008403361</v>
      </c>
    </row>
    <row r="19" spans="1:33" ht="12.75" customHeight="1">
      <c r="A19" s="304"/>
      <c r="B19" s="6">
        <v>306</v>
      </c>
      <c r="C19" s="3" t="s">
        <v>15</v>
      </c>
      <c r="D19" s="53">
        <v>510</v>
      </c>
      <c r="E19" s="60">
        <v>98</v>
      </c>
      <c r="F19" s="37">
        <f t="shared" si="0"/>
        <v>30.529595015576323</v>
      </c>
      <c r="G19" s="70">
        <v>144</v>
      </c>
      <c r="H19" s="37">
        <f t="shared" si="1"/>
        <v>44.85981308411215</v>
      </c>
      <c r="I19" s="60">
        <v>8</v>
      </c>
      <c r="J19" s="37">
        <f t="shared" si="2"/>
        <v>2.4922118380062304</v>
      </c>
      <c r="K19" s="60">
        <v>1</v>
      </c>
      <c r="L19" s="37">
        <f t="shared" si="3"/>
        <v>0.3115264797507788</v>
      </c>
      <c r="M19" s="60">
        <v>8</v>
      </c>
      <c r="N19" s="37">
        <f t="shared" si="4"/>
        <v>2.4922118380062304</v>
      </c>
      <c r="O19" s="60">
        <v>41</v>
      </c>
      <c r="P19" s="37">
        <f t="shared" si="5"/>
        <v>12.77258566978193</v>
      </c>
      <c r="Q19" s="89">
        <v>0</v>
      </c>
      <c r="R19" s="37">
        <f t="shared" si="15"/>
        <v>0</v>
      </c>
      <c r="S19" s="60">
        <v>2</v>
      </c>
      <c r="T19" s="37">
        <f t="shared" si="6"/>
        <v>0.6230529595015576</v>
      </c>
      <c r="U19" s="60">
        <v>0</v>
      </c>
      <c r="V19" s="37">
        <f t="shared" si="7"/>
        <v>0</v>
      </c>
      <c r="W19" s="60">
        <v>6</v>
      </c>
      <c r="X19" s="37">
        <f t="shared" si="8"/>
        <v>1.8691588785046727</v>
      </c>
      <c r="Y19" s="60">
        <v>0</v>
      </c>
      <c r="Z19" s="37">
        <f t="shared" si="9"/>
        <v>0</v>
      </c>
      <c r="AA19" s="39">
        <f t="shared" si="16"/>
        <v>308</v>
      </c>
      <c r="AB19" s="37">
        <f t="shared" si="10"/>
        <v>95.95015576323988</v>
      </c>
      <c r="AC19" s="60">
        <v>13</v>
      </c>
      <c r="AD19" s="40">
        <f t="shared" si="11"/>
        <v>4.049844236760125</v>
      </c>
      <c r="AE19" s="39">
        <f t="shared" si="12"/>
        <v>321</v>
      </c>
      <c r="AF19" s="103">
        <f t="shared" si="13"/>
        <v>62.94117647058823</v>
      </c>
      <c r="AG19" s="106">
        <f t="shared" si="14"/>
        <v>-37.05882352941177</v>
      </c>
    </row>
    <row r="20" spans="1:33" ht="12.75" customHeight="1">
      <c r="A20" s="304"/>
      <c r="B20" s="6">
        <v>306</v>
      </c>
      <c r="C20" s="3" t="s">
        <v>16</v>
      </c>
      <c r="D20" s="53">
        <v>511</v>
      </c>
      <c r="E20" s="60">
        <v>85</v>
      </c>
      <c r="F20" s="37">
        <f t="shared" si="0"/>
        <v>28.523489932885905</v>
      </c>
      <c r="G20" s="70">
        <v>146</v>
      </c>
      <c r="H20" s="37">
        <f t="shared" si="1"/>
        <v>48.99328859060403</v>
      </c>
      <c r="I20" s="60">
        <v>3</v>
      </c>
      <c r="J20" s="37">
        <f t="shared" si="2"/>
        <v>1.006711409395973</v>
      </c>
      <c r="K20" s="60">
        <v>5</v>
      </c>
      <c r="L20" s="37">
        <f t="shared" si="3"/>
        <v>1.6778523489932886</v>
      </c>
      <c r="M20" s="60">
        <v>1</v>
      </c>
      <c r="N20" s="37">
        <f t="shared" si="4"/>
        <v>0.33557046979865773</v>
      </c>
      <c r="O20" s="60">
        <v>37</v>
      </c>
      <c r="P20" s="37">
        <f t="shared" si="5"/>
        <v>12.416107382550337</v>
      </c>
      <c r="Q20" s="89">
        <v>1</v>
      </c>
      <c r="R20" s="37">
        <f t="shared" si="15"/>
        <v>0.33557046979865773</v>
      </c>
      <c r="S20" s="60">
        <v>2</v>
      </c>
      <c r="T20" s="37">
        <f t="shared" si="6"/>
        <v>0.6711409395973155</v>
      </c>
      <c r="U20" s="60">
        <v>1</v>
      </c>
      <c r="V20" s="37">
        <f t="shared" si="7"/>
        <v>0.33557046979865773</v>
      </c>
      <c r="W20" s="60">
        <v>6</v>
      </c>
      <c r="X20" s="37">
        <f t="shared" si="8"/>
        <v>2.013422818791946</v>
      </c>
      <c r="Y20" s="60">
        <v>0</v>
      </c>
      <c r="Z20" s="37">
        <f t="shared" si="9"/>
        <v>0</v>
      </c>
      <c r="AA20" s="39">
        <f t="shared" si="16"/>
        <v>287</v>
      </c>
      <c r="AB20" s="37">
        <f t="shared" si="10"/>
        <v>96.30872483221476</v>
      </c>
      <c r="AC20" s="60">
        <v>11</v>
      </c>
      <c r="AD20" s="40">
        <f t="shared" si="11"/>
        <v>3.691275167785235</v>
      </c>
      <c r="AE20" s="39">
        <f t="shared" si="12"/>
        <v>298</v>
      </c>
      <c r="AF20" s="103">
        <f t="shared" si="13"/>
        <v>58.31702544031311</v>
      </c>
      <c r="AG20" s="106">
        <f t="shared" si="14"/>
        <v>-41.68297455968689</v>
      </c>
    </row>
    <row r="21" spans="1:33" ht="12.75" customHeight="1">
      <c r="A21" s="304"/>
      <c r="B21" s="6">
        <v>307</v>
      </c>
      <c r="C21" s="3" t="s">
        <v>15</v>
      </c>
      <c r="D21" s="53">
        <v>403</v>
      </c>
      <c r="E21" s="60">
        <v>95</v>
      </c>
      <c r="F21" s="37">
        <f t="shared" si="0"/>
        <v>35.714285714285715</v>
      </c>
      <c r="G21" s="70">
        <v>110</v>
      </c>
      <c r="H21" s="37">
        <f t="shared" si="1"/>
        <v>41.35338345864661</v>
      </c>
      <c r="I21" s="60">
        <v>6</v>
      </c>
      <c r="J21" s="37">
        <f t="shared" si="2"/>
        <v>2.2556390977443606</v>
      </c>
      <c r="K21" s="60">
        <v>2</v>
      </c>
      <c r="L21" s="37">
        <f t="shared" si="3"/>
        <v>0.7518796992481203</v>
      </c>
      <c r="M21" s="60">
        <v>3</v>
      </c>
      <c r="N21" s="37">
        <f t="shared" si="4"/>
        <v>1.1278195488721803</v>
      </c>
      <c r="O21" s="60">
        <v>40</v>
      </c>
      <c r="P21" s="37">
        <f t="shared" si="5"/>
        <v>15.037593984962406</v>
      </c>
      <c r="Q21" s="89">
        <v>0</v>
      </c>
      <c r="R21" s="37">
        <f t="shared" si="15"/>
        <v>0</v>
      </c>
      <c r="S21" s="60">
        <v>10</v>
      </c>
      <c r="T21" s="37">
        <f t="shared" si="6"/>
        <v>3.7593984962406015</v>
      </c>
      <c r="U21" s="60">
        <v>0</v>
      </c>
      <c r="V21" s="37">
        <f t="shared" si="7"/>
        <v>0</v>
      </c>
      <c r="W21" s="60">
        <v>0</v>
      </c>
      <c r="X21" s="37">
        <f t="shared" si="8"/>
        <v>0</v>
      </c>
      <c r="Y21" s="60">
        <v>0</v>
      </c>
      <c r="Z21" s="37">
        <f t="shared" si="9"/>
        <v>0</v>
      </c>
      <c r="AA21" s="39">
        <f t="shared" si="16"/>
        <v>266</v>
      </c>
      <c r="AB21" s="37">
        <f t="shared" si="10"/>
        <v>100</v>
      </c>
      <c r="AC21" s="60">
        <v>0</v>
      </c>
      <c r="AD21" s="40">
        <f t="shared" si="11"/>
        <v>0</v>
      </c>
      <c r="AE21" s="39">
        <f t="shared" si="12"/>
        <v>266</v>
      </c>
      <c r="AF21" s="103">
        <f t="shared" si="13"/>
        <v>66.00496277915633</v>
      </c>
      <c r="AG21" s="106">
        <f t="shared" si="14"/>
        <v>-33.99503722084367</v>
      </c>
    </row>
    <row r="22" spans="1:33" ht="12.75" customHeight="1">
      <c r="A22" s="304"/>
      <c r="B22" s="6">
        <v>307</v>
      </c>
      <c r="C22" s="3" t="s">
        <v>16</v>
      </c>
      <c r="D22" s="53">
        <v>404</v>
      </c>
      <c r="E22" s="60">
        <v>88</v>
      </c>
      <c r="F22" s="37">
        <f t="shared" si="0"/>
        <v>32.83582089552239</v>
      </c>
      <c r="G22" s="70">
        <v>104</v>
      </c>
      <c r="H22" s="37">
        <f t="shared" si="1"/>
        <v>38.80597014925373</v>
      </c>
      <c r="I22" s="60">
        <v>10</v>
      </c>
      <c r="J22" s="37">
        <f t="shared" si="2"/>
        <v>3.731343283582089</v>
      </c>
      <c r="K22" s="60">
        <v>1</v>
      </c>
      <c r="L22" s="37">
        <f t="shared" si="3"/>
        <v>0.3731343283582089</v>
      </c>
      <c r="M22" s="60">
        <v>3</v>
      </c>
      <c r="N22" s="37">
        <f t="shared" si="4"/>
        <v>1.1194029850746268</v>
      </c>
      <c r="O22" s="60">
        <v>33</v>
      </c>
      <c r="P22" s="37">
        <f t="shared" si="5"/>
        <v>12.313432835820896</v>
      </c>
      <c r="Q22" s="89">
        <v>0</v>
      </c>
      <c r="R22" s="37">
        <f t="shared" si="15"/>
        <v>0</v>
      </c>
      <c r="S22" s="60">
        <v>8</v>
      </c>
      <c r="T22" s="37">
        <f t="shared" si="6"/>
        <v>2.9850746268656714</v>
      </c>
      <c r="U22" s="60">
        <v>0</v>
      </c>
      <c r="V22" s="37">
        <f t="shared" si="7"/>
        <v>0</v>
      </c>
      <c r="W22" s="60">
        <v>2</v>
      </c>
      <c r="X22" s="37">
        <f t="shared" si="8"/>
        <v>0.7462686567164178</v>
      </c>
      <c r="Y22" s="60">
        <v>0</v>
      </c>
      <c r="Z22" s="37">
        <f t="shared" si="9"/>
        <v>0</v>
      </c>
      <c r="AA22" s="39">
        <f t="shared" si="16"/>
        <v>249</v>
      </c>
      <c r="AB22" s="37">
        <f t="shared" si="10"/>
        <v>92.91044776119402</v>
      </c>
      <c r="AC22" s="60">
        <v>19</v>
      </c>
      <c r="AD22" s="40">
        <f t="shared" si="11"/>
        <v>7.08955223880597</v>
      </c>
      <c r="AE22" s="39">
        <f t="shared" si="12"/>
        <v>268</v>
      </c>
      <c r="AF22" s="103">
        <f t="shared" si="13"/>
        <v>66.33663366336634</v>
      </c>
      <c r="AG22" s="106">
        <f t="shared" si="14"/>
        <v>-33.66336633663366</v>
      </c>
    </row>
    <row r="23" spans="1:33" ht="12.75" customHeight="1">
      <c r="A23" s="304"/>
      <c r="B23" s="6">
        <v>308</v>
      </c>
      <c r="C23" s="3" t="s">
        <v>15</v>
      </c>
      <c r="D23" s="53">
        <v>497</v>
      </c>
      <c r="E23" s="60">
        <v>78</v>
      </c>
      <c r="F23" s="37">
        <f t="shared" si="0"/>
        <v>24.840764331210192</v>
      </c>
      <c r="G23" s="70">
        <v>171</v>
      </c>
      <c r="H23" s="37">
        <f t="shared" si="1"/>
        <v>54.45859872611465</v>
      </c>
      <c r="I23" s="60">
        <v>8</v>
      </c>
      <c r="J23" s="37">
        <f t="shared" si="2"/>
        <v>2.547770700636943</v>
      </c>
      <c r="K23" s="60">
        <v>1</v>
      </c>
      <c r="L23" s="37">
        <f t="shared" si="3"/>
        <v>0.3184713375796179</v>
      </c>
      <c r="M23" s="60">
        <v>3</v>
      </c>
      <c r="N23" s="37">
        <f t="shared" si="4"/>
        <v>0.9554140127388535</v>
      </c>
      <c r="O23" s="60">
        <v>38</v>
      </c>
      <c r="P23" s="37">
        <f t="shared" si="5"/>
        <v>12.101910828025478</v>
      </c>
      <c r="Q23" s="89">
        <v>0</v>
      </c>
      <c r="R23" s="37">
        <f t="shared" si="15"/>
        <v>0</v>
      </c>
      <c r="S23" s="60">
        <v>7</v>
      </c>
      <c r="T23" s="37">
        <f t="shared" si="6"/>
        <v>2.229299363057325</v>
      </c>
      <c r="U23" s="60">
        <v>0</v>
      </c>
      <c r="V23" s="37">
        <f t="shared" si="7"/>
        <v>0</v>
      </c>
      <c r="W23" s="60">
        <v>3</v>
      </c>
      <c r="X23" s="37">
        <f t="shared" si="8"/>
        <v>0.9554140127388535</v>
      </c>
      <c r="Y23" s="60">
        <v>0</v>
      </c>
      <c r="Z23" s="37">
        <f t="shared" si="9"/>
        <v>0</v>
      </c>
      <c r="AA23" s="39">
        <f t="shared" si="16"/>
        <v>309</v>
      </c>
      <c r="AB23" s="37">
        <f t="shared" si="10"/>
        <v>98.40764331210191</v>
      </c>
      <c r="AC23" s="60">
        <v>5</v>
      </c>
      <c r="AD23" s="40">
        <f t="shared" si="11"/>
        <v>1.5923566878980893</v>
      </c>
      <c r="AE23" s="39">
        <f t="shared" si="12"/>
        <v>314</v>
      </c>
      <c r="AF23" s="103">
        <f t="shared" si="13"/>
        <v>63.17907444668008</v>
      </c>
      <c r="AG23" s="106">
        <f t="shared" si="14"/>
        <v>-36.82092555331992</v>
      </c>
    </row>
    <row r="24" spans="1:33" ht="12.75" customHeight="1">
      <c r="A24" s="304"/>
      <c r="B24" s="6">
        <v>309</v>
      </c>
      <c r="C24" s="3" t="s">
        <v>15</v>
      </c>
      <c r="D24" s="53">
        <v>408</v>
      </c>
      <c r="E24" s="60">
        <v>75</v>
      </c>
      <c r="F24" s="37">
        <f t="shared" si="0"/>
        <v>27.67527675276753</v>
      </c>
      <c r="G24" s="70">
        <v>139</v>
      </c>
      <c r="H24" s="37">
        <f t="shared" si="1"/>
        <v>51.291512915129154</v>
      </c>
      <c r="I24" s="60">
        <v>5</v>
      </c>
      <c r="J24" s="37">
        <f t="shared" si="2"/>
        <v>1.8450184501845017</v>
      </c>
      <c r="K24" s="60">
        <v>1</v>
      </c>
      <c r="L24" s="37">
        <f t="shared" si="3"/>
        <v>0.36900369003690037</v>
      </c>
      <c r="M24" s="60">
        <v>0</v>
      </c>
      <c r="N24" s="37">
        <f t="shared" si="4"/>
        <v>0</v>
      </c>
      <c r="O24" s="60">
        <v>25</v>
      </c>
      <c r="P24" s="37">
        <f t="shared" si="5"/>
        <v>9.22509225092251</v>
      </c>
      <c r="Q24" s="89">
        <v>0</v>
      </c>
      <c r="R24" s="37">
        <f t="shared" si="15"/>
        <v>0</v>
      </c>
      <c r="S24" s="60">
        <v>8</v>
      </c>
      <c r="T24" s="37">
        <f t="shared" si="6"/>
        <v>2.952029520295203</v>
      </c>
      <c r="U24" s="60">
        <v>0</v>
      </c>
      <c r="V24" s="37">
        <f t="shared" si="7"/>
        <v>0</v>
      </c>
      <c r="W24" s="60">
        <v>3</v>
      </c>
      <c r="X24" s="37">
        <f t="shared" si="8"/>
        <v>1.107011070110701</v>
      </c>
      <c r="Y24" s="60">
        <v>0</v>
      </c>
      <c r="Z24" s="37">
        <f t="shared" si="9"/>
        <v>0</v>
      </c>
      <c r="AA24" s="39">
        <f t="shared" si="16"/>
        <v>256</v>
      </c>
      <c r="AB24" s="37">
        <f t="shared" si="10"/>
        <v>94.4649446494465</v>
      </c>
      <c r="AC24" s="60">
        <v>15</v>
      </c>
      <c r="AD24" s="40">
        <f t="shared" si="11"/>
        <v>5.535055350553505</v>
      </c>
      <c r="AE24" s="39">
        <f t="shared" si="12"/>
        <v>271</v>
      </c>
      <c r="AF24" s="103">
        <f t="shared" si="13"/>
        <v>66.42156862745098</v>
      </c>
      <c r="AG24" s="106">
        <f t="shared" si="14"/>
        <v>-33.57843137254902</v>
      </c>
    </row>
    <row r="25" spans="1:33" ht="12.75" customHeight="1">
      <c r="A25" s="304"/>
      <c r="B25" s="6">
        <v>309</v>
      </c>
      <c r="C25" s="3" t="s">
        <v>16</v>
      </c>
      <c r="D25" s="53">
        <v>408</v>
      </c>
      <c r="E25" s="70">
        <v>68</v>
      </c>
      <c r="F25" s="37">
        <f t="shared" si="0"/>
        <v>26.666666666666668</v>
      </c>
      <c r="G25" s="70">
        <v>129</v>
      </c>
      <c r="H25" s="37">
        <f t="shared" si="1"/>
        <v>50.588235294117645</v>
      </c>
      <c r="I25" s="60">
        <v>6</v>
      </c>
      <c r="J25" s="37">
        <f t="shared" si="2"/>
        <v>2.3529411764705883</v>
      </c>
      <c r="K25" s="60">
        <v>2</v>
      </c>
      <c r="L25" s="37">
        <f t="shared" si="3"/>
        <v>0.7843137254901961</v>
      </c>
      <c r="M25" s="60">
        <v>2</v>
      </c>
      <c r="N25" s="37">
        <f t="shared" si="4"/>
        <v>0.7843137254901961</v>
      </c>
      <c r="O25" s="60">
        <v>37</v>
      </c>
      <c r="P25" s="37">
        <f t="shared" si="5"/>
        <v>14.50980392156863</v>
      </c>
      <c r="Q25" s="89">
        <v>0</v>
      </c>
      <c r="R25" s="37">
        <f t="shared" si="15"/>
        <v>0</v>
      </c>
      <c r="S25" s="60">
        <v>0</v>
      </c>
      <c r="T25" s="37">
        <f t="shared" si="6"/>
        <v>0</v>
      </c>
      <c r="U25" s="60">
        <v>0</v>
      </c>
      <c r="V25" s="37">
        <f t="shared" si="7"/>
        <v>0</v>
      </c>
      <c r="W25" s="60">
        <v>1</v>
      </c>
      <c r="X25" s="37">
        <f t="shared" si="8"/>
        <v>0.39215686274509803</v>
      </c>
      <c r="Y25" s="60">
        <v>0</v>
      </c>
      <c r="Z25" s="37">
        <f t="shared" si="9"/>
        <v>0</v>
      </c>
      <c r="AA25" s="39">
        <f t="shared" si="16"/>
        <v>245</v>
      </c>
      <c r="AB25" s="37">
        <f t="shared" si="10"/>
        <v>96.07843137254902</v>
      </c>
      <c r="AC25" s="60">
        <v>10</v>
      </c>
      <c r="AD25" s="40">
        <f t="shared" si="11"/>
        <v>3.9215686274509802</v>
      </c>
      <c r="AE25" s="39">
        <f t="shared" si="12"/>
        <v>255</v>
      </c>
      <c r="AF25" s="103">
        <f t="shared" si="13"/>
        <v>62.5</v>
      </c>
      <c r="AG25" s="106">
        <f t="shared" si="14"/>
        <v>-37.5</v>
      </c>
    </row>
    <row r="26" spans="1:33" ht="12.75" customHeight="1">
      <c r="A26" s="304"/>
      <c r="B26" s="6">
        <v>310</v>
      </c>
      <c r="C26" s="3" t="s">
        <v>15</v>
      </c>
      <c r="D26" s="53">
        <v>380</v>
      </c>
      <c r="E26" s="70">
        <v>90</v>
      </c>
      <c r="F26" s="37">
        <f t="shared" si="0"/>
        <v>34.74903474903475</v>
      </c>
      <c r="G26" s="70">
        <v>120</v>
      </c>
      <c r="H26" s="37">
        <f t="shared" si="1"/>
        <v>46.33204633204633</v>
      </c>
      <c r="I26" s="60">
        <v>5</v>
      </c>
      <c r="J26" s="37">
        <f t="shared" si="2"/>
        <v>1.9305019305019304</v>
      </c>
      <c r="K26" s="60">
        <v>2</v>
      </c>
      <c r="L26" s="37">
        <f t="shared" si="3"/>
        <v>0.7722007722007722</v>
      </c>
      <c r="M26" s="60">
        <v>3</v>
      </c>
      <c r="N26" s="37">
        <f t="shared" si="4"/>
        <v>1.1583011583011582</v>
      </c>
      <c r="O26" s="60">
        <v>25</v>
      </c>
      <c r="P26" s="37">
        <f t="shared" si="5"/>
        <v>9.652509652509652</v>
      </c>
      <c r="Q26" s="89">
        <v>0</v>
      </c>
      <c r="R26" s="37">
        <f t="shared" si="15"/>
        <v>0</v>
      </c>
      <c r="S26" s="60">
        <v>3</v>
      </c>
      <c r="T26" s="37">
        <f t="shared" si="6"/>
        <v>1.1583011583011582</v>
      </c>
      <c r="U26" s="60">
        <v>0</v>
      </c>
      <c r="V26" s="37">
        <f t="shared" si="7"/>
        <v>0</v>
      </c>
      <c r="W26" s="60">
        <v>0</v>
      </c>
      <c r="X26" s="37">
        <f t="shared" si="8"/>
        <v>0</v>
      </c>
      <c r="Y26" s="60">
        <v>1</v>
      </c>
      <c r="Z26" s="37">
        <f t="shared" si="9"/>
        <v>0.4016064257028112</v>
      </c>
      <c r="AA26" s="39">
        <f t="shared" si="16"/>
        <v>249</v>
      </c>
      <c r="AB26" s="37">
        <f t="shared" si="10"/>
        <v>96.13899613899613</v>
      </c>
      <c r="AC26" s="60">
        <v>10</v>
      </c>
      <c r="AD26" s="40">
        <f t="shared" si="11"/>
        <v>3.861003861003861</v>
      </c>
      <c r="AE26" s="39">
        <f t="shared" si="12"/>
        <v>259</v>
      </c>
      <c r="AF26" s="103">
        <f t="shared" si="13"/>
        <v>68.15789473684211</v>
      </c>
      <c r="AG26" s="106">
        <f t="shared" si="14"/>
        <v>-31.84210526315789</v>
      </c>
    </row>
    <row r="27" spans="1:33" ht="12.75" customHeight="1">
      <c r="A27" s="304"/>
      <c r="B27" s="6">
        <v>310</v>
      </c>
      <c r="C27" s="3" t="s">
        <v>16</v>
      </c>
      <c r="D27" s="53">
        <v>380</v>
      </c>
      <c r="E27" s="60">
        <v>56</v>
      </c>
      <c r="F27" s="37">
        <f t="shared" si="0"/>
        <v>23.333333333333332</v>
      </c>
      <c r="G27" s="70">
        <v>131</v>
      </c>
      <c r="H27" s="37">
        <f t="shared" si="1"/>
        <v>54.58333333333333</v>
      </c>
      <c r="I27" s="60">
        <v>1</v>
      </c>
      <c r="J27" s="37">
        <f t="shared" si="2"/>
        <v>0.4166666666666667</v>
      </c>
      <c r="K27" s="60">
        <v>1</v>
      </c>
      <c r="L27" s="37">
        <f t="shared" si="3"/>
        <v>0.4166666666666667</v>
      </c>
      <c r="M27" s="60">
        <v>1</v>
      </c>
      <c r="N27" s="37">
        <f t="shared" si="4"/>
        <v>0.4166666666666667</v>
      </c>
      <c r="O27" s="60">
        <v>24</v>
      </c>
      <c r="P27" s="37">
        <f t="shared" si="5"/>
        <v>10</v>
      </c>
      <c r="Q27" s="89">
        <v>0</v>
      </c>
      <c r="R27" s="37">
        <f t="shared" si="15"/>
        <v>0</v>
      </c>
      <c r="S27" s="60">
        <v>3</v>
      </c>
      <c r="T27" s="37">
        <f t="shared" si="6"/>
        <v>1.25</v>
      </c>
      <c r="U27" s="60">
        <v>1</v>
      </c>
      <c r="V27" s="37">
        <f t="shared" si="7"/>
        <v>0.4166666666666667</v>
      </c>
      <c r="W27" s="60">
        <v>1</v>
      </c>
      <c r="X27" s="37">
        <f t="shared" si="8"/>
        <v>0.4166666666666667</v>
      </c>
      <c r="Y27" s="60">
        <v>1</v>
      </c>
      <c r="Z27" s="37">
        <f t="shared" si="9"/>
        <v>0.45454545454545453</v>
      </c>
      <c r="AA27" s="39">
        <f t="shared" si="16"/>
        <v>220</v>
      </c>
      <c r="AB27" s="37">
        <f t="shared" si="10"/>
        <v>91.66666666666666</v>
      </c>
      <c r="AC27" s="60">
        <v>20</v>
      </c>
      <c r="AD27" s="40">
        <f t="shared" si="11"/>
        <v>8.333333333333332</v>
      </c>
      <c r="AE27" s="39">
        <f t="shared" si="12"/>
        <v>240</v>
      </c>
      <c r="AF27" s="103">
        <f t="shared" si="13"/>
        <v>63.1578947368421</v>
      </c>
      <c r="AG27" s="106">
        <f t="shared" si="14"/>
        <v>-36.8421052631579</v>
      </c>
    </row>
    <row r="28" spans="1:33" ht="12.75" customHeight="1">
      <c r="A28" s="304"/>
      <c r="B28" s="6">
        <v>311</v>
      </c>
      <c r="C28" s="3" t="s">
        <v>15</v>
      </c>
      <c r="D28" s="53">
        <v>693</v>
      </c>
      <c r="E28" s="70">
        <v>158</v>
      </c>
      <c r="F28" s="37">
        <f t="shared" si="0"/>
        <v>35.50561797752809</v>
      </c>
      <c r="G28" s="70">
        <v>211</v>
      </c>
      <c r="H28" s="37">
        <f t="shared" si="1"/>
        <v>47.41573033707866</v>
      </c>
      <c r="I28" s="70">
        <v>7</v>
      </c>
      <c r="J28" s="37">
        <f t="shared" si="2"/>
        <v>1.5730337078651686</v>
      </c>
      <c r="K28" s="70">
        <v>5</v>
      </c>
      <c r="L28" s="37">
        <f t="shared" si="3"/>
        <v>1.1235955056179776</v>
      </c>
      <c r="M28" s="70">
        <v>3</v>
      </c>
      <c r="N28" s="37">
        <f t="shared" si="4"/>
        <v>0.6741573033707865</v>
      </c>
      <c r="O28" s="70">
        <v>33</v>
      </c>
      <c r="P28" s="37">
        <f t="shared" si="5"/>
        <v>7.415730337078652</v>
      </c>
      <c r="Q28" s="89">
        <v>0</v>
      </c>
      <c r="R28" s="37">
        <f t="shared" si="15"/>
        <v>0</v>
      </c>
      <c r="S28" s="70">
        <v>7</v>
      </c>
      <c r="T28" s="37">
        <f t="shared" si="6"/>
        <v>1.5730337078651686</v>
      </c>
      <c r="U28" s="70">
        <v>0</v>
      </c>
      <c r="V28" s="37">
        <f t="shared" si="7"/>
        <v>0</v>
      </c>
      <c r="W28" s="70">
        <v>0</v>
      </c>
      <c r="X28" s="37">
        <f t="shared" si="8"/>
        <v>0</v>
      </c>
      <c r="Y28" s="70">
        <v>0</v>
      </c>
      <c r="Z28" s="37">
        <f t="shared" si="9"/>
        <v>0</v>
      </c>
      <c r="AA28" s="39">
        <f t="shared" si="16"/>
        <v>424</v>
      </c>
      <c r="AB28" s="37">
        <f t="shared" si="10"/>
        <v>95.28089887640449</v>
      </c>
      <c r="AC28" s="60">
        <v>21</v>
      </c>
      <c r="AD28" s="40">
        <f t="shared" si="11"/>
        <v>4.719101123595506</v>
      </c>
      <c r="AE28" s="39">
        <f t="shared" si="12"/>
        <v>445</v>
      </c>
      <c r="AF28" s="103">
        <f t="shared" si="13"/>
        <v>64.21356421356421</v>
      </c>
      <c r="AG28" s="106">
        <f t="shared" si="14"/>
        <v>-35.78643578643579</v>
      </c>
    </row>
    <row r="29" spans="1:33" ht="12.75" customHeight="1">
      <c r="A29" s="304"/>
      <c r="B29" s="6">
        <v>312</v>
      </c>
      <c r="C29" s="3" t="s">
        <v>15</v>
      </c>
      <c r="D29" s="53">
        <v>488</v>
      </c>
      <c r="E29" s="60">
        <v>145</v>
      </c>
      <c r="F29" s="37">
        <f t="shared" si="0"/>
        <v>44.342507645259936</v>
      </c>
      <c r="G29" s="70">
        <v>102</v>
      </c>
      <c r="H29" s="37">
        <f t="shared" si="1"/>
        <v>31.19266055045872</v>
      </c>
      <c r="I29" s="60">
        <v>5</v>
      </c>
      <c r="J29" s="37">
        <f t="shared" si="2"/>
        <v>1.529051987767584</v>
      </c>
      <c r="K29" s="60">
        <v>1</v>
      </c>
      <c r="L29" s="37">
        <f t="shared" si="3"/>
        <v>0.3058103975535168</v>
      </c>
      <c r="M29" s="60">
        <v>3</v>
      </c>
      <c r="N29" s="37">
        <f t="shared" si="4"/>
        <v>0.9174311926605505</v>
      </c>
      <c r="O29" s="60">
        <v>54</v>
      </c>
      <c r="P29" s="37">
        <f t="shared" si="5"/>
        <v>16.51376146788991</v>
      </c>
      <c r="Q29" s="89">
        <v>0</v>
      </c>
      <c r="R29" s="37">
        <f t="shared" si="15"/>
        <v>0</v>
      </c>
      <c r="S29" s="60">
        <v>3</v>
      </c>
      <c r="T29" s="37">
        <f t="shared" si="6"/>
        <v>0.9174311926605505</v>
      </c>
      <c r="U29" s="60">
        <v>0</v>
      </c>
      <c r="V29" s="37">
        <f t="shared" si="7"/>
        <v>0</v>
      </c>
      <c r="W29" s="60">
        <v>1</v>
      </c>
      <c r="X29" s="37">
        <f t="shared" si="8"/>
        <v>0.3058103975535168</v>
      </c>
      <c r="Y29" s="60">
        <v>0</v>
      </c>
      <c r="Z29" s="37">
        <f t="shared" si="9"/>
        <v>0</v>
      </c>
      <c r="AA29" s="39">
        <f t="shared" si="16"/>
        <v>314</v>
      </c>
      <c r="AB29" s="37">
        <f t="shared" si="10"/>
        <v>96.02446483180428</v>
      </c>
      <c r="AC29" s="60">
        <v>13</v>
      </c>
      <c r="AD29" s="40">
        <f t="shared" si="11"/>
        <v>3.9755351681957185</v>
      </c>
      <c r="AE29" s="39">
        <f t="shared" si="12"/>
        <v>327</v>
      </c>
      <c r="AF29" s="103">
        <f t="shared" si="13"/>
        <v>67.00819672131148</v>
      </c>
      <c r="AG29" s="106">
        <f t="shared" si="14"/>
        <v>-32.99180327868852</v>
      </c>
    </row>
    <row r="30" spans="1:33" ht="12.75" customHeight="1">
      <c r="A30" s="304"/>
      <c r="B30" s="6">
        <v>312</v>
      </c>
      <c r="C30" s="3" t="s">
        <v>16</v>
      </c>
      <c r="D30" s="53">
        <v>488</v>
      </c>
      <c r="E30" s="60">
        <v>141</v>
      </c>
      <c r="F30" s="37">
        <f t="shared" si="0"/>
        <v>43.7888198757764</v>
      </c>
      <c r="G30" s="70">
        <v>100</v>
      </c>
      <c r="H30" s="37">
        <f t="shared" si="1"/>
        <v>31.05590062111801</v>
      </c>
      <c r="I30" s="60">
        <v>4</v>
      </c>
      <c r="J30" s="37">
        <f t="shared" si="2"/>
        <v>1.2422360248447204</v>
      </c>
      <c r="K30" s="60">
        <v>2</v>
      </c>
      <c r="L30" s="37">
        <f t="shared" si="3"/>
        <v>0.6211180124223602</v>
      </c>
      <c r="M30" s="60">
        <v>0</v>
      </c>
      <c r="N30" s="37">
        <f t="shared" si="4"/>
        <v>0</v>
      </c>
      <c r="O30" s="60">
        <v>43</v>
      </c>
      <c r="P30" s="37">
        <f t="shared" si="5"/>
        <v>13.354037267080745</v>
      </c>
      <c r="Q30" s="89">
        <v>0</v>
      </c>
      <c r="R30" s="37">
        <f t="shared" si="15"/>
        <v>0</v>
      </c>
      <c r="S30" s="60">
        <v>4</v>
      </c>
      <c r="T30" s="37">
        <f t="shared" si="6"/>
        <v>1.2422360248447204</v>
      </c>
      <c r="U30" s="60">
        <v>0</v>
      </c>
      <c r="V30" s="37">
        <f t="shared" si="7"/>
        <v>0</v>
      </c>
      <c r="W30" s="60">
        <v>0</v>
      </c>
      <c r="X30" s="37">
        <f t="shared" si="8"/>
        <v>0</v>
      </c>
      <c r="Y30" s="60">
        <v>0</v>
      </c>
      <c r="Z30" s="37">
        <f t="shared" si="9"/>
        <v>0</v>
      </c>
      <c r="AA30" s="39">
        <f t="shared" si="16"/>
        <v>294</v>
      </c>
      <c r="AB30" s="37">
        <f t="shared" si="10"/>
        <v>91.30434782608695</v>
      </c>
      <c r="AC30" s="60">
        <v>28</v>
      </c>
      <c r="AD30" s="40">
        <f t="shared" si="11"/>
        <v>8.695652173913043</v>
      </c>
      <c r="AE30" s="39">
        <f t="shared" si="12"/>
        <v>322</v>
      </c>
      <c r="AF30" s="103">
        <f t="shared" si="13"/>
        <v>65.98360655737704</v>
      </c>
      <c r="AG30" s="106">
        <f t="shared" si="14"/>
        <v>-34.016393442622956</v>
      </c>
    </row>
    <row r="31" spans="1:33" ht="12.75" customHeight="1">
      <c r="A31" s="304"/>
      <c r="B31" s="6">
        <v>313</v>
      </c>
      <c r="C31" s="3" t="s">
        <v>15</v>
      </c>
      <c r="D31" s="53">
        <v>477</v>
      </c>
      <c r="E31" s="70">
        <v>145</v>
      </c>
      <c r="F31" s="37">
        <f t="shared" si="0"/>
        <v>48.49498327759198</v>
      </c>
      <c r="G31" s="70">
        <v>79</v>
      </c>
      <c r="H31" s="37">
        <f t="shared" si="1"/>
        <v>26.421404682274247</v>
      </c>
      <c r="I31" s="60">
        <v>4</v>
      </c>
      <c r="J31" s="37">
        <f t="shared" si="2"/>
        <v>1.3377926421404682</v>
      </c>
      <c r="K31" s="60">
        <v>2</v>
      </c>
      <c r="L31" s="37">
        <f t="shared" si="3"/>
        <v>0.6688963210702341</v>
      </c>
      <c r="M31" s="60">
        <v>2</v>
      </c>
      <c r="N31" s="37">
        <f t="shared" si="4"/>
        <v>0.6688963210702341</v>
      </c>
      <c r="O31" s="60">
        <v>37</v>
      </c>
      <c r="P31" s="37">
        <f t="shared" si="5"/>
        <v>12.37458193979933</v>
      </c>
      <c r="Q31" s="89">
        <v>0</v>
      </c>
      <c r="R31" s="37">
        <f t="shared" si="15"/>
        <v>0</v>
      </c>
      <c r="S31" s="60">
        <v>6</v>
      </c>
      <c r="T31" s="37">
        <f t="shared" si="6"/>
        <v>2.0066889632107023</v>
      </c>
      <c r="U31" s="60">
        <v>0</v>
      </c>
      <c r="V31" s="37">
        <f t="shared" si="7"/>
        <v>0</v>
      </c>
      <c r="W31" s="60">
        <v>1</v>
      </c>
      <c r="X31" s="37">
        <f t="shared" si="8"/>
        <v>0.33444816053511706</v>
      </c>
      <c r="Y31" s="60">
        <v>0</v>
      </c>
      <c r="Z31" s="37">
        <f t="shared" si="9"/>
        <v>0</v>
      </c>
      <c r="AA31" s="39">
        <f t="shared" si="16"/>
        <v>276</v>
      </c>
      <c r="AB31" s="37">
        <f t="shared" si="10"/>
        <v>92.3076923076923</v>
      </c>
      <c r="AC31" s="60">
        <v>23</v>
      </c>
      <c r="AD31" s="40">
        <f t="shared" si="11"/>
        <v>7.6923076923076925</v>
      </c>
      <c r="AE31" s="39">
        <f t="shared" si="12"/>
        <v>299</v>
      </c>
      <c r="AF31" s="103">
        <f t="shared" si="13"/>
        <v>62.68343815513627</v>
      </c>
      <c r="AG31" s="106">
        <f t="shared" si="14"/>
        <v>-37.31656184486373</v>
      </c>
    </row>
    <row r="32" spans="1:33" ht="12.75" customHeight="1">
      <c r="A32" s="304"/>
      <c r="B32" s="6">
        <v>313</v>
      </c>
      <c r="C32" s="3" t="s">
        <v>16</v>
      </c>
      <c r="D32" s="53">
        <v>478</v>
      </c>
      <c r="E32" s="70">
        <v>142</v>
      </c>
      <c r="F32" s="37">
        <f t="shared" si="0"/>
        <v>51.63636363636363</v>
      </c>
      <c r="G32" s="70">
        <v>83</v>
      </c>
      <c r="H32" s="37">
        <f t="shared" si="1"/>
        <v>30.181818181818183</v>
      </c>
      <c r="I32" s="60">
        <v>5</v>
      </c>
      <c r="J32" s="37">
        <f t="shared" si="2"/>
        <v>1.8181818181818181</v>
      </c>
      <c r="K32" s="60">
        <v>1</v>
      </c>
      <c r="L32" s="37">
        <f t="shared" si="3"/>
        <v>0.36363636363636365</v>
      </c>
      <c r="M32" s="60">
        <v>2</v>
      </c>
      <c r="N32" s="37">
        <f t="shared" si="4"/>
        <v>0.7272727272727273</v>
      </c>
      <c r="O32" s="60">
        <v>28</v>
      </c>
      <c r="P32" s="37">
        <f t="shared" si="5"/>
        <v>10.181818181818182</v>
      </c>
      <c r="Q32" s="89">
        <v>0</v>
      </c>
      <c r="R32" s="37">
        <f t="shared" si="15"/>
        <v>0</v>
      </c>
      <c r="S32" s="60">
        <v>7</v>
      </c>
      <c r="T32" s="37">
        <f t="shared" si="6"/>
        <v>2.5454545454545454</v>
      </c>
      <c r="U32" s="60">
        <v>0</v>
      </c>
      <c r="V32" s="37">
        <f t="shared" si="7"/>
        <v>0</v>
      </c>
      <c r="W32" s="60">
        <v>2</v>
      </c>
      <c r="X32" s="37">
        <f t="shared" si="8"/>
        <v>0.7272727272727273</v>
      </c>
      <c r="Y32" s="60">
        <v>0</v>
      </c>
      <c r="Z32" s="37">
        <f t="shared" si="9"/>
        <v>0</v>
      </c>
      <c r="AA32" s="39">
        <f t="shared" si="16"/>
        <v>270</v>
      </c>
      <c r="AB32" s="37">
        <f t="shared" si="10"/>
        <v>98.18181818181819</v>
      </c>
      <c r="AC32" s="60">
        <v>5</v>
      </c>
      <c r="AD32" s="40">
        <f t="shared" si="11"/>
        <v>1.8181818181818181</v>
      </c>
      <c r="AE32" s="39">
        <f t="shared" si="12"/>
        <v>275</v>
      </c>
      <c r="AF32" s="103">
        <f t="shared" si="13"/>
        <v>57.53138075313807</v>
      </c>
      <c r="AG32" s="106">
        <f t="shared" si="14"/>
        <v>-42.46861924686193</v>
      </c>
    </row>
    <row r="33" spans="1:33" ht="12.75" customHeight="1">
      <c r="A33" s="304"/>
      <c r="B33" s="6">
        <v>314</v>
      </c>
      <c r="C33" s="3" t="s">
        <v>15</v>
      </c>
      <c r="D33" s="53">
        <v>492</v>
      </c>
      <c r="E33" s="70">
        <v>127</v>
      </c>
      <c r="F33" s="37">
        <f t="shared" si="0"/>
        <v>40.57507987220447</v>
      </c>
      <c r="G33" s="70">
        <v>128</v>
      </c>
      <c r="H33" s="37">
        <f t="shared" si="1"/>
        <v>40.894568690095845</v>
      </c>
      <c r="I33" s="60">
        <v>7</v>
      </c>
      <c r="J33" s="37">
        <f t="shared" si="2"/>
        <v>2.2364217252396164</v>
      </c>
      <c r="K33" s="60">
        <v>3</v>
      </c>
      <c r="L33" s="37">
        <f t="shared" si="3"/>
        <v>0.9584664536741214</v>
      </c>
      <c r="M33" s="60">
        <v>5</v>
      </c>
      <c r="N33" s="37">
        <f t="shared" si="4"/>
        <v>1.5974440894568689</v>
      </c>
      <c r="O33" s="60">
        <v>29</v>
      </c>
      <c r="P33" s="37">
        <f t="shared" si="5"/>
        <v>9.26517571884984</v>
      </c>
      <c r="Q33" s="89">
        <v>0</v>
      </c>
      <c r="R33" s="37">
        <f t="shared" si="15"/>
        <v>0</v>
      </c>
      <c r="S33" s="60">
        <v>4</v>
      </c>
      <c r="T33" s="37">
        <f t="shared" si="6"/>
        <v>1.2779552715654952</v>
      </c>
      <c r="U33" s="60">
        <v>0</v>
      </c>
      <c r="V33" s="37">
        <f t="shared" si="7"/>
        <v>0</v>
      </c>
      <c r="W33" s="60">
        <v>1</v>
      </c>
      <c r="X33" s="37">
        <f t="shared" si="8"/>
        <v>0.3194888178913738</v>
      </c>
      <c r="Y33" s="60">
        <v>0</v>
      </c>
      <c r="Z33" s="37">
        <f t="shared" si="9"/>
        <v>0</v>
      </c>
      <c r="AA33" s="39">
        <f t="shared" si="16"/>
        <v>304</v>
      </c>
      <c r="AB33" s="37">
        <f t="shared" si="10"/>
        <v>97.12460063897763</v>
      </c>
      <c r="AC33" s="60">
        <v>9</v>
      </c>
      <c r="AD33" s="40">
        <f t="shared" si="11"/>
        <v>2.8753993610223643</v>
      </c>
      <c r="AE33" s="39">
        <f t="shared" si="12"/>
        <v>313</v>
      </c>
      <c r="AF33" s="103">
        <f t="shared" si="13"/>
        <v>63.617886178861795</v>
      </c>
      <c r="AG33" s="106">
        <f t="shared" si="14"/>
        <v>-36.382113821138205</v>
      </c>
    </row>
    <row r="34" spans="1:33" ht="12.75" customHeight="1">
      <c r="A34" s="304"/>
      <c r="B34" s="6">
        <v>314</v>
      </c>
      <c r="C34" s="3" t="s">
        <v>16</v>
      </c>
      <c r="D34" s="53">
        <v>493</v>
      </c>
      <c r="E34" s="60">
        <v>101</v>
      </c>
      <c r="F34" s="37">
        <f t="shared" si="0"/>
        <v>34.00673400673401</v>
      </c>
      <c r="G34" s="70">
        <v>138</v>
      </c>
      <c r="H34" s="37">
        <f t="shared" si="1"/>
        <v>46.464646464646464</v>
      </c>
      <c r="I34" s="60">
        <v>4</v>
      </c>
      <c r="J34" s="37">
        <f t="shared" si="2"/>
        <v>1.3468013468013467</v>
      </c>
      <c r="K34" s="60">
        <v>0</v>
      </c>
      <c r="L34" s="37">
        <f t="shared" si="3"/>
        <v>0</v>
      </c>
      <c r="M34" s="60">
        <v>4</v>
      </c>
      <c r="N34" s="37">
        <f t="shared" si="4"/>
        <v>1.3468013468013467</v>
      </c>
      <c r="O34" s="60">
        <v>36</v>
      </c>
      <c r="P34" s="37">
        <f t="shared" si="5"/>
        <v>12.121212121212121</v>
      </c>
      <c r="Q34" s="89">
        <v>0</v>
      </c>
      <c r="R34" s="37">
        <f t="shared" si="15"/>
        <v>0</v>
      </c>
      <c r="S34" s="60">
        <v>0</v>
      </c>
      <c r="T34" s="37">
        <f t="shared" si="6"/>
        <v>0</v>
      </c>
      <c r="U34" s="60">
        <v>0</v>
      </c>
      <c r="V34" s="37">
        <f t="shared" si="7"/>
        <v>0</v>
      </c>
      <c r="W34" s="60">
        <v>1</v>
      </c>
      <c r="X34" s="37">
        <f t="shared" si="8"/>
        <v>0.33670033670033667</v>
      </c>
      <c r="Y34" s="60">
        <v>1</v>
      </c>
      <c r="Z34" s="37">
        <f t="shared" si="9"/>
        <v>0.3508771929824561</v>
      </c>
      <c r="AA34" s="39">
        <f t="shared" si="16"/>
        <v>285</v>
      </c>
      <c r="AB34" s="37">
        <f t="shared" si="10"/>
        <v>95.95959595959596</v>
      </c>
      <c r="AC34" s="60">
        <v>12</v>
      </c>
      <c r="AD34" s="40">
        <f t="shared" si="11"/>
        <v>4.040404040404041</v>
      </c>
      <c r="AE34" s="39">
        <f t="shared" si="12"/>
        <v>297</v>
      </c>
      <c r="AF34" s="103">
        <f t="shared" si="13"/>
        <v>60.24340770791075</v>
      </c>
      <c r="AG34" s="106">
        <f t="shared" si="14"/>
        <v>-39.75659229208925</v>
      </c>
    </row>
    <row r="35" spans="1:33" ht="12.75" customHeight="1">
      <c r="A35" s="304"/>
      <c r="B35" s="6">
        <v>315</v>
      </c>
      <c r="C35" s="3" t="s">
        <v>15</v>
      </c>
      <c r="D35" s="53">
        <v>514</v>
      </c>
      <c r="E35" s="60">
        <v>131</v>
      </c>
      <c r="F35" s="37">
        <f t="shared" si="0"/>
        <v>36.49025069637883</v>
      </c>
      <c r="G35" s="70">
        <v>171</v>
      </c>
      <c r="H35" s="37">
        <f t="shared" si="1"/>
        <v>47.63231197771588</v>
      </c>
      <c r="I35" s="60">
        <v>8</v>
      </c>
      <c r="J35" s="37">
        <f t="shared" si="2"/>
        <v>2.2284122562674096</v>
      </c>
      <c r="K35" s="60">
        <v>1</v>
      </c>
      <c r="L35" s="37">
        <f t="shared" si="3"/>
        <v>0.2785515320334262</v>
      </c>
      <c r="M35" s="60">
        <v>2</v>
      </c>
      <c r="N35" s="37">
        <f t="shared" si="4"/>
        <v>0.5571030640668524</v>
      </c>
      <c r="O35" s="60">
        <v>26</v>
      </c>
      <c r="P35" s="37">
        <f t="shared" si="5"/>
        <v>7.242339832869081</v>
      </c>
      <c r="Q35" s="89">
        <v>0</v>
      </c>
      <c r="R35" s="37">
        <f t="shared" si="15"/>
        <v>0</v>
      </c>
      <c r="S35" s="60">
        <v>8</v>
      </c>
      <c r="T35" s="37">
        <f t="shared" si="6"/>
        <v>2.2284122562674096</v>
      </c>
      <c r="U35" s="60">
        <v>0</v>
      </c>
      <c r="V35" s="37">
        <f t="shared" si="7"/>
        <v>0</v>
      </c>
      <c r="W35" s="60">
        <v>3</v>
      </c>
      <c r="X35" s="37">
        <f t="shared" si="8"/>
        <v>0.8356545961002786</v>
      </c>
      <c r="Y35" s="60">
        <v>0</v>
      </c>
      <c r="Z35" s="37">
        <f t="shared" si="9"/>
        <v>0</v>
      </c>
      <c r="AA35" s="39">
        <f t="shared" si="16"/>
        <v>350</v>
      </c>
      <c r="AB35" s="37">
        <f t="shared" si="10"/>
        <v>97.49303621169916</v>
      </c>
      <c r="AC35" s="60">
        <v>9</v>
      </c>
      <c r="AD35" s="40">
        <f t="shared" si="11"/>
        <v>2.5069637883008355</v>
      </c>
      <c r="AE35" s="39">
        <f t="shared" si="12"/>
        <v>359</v>
      </c>
      <c r="AF35" s="103">
        <f t="shared" si="13"/>
        <v>69.8443579766537</v>
      </c>
      <c r="AG35" s="106">
        <f t="shared" si="14"/>
        <v>-30.155642023346303</v>
      </c>
    </row>
    <row r="36" spans="1:33" ht="12.75" customHeight="1">
      <c r="A36" s="304"/>
      <c r="B36" s="6">
        <v>315</v>
      </c>
      <c r="C36" s="3" t="s">
        <v>16</v>
      </c>
      <c r="D36" s="53">
        <v>514</v>
      </c>
      <c r="E36" s="70">
        <v>116</v>
      </c>
      <c r="F36" s="37">
        <f t="shared" si="0"/>
        <v>34.73053892215569</v>
      </c>
      <c r="G36" s="70">
        <v>162</v>
      </c>
      <c r="H36" s="37">
        <f t="shared" si="1"/>
        <v>48.50299401197605</v>
      </c>
      <c r="I36" s="60">
        <v>7</v>
      </c>
      <c r="J36" s="37">
        <f t="shared" si="2"/>
        <v>2.095808383233533</v>
      </c>
      <c r="K36" s="60">
        <v>1</v>
      </c>
      <c r="L36" s="37">
        <f t="shared" si="3"/>
        <v>0.29940119760479045</v>
      </c>
      <c r="M36" s="60">
        <v>3</v>
      </c>
      <c r="N36" s="37">
        <f t="shared" si="4"/>
        <v>0.8982035928143712</v>
      </c>
      <c r="O36" s="60">
        <v>33</v>
      </c>
      <c r="P36" s="37">
        <f t="shared" si="5"/>
        <v>9.880239520958083</v>
      </c>
      <c r="Q36" s="89">
        <v>0</v>
      </c>
      <c r="R36" s="37">
        <f t="shared" si="15"/>
        <v>0</v>
      </c>
      <c r="S36" s="60">
        <v>3</v>
      </c>
      <c r="T36" s="37">
        <f t="shared" si="6"/>
        <v>0.8982035928143712</v>
      </c>
      <c r="U36" s="60">
        <v>0</v>
      </c>
      <c r="V36" s="37">
        <f t="shared" si="7"/>
        <v>0</v>
      </c>
      <c r="W36" s="60">
        <v>1</v>
      </c>
      <c r="X36" s="37">
        <f t="shared" si="8"/>
        <v>0.29940119760479045</v>
      </c>
      <c r="Y36" s="60">
        <v>0</v>
      </c>
      <c r="Z36" s="37">
        <f t="shared" si="9"/>
        <v>0</v>
      </c>
      <c r="AA36" s="39">
        <f t="shared" si="16"/>
        <v>326</v>
      </c>
      <c r="AB36" s="37">
        <f t="shared" si="10"/>
        <v>97.60479041916167</v>
      </c>
      <c r="AC36" s="60">
        <v>8</v>
      </c>
      <c r="AD36" s="40">
        <f t="shared" si="11"/>
        <v>2.3952095808383236</v>
      </c>
      <c r="AE36" s="39">
        <f t="shared" si="12"/>
        <v>334</v>
      </c>
      <c r="AF36" s="103">
        <f t="shared" si="13"/>
        <v>64.98054474708171</v>
      </c>
      <c r="AG36" s="106">
        <f t="shared" si="14"/>
        <v>-35.01945525291829</v>
      </c>
    </row>
    <row r="37" spans="1:33" ht="12.75" customHeight="1">
      <c r="A37" s="304"/>
      <c r="B37" s="6">
        <v>316</v>
      </c>
      <c r="C37" s="3" t="s">
        <v>15</v>
      </c>
      <c r="D37" s="53">
        <v>513</v>
      </c>
      <c r="E37" s="70">
        <v>116</v>
      </c>
      <c r="F37" s="37">
        <f t="shared" si="0"/>
        <v>35.47400611620795</v>
      </c>
      <c r="G37" s="70">
        <v>150</v>
      </c>
      <c r="H37" s="37">
        <f t="shared" si="1"/>
        <v>45.87155963302752</v>
      </c>
      <c r="I37" s="60">
        <v>11</v>
      </c>
      <c r="J37" s="37">
        <f t="shared" si="2"/>
        <v>3.3639143730886847</v>
      </c>
      <c r="K37" s="60">
        <v>3</v>
      </c>
      <c r="L37" s="37">
        <f t="shared" si="3"/>
        <v>0.9174311926605505</v>
      </c>
      <c r="M37" s="60">
        <v>2</v>
      </c>
      <c r="N37" s="37">
        <f t="shared" si="4"/>
        <v>0.6116207951070336</v>
      </c>
      <c r="O37" s="60">
        <v>37</v>
      </c>
      <c r="P37" s="37">
        <f t="shared" si="5"/>
        <v>11.314984709480122</v>
      </c>
      <c r="Q37" s="89">
        <v>0</v>
      </c>
      <c r="R37" s="37">
        <f t="shared" si="15"/>
        <v>0</v>
      </c>
      <c r="S37" s="60">
        <v>0</v>
      </c>
      <c r="T37" s="37">
        <f t="shared" si="6"/>
        <v>0</v>
      </c>
      <c r="U37" s="60">
        <v>1</v>
      </c>
      <c r="V37" s="37">
        <f t="shared" si="7"/>
        <v>0.3058103975535168</v>
      </c>
      <c r="W37" s="60">
        <v>2</v>
      </c>
      <c r="X37" s="37">
        <f t="shared" si="8"/>
        <v>0.6116207951070336</v>
      </c>
      <c r="Y37" s="60">
        <v>0</v>
      </c>
      <c r="Z37" s="37">
        <f t="shared" si="9"/>
        <v>0</v>
      </c>
      <c r="AA37" s="39">
        <f t="shared" si="16"/>
        <v>322</v>
      </c>
      <c r="AB37" s="37">
        <f t="shared" si="10"/>
        <v>98.47094801223241</v>
      </c>
      <c r="AC37" s="60">
        <v>5</v>
      </c>
      <c r="AD37" s="40">
        <f t="shared" si="11"/>
        <v>1.529051987767584</v>
      </c>
      <c r="AE37" s="39">
        <f t="shared" si="12"/>
        <v>327</v>
      </c>
      <c r="AF37" s="103">
        <f t="shared" si="13"/>
        <v>63.74269005847953</v>
      </c>
      <c r="AG37" s="106">
        <f t="shared" si="14"/>
        <v>-36.25730994152047</v>
      </c>
    </row>
    <row r="38" spans="1:33" ht="12.75" customHeight="1">
      <c r="A38" s="304"/>
      <c r="B38" s="6">
        <v>316</v>
      </c>
      <c r="C38" s="3" t="s">
        <v>16</v>
      </c>
      <c r="D38" s="53">
        <v>514</v>
      </c>
      <c r="E38" s="60">
        <v>122</v>
      </c>
      <c r="F38" s="37">
        <f t="shared" si="0"/>
        <v>39.482200647249186</v>
      </c>
      <c r="G38" s="70">
        <v>123</v>
      </c>
      <c r="H38" s="37">
        <f t="shared" si="1"/>
        <v>39.80582524271845</v>
      </c>
      <c r="I38" s="60">
        <v>2</v>
      </c>
      <c r="J38" s="37">
        <f t="shared" si="2"/>
        <v>0.6472491909385114</v>
      </c>
      <c r="K38" s="60">
        <v>2</v>
      </c>
      <c r="L38" s="37">
        <f t="shared" si="3"/>
        <v>0.6472491909385114</v>
      </c>
      <c r="M38" s="60">
        <v>3</v>
      </c>
      <c r="N38" s="37">
        <f t="shared" si="4"/>
        <v>0.9708737864077669</v>
      </c>
      <c r="O38" s="60">
        <v>35</v>
      </c>
      <c r="P38" s="37">
        <f t="shared" si="5"/>
        <v>11.326860841423949</v>
      </c>
      <c r="Q38" s="89">
        <v>0</v>
      </c>
      <c r="R38" s="37">
        <f t="shared" si="15"/>
        <v>0</v>
      </c>
      <c r="S38" s="60">
        <v>3</v>
      </c>
      <c r="T38" s="37">
        <f t="shared" si="6"/>
        <v>0.9708737864077669</v>
      </c>
      <c r="U38" s="60">
        <v>0</v>
      </c>
      <c r="V38" s="37">
        <f t="shared" si="7"/>
        <v>0</v>
      </c>
      <c r="W38" s="60">
        <v>3</v>
      </c>
      <c r="X38" s="37">
        <f t="shared" si="8"/>
        <v>0.9708737864077669</v>
      </c>
      <c r="Y38" s="60">
        <v>0</v>
      </c>
      <c r="Z38" s="37">
        <f t="shared" si="9"/>
        <v>0</v>
      </c>
      <c r="AA38" s="39">
        <f t="shared" si="16"/>
        <v>293</v>
      </c>
      <c r="AB38" s="37">
        <f t="shared" si="10"/>
        <v>94.8220064724919</v>
      </c>
      <c r="AC38" s="60">
        <v>16</v>
      </c>
      <c r="AD38" s="40">
        <f t="shared" si="11"/>
        <v>5.177993527508091</v>
      </c>
      <c r="AE38" s="39">
        <f t="shared" si="12"/>
        <v>309</v>
      </c>
      <c r="AF38" s="103">
        <f t="shared" si="13"/>
        <v>60.11673151750973</v>
      </c>
      <c r="AG38" s="106">
        <f t="shared" si="14"/>
        <v>-39.88326848249027</v>
      </c>
    </row>
    <row r="39" spans="1:33" ht="12.75" customHeight="1">
      <c r="A39" s="304"/>
      <c r="B39" s="6">
        <v>317</v>
      </c>
      <c r="C39" s="3" t="s">
        <v>15</v>
      </c>
      <c r="D39" s="53">
        <v>525</v>
      </c>
      <c r="E39" s="70">
        <v>139</v>
      </c>
      <c r="F39" s="37">
        <f t="shared" si="0"/>
        <v>48.09688581314879</v>
      </c>
      <c r="G39" s="70">
        <v>100</v>
      </c>
      <c r="H39" s="37">
        <f t="shared" si="1"/>
        <v>34.602076124567475</v>
      </c>
      <c r="I39" s="70">
        <v>8</v>
      </c>
      <c r="J39" s="37">
        <f t="shared" si="2"/>
        <v>2.768166089965398</v>
      </c>
      <c r="K39" s="70">
        <v>2</v>
      </c>
      <c r="L39" s="37">
        <f t="shared" si="3"/>
        <v>0.6920415224913495</v>
      </c>
      <c r="M39" s="70">
        <v>2</v>
      </c>
      <c r="N39" s="37">
        <f t="shared" si="4"/>
        <v>0.6920415224913495</v>
      </c>
      <c r="O39" s="70">
        <v>16</v>
      </c>
      <c r="P39" s="37">
        <f t="shared" si="5"/>
        <v>5.536332179930796</v>
      </c>
      <c r="Q39" s="89">
        <v>0</v>
      </c>
      <c r="R39" s="37">
        <f t="shared" si="15"/>
        <v>0</v>
      </c>
      <c r="S39" s="70">
        <v>1</v>
      </c>
      <c r="T39" s="37">
        <f t="shared" si="6"/>
        <v>0.34602076124567477</v>
      </c>
      <c r="U39" s="70">
        <v>1</v>
      </c>
      <c r="V39" s="37">
        <f t="shared" si="7"/>
        <v>0.34602076124567477</v>
      </c>
      <c r="W39" s="70">
        <v>0</v>
      </c>
      <c r="X39" s="37">
        <f t="shared" si="8"/>
        <v>0</v>
      </c>
      <c r="Y39" s="70">
        <v>1</v>
      </c>
      <c r="Z39" s="37">
        <f t="shared" si="9"/>
        <v>0.3703703703703704</v>
      </c>
      <c r="AA39" s="39">
        <f t="shared" si="16"/>
        <v>270</v>
      </c>
      <c r="AB39" s="37">
        <f t="shared" si="10"/>
        <v>93.42560553633218</v>
      </c>
      <c r="AC39" s="60">
        <v>19</v>
      </c>
      <c r="AD39" s="40">
        <f t="shared" si="11"/>
        <v>6.5743944636678195</v>
      </c>
      <c r="AE39" s="39">
        <f t="shared" si="12"/>
        <v>289</v>
      </c>
      <c r="AF39" s="103">
        <f t="shared" si="13"/>
        <v>55.047619047619044</v>
      </c>
      <c r="AG39" s="106">
        <f t="shared" si="14"/>
        <v>-44.952380952380956</v>
      </c>
    </row>
    <row r="40" spans="1:33" ht="12.75" customHeight="1">
      <c r="A40" s="304"/>
      <c r="B40" s="6">
        <v>317</v>
      </c>
      <c r="C40" s="3" t="s">
        <v>16</v>
      </c>
      <c r="D40" s="53">
        <v>525</v>
      </c>
      <c r="E40" s="60">
        <v>132</v>
      </c>
      <c r="F40" s="37">
        <f t="shared" si="0"/>
        <v>42.17252396166134</v>
      </c>
      <c r="G40" s="70">
        <v>125</v>
      </c>
      <c r="H40" s="37">
        <f t="shared" si="1"/>
        <v>39.936102236421725</v>
      </c>
      <c r="I40" s="60">
        <v>2</v>
      </c>
      <c r="J40" s="37">
        <f t="shared" si="2"/>
        <v>0.6389776357827476</v>
      </c>
      <c r="K40" s="60">
        <v>5</v>
      </c>
      <c r="L40" s="37">
        <f t="shared" si="3"/>
        <v>1.5974440894568689</v>
      </c>
      <c r="M40" s="60">
        <v>1</v>
      </c>
      <c r="N40" s="37">
        <f t="shared" si="4"/>
        <v>0.3194888178913738</v>
      </c>
      <c r="O40" s="60">
        <v>29</v>
      </c>
      <c r="P40" s="37">
        <f t="shared" si="5"/>
        <v>9.26517571884984</v>
      </c>
      <c r="Q40" s="89">
        <v>0</v>
      </c>
      <c r="R40" s="37">
        <f t="shared" si="15"/>
        <v>0</v>
      </c>
      <c r="S40" s="60">
        <v>1</v>
      </c>
      <c r="T40" s="37">
        <f t="shared" si="6"/>
        <v>0.3194888178913738</v>
      </c>
      <c r="U40" s="60">
        <v>0</v>
      </c>
      <c r="V40" s="37">
        <f t="shared" si="7"/>
        <v>0</v>
      </c>
      <c r="W40" s="60">
        <v>1</v>
      </c>
      <c r="X40" s="37">
        <f t="shared" si="8"/>
        <v>0.3194888178913738</v>
      </c>
      <c r="Y40" s="60">
        <v>0</v>
      </c>
      <c r="Z40" s="37">
        <f t="shared" si="9"/>
        <v>0</v>
      </c>
      <c r="AA40" s="39">
        <f t="shared" si="16"/>
        <v>296</v>
      </c>
      <c r="AB40" s="37">
        <f t="shared" si="10"/>
        <v>94.56869009584665</v>
      </c>
      <c r="AC40" s="60">
        <v>17</v>
      </c>
      <c r="AD40" s="40">
        <f t="shared" si="11"/>
        <v>5.431309904153355</v>
      </c>
      <c r="AE40" s="39">
        <f t="shared" si="12"/>
        <v>313</v>
      </c>
      <c r="AF40" s="103">
        <f t="shared" si="13"/>
        <v>59.61904761904761</v>
      </c>
      <c r="AG40" s="106">
        <f t="shared" si="14"/>
        <v>-40.38095238095239</v>
      </c>
    </row>
    <row r="41" spans="1:33" ht="12.75" customHeight="1">
      <c r="A41" s="304"/>
      <c r="B41" s="6">
        <v>318</v>
      </c>
      <c r="C41" s="3" t="s">
        <v>15</v>
      </c>
      <c r="D41" s="53">
        <v>534</v>
      </c>
      <c r="E41" s="70">
        <v>169</v>
      </c>
      <c r="F41" s="37">
        <f t="shared" si="0"/>
        <v>54.69255663430421</v>
      </c>
      <c r="G41" s="70">
        <v>108</v>
      </c>
      <c r="H41" s="37">
        <f t="shared" si="1"/>
        <v>34.95145631067961</v>
      </c>
      <c r="I41" s="60">
        <v>1</v>
      </c>
      <c r="J41" s="37">
        <f t="shared" si="2"/>
        <v>0.3236245954692557</v>
      </c>
      <c r="K41" s="60">
        <v>3</v>
      </c>
      <c r="L41" s="37">
        <f t="shared" si="3"/>
        <v>0.9708737864077669</v>
      </c>
      <c r="M41" s="60">
        <v>1</v>
      </c>
      <c r="N41" s="37">
        <f t="shared" si="4"/>
        <v>0.3236245954692557</v>
      </c>
      <c r="O41" s="60">
        <v>13</v>
      </c>
      <c r="P41" s="37">
        <f t="shared" si="5"/>
        <v>4.207119741100324</v>
      </c>
      <c r="Q41" s="89">
        <v>0</v>
      </c>
      <c r="R41" s="37">
        <f t="shared" si="15"/>
        <v>0</v>
      </c>
      <c r="S41" s="60">
        <v>4</v>
      </c>
      <c r="T41" s="37">
        <f t="shared" si="6"/>
        <v>1.2944983818770228</v>
      </c>
      <c r="U41" s="60">
        <v>0</v>
      </c>
      <c r="V41" s="37">
        <f t="shared" si="7"/>
        <v>0</v>
      </c>
      <c r="W41" s="60">
        <v>0</v>
      </c>
      <c r="X41" s="37">
        <f t="shared" si="8"/>
        <v>0</v>
      </c>
      <c r="Y41" s="60">
        <v>0</v>
      </c>
      <c r="Z41" s="37">
        <f t="shared" si="9"/>
        <v>0</v>
      </c>
      <c r="AA41" s="39">
        <f t="shared" si="16"/>
        <v>299</v>
      </c>
      <c r="AB41" s="37">
        <f t="shared" si="10"/>
        <v>96.76375404530745</v>
      </c>
      <c r="AC41" s="60">
        <v>10</v>
      </c>
      <c r="AD41" s="40">
        <f t="shared" si="11"/>
        <v>3.2362459546925564</v>
      </c>
      <c r="AE41" s="39">
        <f t="shared" si="12"/>
        <v>309</v>
      </c>
      <c r="AF41" s="103">
        <f t="shared" si="13"/>
        <v>57.865168539325836</v>
      </c>
      <c r="AG41" s="106">
        <f t="shared" si="14"/>
        <v>-42.134831460674164</v>
      </c>
    </row>
    <row r="42" spans="1:33" ht="12.75" customHeight="1">
      <c r="A42" s="304" t="s">
        <v>4</v>
      </c>
      <c r="B42" s="6">
        <v>318</v>
      </c>
      <c r="C42" s="3" t="s">
        <v>16</v>
      </c>
      <c r="D42" s="53">
        <v>535</v>
      </c>
      <c r="E42" s="70">
        <v>154</v>
      </c>
      <c r="F42" s="37">
        <f t="shared" si="0"/>
        <v>47.239263803680984</v>
      </c>
      <c r="G42" s="70">
        <v>128</v>
      </c>
      <c r="H42" s="37">
        <f t="shared" si="1"/>
        <v>39.263803680981596</v>
      </c>
      <c r="I42" s="60">
        <v>0</v>
      </c>
      <c r="J42" s="37">
        <f t="shared" si="2"/>
        <v>0</v>
      </c>
      <c r="K42" s="60">
        <v>0</v>
      </c>
      <c r="L42" s="37">
        <f t="shared" si="3"/>
        <v>0</v>
      </c>
      <c r="M42" s="60">
        <v>2</v>
      </c>
      <c r="N42" s="37">
        <f t="shared" si="4"/>
        <v>0.6134969325153374</v>
      </c>
      <c r="O42" s="60">
        <v>24</v>
      </c>
      <c r="P42" s="37">
        <f t="shared" si="5"/>
        <v>7.361963190184049</v>
      </c>
      <c r="Q42" s="89">
        <v>0</v>
      </c>
      <c r="R42" s="37">
        <f t="shared" si="15"/>
        <v>0</v>
      </c>
      <c r="S42" s="60">
        <v>2</v>
      </c>
      <c r="T42" s="37">
        <f t="shared" si="6"/>
        <v>0.6134969325153374</v>
      </c>
      <c r="U42" s="60">
        <v>2</v>
      </c>
      <c r="V42" s="37">
        <f t="shared" si="7"/>
        <v>0.6134969325153374</v>
      </c>
      <c r="W42" s="60">
        <v>6</v>
      </c>
      <c r="X42" s="37">
        <f t="shared" si="8"/>
        <v>1.8404907975460123</v>
      </c>
      <c r="Y42" s="60">
        <v>0</v>
      </c>
      <c r="Z42" s="37">
        <f t="shared" si="9"/>
        <v>0</v>
      </c>
      <c r="AA42" s="39">
        <f t="shared" si="16"/>
        <v>318</v>
      </c>
      <c r="AB42" s="37">
        <f t="shared" si="10"/>
        <v>97.54601226993866</v>
      </c>
      <c r="AC42" s="60">
        <v>8</v>
      </c>
      <c r="AD42" s="40">
        <f t="shared" si="11"/>
        <v>2.4539877300613497</v>
      </c>
      <c r="AE42" s="39">
        <f t="shared" si="12"/>
        <v>326</v>
      </c>
      <c r="AF42" s="103">
        <f t="shared" si="13"/>
        <v>60.93457943925233</v>
      </c>
      <c r="AG42" s="106">
        <f t="shared" si="14"/>
        <v>-39.06542056074767</v>
      </c>
    </row>
    <row r="43" spans="1:33" ht="12.75" customHeight="1">
      <c r="A43" s="304"/>
      <c r="B43" s="6">
        <v>319</v>
      </c>
      <c r="C43" s="3" t="s">
        <v>15</v>
      </c>
      <c r="D43" s="53">
        <v>694</v>
      </c>
      <c r="E43" s="60">
        <v>165</v>
      </c>
      <c r="F43" s="37">
        <f t="shared" si="0"/>
        <v>42.857142857142854</v>
      </c>
      <c r="G43" s="70">
        <v>134</v>
      </c>
      <c r="H43" s="37">
        <f t="shared" si="1"/>
        <v>34.80519480519481</v>
      </c>
      <c r="I43" s="60">
        <v>9</v>
      </c>
      <c r="J43" s="37">
        <f t="shared" si="2"/>
        <v>2.3376623376623376</v>
      </c>
      <c r="K43" s="60">
        <v>4</v>
      </c>
      <c r="L43" s="37">
        <f t="shared" si="3"/>
        <v>1.0389610389610389</v>
      </c>
      <c r="M43" s="60">
        <v>2</v>
      </c>
      <c r="N43" s="37">
        <f t="shared" si="4"/>
        <v>0.5194805194805194</v>
      </c>
      <c r="O43" s="60">
        <v>49</v>
      </c>
      <c r="P43" s="37">
        <f t="shared" si="5"/>
        <v>12.727272727272727</v>
      </c>
      <c r="Q43" s="89">
        <v>0</v>
      </c>
      <c r="R43" s="37">
        <f t="shared" si="15"/>
        <v>0</v>
      </c>
      <c r="S43" s="60">
        <v>3</v>
      </c>
      <c r="T43" s="37">
        <f t="shared" si="6"/>
        <v>0.7792207792207793</v>
      </c>
      <c r="U43" s="60">
        <v>1</v>
      </c>
      <c r="V43" s="37">
        <f t="shared" si="7"/>
        <v>0.2597402597402597</v>
      </c>
      <c r="W43" s="60">
        <v>7</v>
      </c>
      <c r="X43" s="37">
        <f t="shared" si="8"/>
        <v>1.8181818181818181</v>
      </c>
      <c r="Y43" s="60">
        <v>1</v>
      </c>
      <c r="Z43" s="37">
        <f t="shared" si="9"/>
        <v>0.26666666666666666</v>
      </c>
      <c r="AA43" s="39">
        <f t="shared" si="16"/>
        <v>375</v>
      </c>
      <c r="AB43" s="37">
        <f t="shared" si="10"/>
        <v>97.40259740259741</v>
      </c>
      <c r="AC43" s="60">
        <v>10</v>
      </c>
      <c r="AD43" s="40">
        <f t="shared" si="11"/>
        <v>2.5974025974025974</v>
      </c>
      <c r="AE43" s="39">
        <f t="shared" si="12"/>
        <v>385</v>
      </c>
      <c r="AF43" s="103">
        <f t="shared" si="13"/>
        <v>55.47550432276657</v>
      </c>
      <c r="AG43" s="106">
        <f t="shared" si="14"/>
        <v>-44.52449567723343</v>
      </c>
    </row>
    <row r="44" spans="1:33" ht="12.75" customHeight="1">
      <c r="A44" s="304"/>
      <c r="B44" s="6">
        <v>319</v>
      </c>
      <c r="C44" s="3" t="s">
        <v>16</v>
      </c>
      <c r="D44" s="53">
        <v>695</v>
      </c>
      <c r="E44" s="60">
        <v>158</v>
      </c>
      <c r="F44" s="37">
        <f t="shared" si="0"/>
        <v>45.79710144927536</v>
      </c>
      <c r="G44" s="70">
        <v>118</v>
      </c>
      <c r="H44" s="37">
        <f t="shared" si="1"/>
        <v>34.20289855072463</v>
      </c>
      <c r="I44" s="60">
        <v>7</v>
      </c>
      <c r="J44" s="37">
        <f t="shared" si="2"/>
        <v>2.0289855072463765</v>
      </c>
      <c r="K44" s="60">
        <v>5</v>
      </c>
      <c r="L44" s="37">
        <f t="shared" si="3"/>
        <v>1.4492753623188406</v>
      </c>
      <c r="M44" s="60">
        <v>5</v>
      </c>
      <c r="N44" s="37">
        <f t="shared" si="4"/>
        <v>1.4492753623188406</v>
      </c>
      <c r="O44" s="60">
        <v>38</v>
      </c>
      <c r="P44" s="37">
        <f t="shared" si="5"/>
        <v>11.014492753623188</v>
      </c>
      <c r="Q44" s="89">
        <v>0</v>
      </c>
      <c r="R44" s="37">
        <f t="shared" si="15"/>
        <v>0</v>
      </c>
      <c r="S44" s="60">
        <v>4</v>
      </c>
      <c r="T44" s="37">
        <f t="shared" si="6"/>
        <v>1.1594202898550725</v>
      </c>
      <c r="U44" s="60">
        <v>0</v>
      </c>
      <c r="V44" s="37">
        <f t="shared" si="7"/>
        <v>0</v>
      </c>
      <c r="W44" s="60">
        <v>4</v>
      </c>
      <c r="X44" s="37">
        <f t="shared" si="8"/>
        <v>1.1594202898550725</v>
      </c>
      <c r="Y44" s="60">
        <v>0</v>
      </c>
      <c r="Z44" s="37">
        <f t="shared" si="9"/>
        <v>0</v>
      </c>
      <c r="AA44" s="39">
        <f t="shared" si="16"/>
        <v>339</v>
      </c>
      <c r="AB44" s="37">
        <f t="shared" si="10"/>
        <v>98.26086956521739</v>
      </c>
      <c r="AC44" s="60">
        <v>6</v>
      </c>
      <c r="AD44" s="40">
        <f t="shared" si="11"/>
        <v>1.7391304347826086</v>
      </c>
      <c r="AE44" s="39">
        <f t="shared" si="12"/>
        <v>345</v>
      </c>
      <c r="AF44" s="103">
        <f t="shared" si="13"/>
        <v>49.64028776978417</v>
      </c>
      <c r="AG44" s="106">
        <f t="shared" si="14"/>
        <v>-50.35971223021583</v>
      </c>
    </row>
    <row r="45" spans="1:33" ht="12.75" customHeight="1">
      <c r="A45" s="304"/>
      <c r="B45" s="6">
        <v>319</v>
      </c>
      <c r="C45" s="3" t="s">
        <v>19</v>
      </c>
      <c r="D45" s="53">
        <v>695</v>
      </c>
      <c r="E45" s="70">
        <v>167</v>
      </c>
      <c r="F45" s="37">
        <f t="shared" si="0"/>
        <v>44.89247311827957</v>
      </c>
      <c r="G45" s="70">
        <v>118</v>
      </c>
      <c r="H45" s="37">
        <f t="shared" si="1"/>
        <v>31.72043010752688</v>
      </c>
      <c r="I45" s="60">
        <v>6</v>
      </c>
      <c r="J45" s="37">
        <f t="shared" si="2"/>
        <v>1.6129032258064515</v>
      </c>
      <c r="K45" s="60">
        <v>8</v>
      </c>
      <c r="L45" s="37">
        <f t="shared" si="3"/>
        <v>2.1505376344086025</v>
      </c>
      <c r="M45" s="60">
        <v>8</v>
      </c>
      <c r="N45" s="37">
        <f t="shared" si="4"/>
        <v>2.1505376344086025</v>
      </c>
      <c r="O45" s="60">
        <v>40</v>
      </c>
      <c r="P45" s="37">
        <f t="shared" si="5"/>
        <v>10.75268817204301</v>
      </c>
      <c r="Q45" s="89">
        <v>0</v>
      </c>
      <c r="R45" s="37">
        <f t="shared" si="15"/>
        <v>0</v>
      </c>
      <c r="S45" s="60">
        <v>2</v>
      </c>
      <c r="T45" s="37">
        <f t="shared" si="6"/>
        <v>0.5376344086021506</v>
      </c>
      <c r="U45" s="60">
        <v>0</v>
      </c>
      <c r="V45" s="37">
        <f t="shared" si="7"/>
        <v>0</v>
      </c>
      <c r="W45" s="60">
        <v>3</v>
      </c>
      <c r="X45" s="37">
        <f t="shared" si="8"/>
        <v>0.8064516129032258</v>
      </c>
      <c r="Y45" s="60">
        <v>0</v>
      </c>
      <c r="Z45" s="37">
        <f t="shared" si="9"/>
        <v>0</v>
      </c>
      <c r="AA45" s="39">
        <f t="shared" si="16"/>
        <v>352</v>
      </c>
      <c r="AB45" s="37">
        <f t="shared" si="10"/>
        <v>94.6236559139785</v>
      </c>
      <c r="AC45" s="60">
        <v>20</v>
      </c>
      <c r="AD45" s="40">
        <f t="shared" si="11"/>
        <v>5.376344086021505</v>
      </c>
      <c r="AE45" s="39">
        <f t="shared" si="12"/>
        <v>372</v>
      </c>
      <c r="AF45" s="103">
        <f t="shared" si="13"/>
        <v>53.525179856115116</v>
      </c>
      <c r="AG45" s="106">
        <f t="shared" si="14"/>
        <v>-46.474820143884884</v>
      </c>
    </row>
    <row r="46" spans="1:33" ht="12.75" customHeight="1">
      <c r="A46" s="304"/>
      <c r="B46" s="6">
        <v>337</v>
      </c>
      <c r="C46" s="3" t="s">
        <v>15</v>
      </c>
      <c r="D46" s="53">
        <v>652</v>
      </c>
      <c r="E46" s="60">
        <v>263</v>
      </c>
      <c r="F46" s="37">
        <f t="shared" si="0"/>
        <v>70.13333333333334</v>
      </c>
      <c r="G46" s="70">
        <v>61</v>
      </c>
      <c r="H46" s="37">
        <f t="shared" si="1"/>
        <v>16.266666666666666</v>
      </c>
      <c r="I46" s="60">
        <v>3</v>
      </c>
      <c r="J46" s="37">
        <f t="shared" si="2"/>
        <v>0.8</v>
      </c>
      <c r="K46" s="60">
        <v>5</v>
      </c>
      <c r="L46" s="37">
        <f t="shared" si="3"/>
        <v>1.3333333333333335</v>
      </c>
      <c r="M46" s="60">
        <v>3</v>
      </c>
      <c r="N46" s="37">
        <f t="shared" si="4"/>
        <v>0.8</v>
      </c>
      <c r="O46" s="60">
        <v>30</v>
      </c>
      <c r="P46" s="37">
        <f t="shared" si="5"/>
        <v>8</v>
      </c>
      <c r="Q46" s="89">
        <v>0</v>
      </c>
      <c r="R46" s="37">
        <f t="shared" si="15"/>
        <v>0</v>
      </c>
      <c r="S46" s="60">
        <v>2</v>
      </c>
      <c r="T46" s="37">
        <f t="shared" si="6"/>
        <v>0.5333333333333333</v>
      </c>
      <c r="U46" s="60">
        <v>0</v>
      </c>
      <c r="V46" s="37">
        <f t="shared" si="7"/>
        <v>0</v>
      </c>
      <c r="W46" s="60">
        <v>0</v>
      </c>
      <c r="X46" s="37">
        <f t="shared" si="8"/>
        <v>0</v>
      </c>
      <c r="Y46" s="60">
        <v>0</v>
      </c>
      <c r="Z46" s="37">
        <f t="shared" si="9"/>
        <v>0</v>
      </c>
      <c r="AA46" s="39">
        <f t="shared" si="16"/>
        <v>367</v>
      </c>
      <c r="AB46" s="37">
        <f t="shared" si="10"/>
        <v>97.86666666666667</v>
      </c>
      <c r="AC46" s="60">
        <v>8</v>
      </c>
      <c r="AD46" s="40">
        <f t="shared" si="11"/>
        <v>2.1333333333333333</v>
      </c>
      <c r="AE46" s="39">
        <f t="shared" si="12"/>
        <v>375</v>
      </c>
      <c r="AF46" s="103">
        <f t="shared" si="13"/>
        <v>57.515337423312886</v>
      </c>
      <c r="AG46" s="106">
        <f t="shared" si="14"/>
        <v>-42.484662576687114</v>
      </c>
    </row>
    <row r="47" spans="1:33" ht="12.75" customHeight="1">
      <c r="A47" s="304"/>
      <c r="B47" s="6">
        <v>338</v>
      </c>
      <c r="C47" s="3" t="s">
        <v>15</v>
      </c>
      <c r="D47" s="53">
        <v>205</v>
      </c>
      <c r="E47" s="60">
        <v>43</v>
      </c>
      <c r="F47" s="37">
        <f t="shared" si="0"/>
        <v>33.33333333333333</v>
      </c>
      <c r="G47" s="70">
        <v>64</v>
      </c>
      <c r="H47" s="37">
        <f t="shared" si="1"/>
        <v>49.6124031007752</v>
      </c>
      <c r="I47" s="60">
        <v>8</v>
      </c>
      <c r="J47" s="37">
        <f t="shared" si="2"/>
        <v>6.2015503875969</v>
      </c>
      <c r="K47" s="60">
        <v>0</v>
      </c>
      <c r="L47" s="37">
        <f t="shared" si="3"/>
        <v>0</v>
      </c>
      <c r="M47" s="60">
        <v>0</v>
      </c>
      <c r="N47" s="37">
        <f t="shared" si="4"/>
        <v>0</v>
      </c>
      <c r="O47" s="60">
        <v>8</v>
      </c>
      <c r="P47" s="37">
        <f t="shared" si="5"/>
        <v>6.2015503875969</v>
      </c>
      <c r="Q47" s="89">
        <v>0</v>
      </c>
      <c r="R47" s="37">
        <f t="shared" si="15"/>
        <v>0</v>
      </c>
      <c r="S47" s="60">
        <v>2</v>
      </c>
      <c r="T47" s="37">
        <f t="shared" si="6"/>
        <v>1.550387596899225</v>
      </c>
      <c r="U47" s="60">
        <v>0</v>
      </c>
      <c r="V47" s="37">
        <f t="shared" si="7"/>
        <v>0</v>
      </c>
      <c r="W47" s="60">
        <v>0</v>
      </c>
      <c r="X47" s="37">
        <f t="shared" si="8"/>
        <v>0</v>
      </c>
      <c r="Y47" s="60">
        <v>0</v>
      </c>
      <c r="Z47" s="37">
        <f t="shared" si="9"/>
        <v>0</v>
      </c>
      <c r="AA47" s="39">
        <f t="shared" si="16"/>
        <v>125</v>
      </c>
      <c r="AB47" s="37">
        <f t="shared" si="10"/>
        <v>96.89922480620154</v>
      </c>
      <c r="AC47" s="60">
        <v>4</v>
      </c>
      <c r="AD47" s="40">
        <f t="shared" si="11"/>
        <v>3.10077519379845</v>
      </c>
      <c r="AE47" s="39">
        <f t="shared" si="12"/>
        <v>129</v>
      </c>
      <c r="AF47" s="103">
        <f t="shared" si="13"/>
        <v>62.926829268292686</v>
      </c>
      <c r="AG47" s="106">
        <f t="shared" si="14"/>
        <v>-37.073170731707314</v>
      </c>
    </row>
    <row r="48" spans="1:33" ht="12.75" customHeight="1">
      <c r="A48" s="304"/>
      <c r="B48" s="6">
        <v>341</v>
      </c>
      <c r="C48" s="3" t="s">
        <v>15</v>
      </c>
      <c r="D48" s="53">
        <v>452</v>
      </c>
      <c r="E48" s="70">
        <v>139</v>
      </c>
      <c r="F48" s="37">
        <f t="shared" si="0"/>
        <v>54.9407114624506</v>
      </c>
      <c r="G48" s="70">
        <v>69</v>
      </c>
      <c r="H48" s="37">
        <f t="shared" si="1"/>
        <v>27.27272727272727</v>
      </c>
      <c r="I48" s="60">
        <v>0</v>
      </c>
      <c r="J48" s="37">
        <f t="shared" si="2"/>
        <v>0</v>
      </c>
      <c r="K48" s="60">
        <v>13</v>
      </c>
      <c r="L48" s="37">
        <f t="shared" si="3"/>
        <v>5.138339920948617</v>
      </c>
      <c r="M48" s="60">
        <v>2</v>
      </c>
      <c r="N48" s="37">
        <f t="shared" si="4"/>
        <v>0.7905138339920948</v>
      </c>
      <c r="O48" s="60">
        <v>17</v>
      </c>
      <c r="P48" s="37">
        <f t="shared" si="5"/>
        <v>6.719367588932807</v>
      </c>
      <c r="Q48" s="89">
        <v>0</v>
      </c>
      <c r="R48" s="37">
        <f t="shared" si="15"/>
        <v>0</v>
      </c>
      <c r="S48" s="60">
        <v>6</v>
      </c>
      <c r="T48" s="37">
        <f t="shared" si="6"/>
        <v>2.371541501976284</v>
      </c>
      <c r="U48" s="60">
        <v>0</v>
      </c>
      <c r="V48" s="37">
        <f t="shared" si="7"/>
        <v>0</v>
      </c>
      <c r="W48" s="60">
        <v>0</v>
      </c>
      <c r="X48" s="37">
        <f t="shared" si="8"/>
        <v>0</v>
      </c>
      <c r="Y48" s="60">
        <v>0</v>
      </c>
      <c r="Z48" s="37">
        <f t="shared" si="9"/>
        <v>0</v>
      </c>
      <c r="AA48" s="39">
        <f t="shared" si="16"/>
        <v>246</v>
      </c>
      <c r="AB48" s="37">
        <f t="shared" si="10"/>
        <v>97.23320158102767</v>
      </c>
      <c r="AC48" s="60">
        <v>7</v>
      </c>
      <c r="AD48" s="40">
        <f t="shared" si="11"/>
        <v>2.766798418972332</v>
      </c>
      <c r="AE48" s="39">
        <f t="shared" si="12"/>
        <v>253</v>
      </c>
      <c r="AF48" s="103">
        <f t="shared" si="13"/>
        <v>55.97345132743363</v>
      </c>
      <c r="AG48" s="106">
        <f t="shared" si="14"/>
        <v>-44.02654867256637</v>
      </c>
    </row>
    <row r="49" spans="1:33" ht="12.75" customHeight="1">
      <c r="A49" s="304"/>
      <c r="B49" s="6">
        <v>341</v>
      </c>
      <c r="C49" s="3" t="s">
        <v>16</v>
      </c>
      <c r="D49" s="53">
        <v>453</v>
      </c>
      <c r="E49" s="70">
        <v>156</v>
      </c>
      <c r="F49" s="37">
        <f t="shared" si="0"/>
        <v>56.72727272727273</v>
      </c>
      <c r="G49" s="70">
        <v>64</v>
      </c>
      <c r="H49" s="37">
        <f t="shared" si="1"/>
        <v>23.272727272727273</v>
      </c>
      <c r="I49" s="60">
        <v>5</v>
      </c>
      <c r="J49" s="37">
        <f t="shared" si="2"/>
        <v>1.8181818181818181</v>
      </c>
      <c r="K49" s="60">
        <v>15</v>
      </c>
      <c r="L49" s="37">
        <f t="shared" si="3"/>
        <v>5.454545454545454</v>
      </c>
      <c r="M49" s="60">
        <v>3</v>
      </c>
      <c r="N49" s="37">
        <f t="shared" si="4"/>
        <v>1.090909090909091</v>
      </c>
      <c r="O49" s="60">
        <v>6</v>
      </c>
      <c r="P49" s="37">
        <f t="shared" si="5"/>
        <v>2.181818181818182</v>
      </c>
      <c r="Q49" s="89">
        <v>0</v>
      </c>
      <c r="R49" s="37">
        <f t="shared" si="15"/>
        <v>0</v>
      </c>
      <c r="S49" s="60">
        <v>3</v>
      </c>
      <c r="T49" s="37">
        <f t="shared" si="6"/>
        <v>1.090909090909091</v>
      </c>
      <c r="U49" s="60">
        <v>0</v>
      </c>
      <c r="V49" s="37">
        <f t="shared" si="7"/>
        <v>0</v>
      </c>
      <c r="W49" s="60">
        <v>1</v>
      </c>
      <c r="X49" s="37">
        <f t="shared" si="8"/>
        <v>0.36363636363636365</v>
      </c>
      <c r="Y49" s="60">
        <v>0</v>
      </c>
      <c r="Z49" s="37">
        <f t="shared" si="9"/>
        <v>0</v>
      </c>
      <c r="AA49" s="39">
        <f t="shared" si="16"/>
        <v>253</v>
      </c>
      <c r="AB49" s="37">
        <f t="shared" si="10"/>
        <v>92</v>
      </c>
      <c r="AC49" s="60">
        <v>22</v>
      </c>
      <c r="AD49" s="40">
        <f t="shared" si="11"/>
        <v>8</v>
      </c>
      <c r="AE49" s="39">
        <f t="shared" si="12"/>
        <v>275</v>
      </c>
      <c r="AF49" s="103">
        <f t="shared" si="13"/>
        <v>60.70640176600441</v>
      </c>
      <c r="AG49" s="106">
        <f t="shared" si="14"/>
        <v>-39.29359823399559</v>
      </c>
    </row>
    <row r="50" spans="1:33" ht="12.75" customHeight="1">
      <c r="A50" s="304"/>
      <c r="B50" s="6">
        <v>342</v>
      </c>
      <c r="C50" s="3" t="s">
        <v>15</v>
      </c>
      <c r="D50" s="53">
        <v>559</v>
      </c>
      <c r="E50" s="70">
        <v>75</v>
      </c>
      <c r="F50" s="37">
        <f t="shared" si="0"/>
        <v>19.788918205804748</v>
      </c>
      <c r="G50" s="70">
        <v>148</v>
      </c>
      <c r="H50" s="37">
        <f t="shared" si="1"/>
        <v>39.050131926121374</v>
      </c>
      <c r="I50" s="60">
        <v>7</v>
      </c>
      <c r="J50" s="37">
        <f t="shared" si="2"/>
        <v>1.8469656992084433</v>
      </c>
      <c r="K50" s="60">
        <v>0</v>
      </c>
      <c r="L50" s="37">
        <f t="shared" si="3"/>
        <v>0</v>
      </c>
      <c r="M50" s="60">
        <v>0</v>
      </c>
      <c r="N50" s="37">
        <f t="shared" si="4"/>
        <v>0</v>
      </c>
      <c r="O50" s="60">
        <v>130</v>
      </c>
      <c r="P50" s="37">
        <f t="shared" si="5"/>
        <v>34.300791556728235</v>
      </c>
      <c r="Q50" s="89">
        <v>0</v>
      </c>
      <c r="R50" s="37">
        <f t="shared" si="15"/>
        <v>0</v>
      </c>
      <c r="S50" s="60">
        <v>0</v>
      </c>
      <c r="T50" s="37">
        <f t="shared" si="6"/>
        <v>0</v>
      </c>
      <c r="U50" s="60">
        <v>0</v>
      </c>
      <c r="V50" s="37">
        <f t="shared" si="7"/>
        <v>0</v>
      </c>
      <c r="W50" s="60">
        <v>0</v>
      </c>
      <c r="X50" s="37">
        <f t="shared" si="8"/>
        <v>0</v>
      </c>
      <c r="Y50" s="60">
        <v>0</v>
      </c>
      <c r="Z50" s="37">
        <f t="shared" si="9"/>
        <v>0</v>
      </c>
      <c r="AA50" s="39">
        <f t="shared" si="16"/>
        <v>360</v>
      </c>
      <c r="AB50" s="37">
        <f t="shared" si="10"/>
        <v>94.9868073878628</v>
      </c>
      <c r="AC50" s="60">
        <v>19</v>
      </c>
      <c r="AD50" s="40">
        <f t="shared" si="11"/>
        <v>5.013192612137203</v>
      </c>
      <c r="AE50" s="39">
        <f t="shared" si="12"/>
        <v>379</v>
      </c>
      <c r="AF50" s="103">
        <f t="shared" si="13"/>
        <v>67.79964221824687</v>
      </c>
      <c r="AG50" s="106">
        <f t="shared" si="14"/>
        <v>-32.20035778175313</v>
      </c>
    </row>
    <row r="51" spans="1:33" ht="12.75" customHeight="1">
      <c r="A51" s="304"/>
      <c r="B51" s="6">
        <v>342</v>
      </c>
      <c r="C51" s="3" t="s">
        <v>16</v>
      </c>
      <c r="D51" s="53">
        <v>560</v>
      </c>
      <c r="E51" s="70">
        <v>69</v>
      </c>
      <c r="F51" s="37">
        <f t="shared" si="0"/>
        <v>17.25</v>
      </c>
      <c r="G51" s="70">
        <v>154</v>
      </c>
      <c r="H51" s="37">
        <f t="shared" si="1"/>
        <v>38.5</v>
      </c>
      <c r="I51" s="60">
        <v>18</v>
      </c>
      <c r="J51" s="37">
        <f t="shared" si="2"/>
        <v>4.5</v>
      </c>
      <c r="K51" s="60">
        <v>3</v>
      </c>
      <c r="L51" s="37">
        <f t="shared" si="3"/>
        <v>0.75</v>
      </c>
      <c r="M51" s="60">
        <v>1</v>
      </c>
      <c r="N51" s="37">
        <f t="shared" si="4"/>
        <v>0.25</v>
      </c>
      <c r="O51" s="60">
        <v>143</v>
      </c>
      <c r="P51" s="37">
        <f t="shared" si="5"/>
        <v>35.75</v>
      </c>
      <c r="Q51" s="89">
        <v>0</v>
      </c>
      <c r="R51" s="37">
        <f t="shared" si="15"/>
        <v>0</v>
      </c>
      <c r="S51" s="60">
        <v>1</v>
      </c>
      <c r="T51" s="37">
        <f t="shared" si="6"/>
        <v>0.25</v>
      </c>
      <c r="U51" s="60">
        <v>0</v>
      </c>
      <c r="V51" s="37">
        <f t="shared" si="7"/>
        <v>0</v>
      </c>
      <c r="W51" s="60">
        <v>0</v>
      </c>
      <c r="X51" s="37">
        <f t="shared" si="8"/>
        <v>0</v>
      </c>
      <c r="Y51" s="60">
        <v>0</v>
      </c>
      <c r="Z51" s="37">
        <f t="shared" si="9"/>
        <v>0</v>
      </c>
      <c r="AA51" s="39">
        <f t="shared" si="16"/>
        <v>389</v>
      </c>
      <c r="AB51" s="37">
        <f t="shared" si="10"/>
        <v>97.25</v>
      </c>
      <c r="AC51" s="60">
        <v>11</v>
      </c>
      <c r="AD51" s="40">
        <f t="shared" si="11"/>
        <v>2.75</v>
      </c>
      <c r="AE51" s="39">
        <f t="shared" si="12"/>
        <v>400</v>
      </c>
      <c r="AF51" s="103">
        <f t="shared" si="13"/>
        <v>71.42857142857143</v>
      </c>
      <c r="AG51" s="106">
        <f t="shared" si="14"/>
        <v>-28.57142857142857</v>
      </c>
    </row>
    <row r="52" spans="1:33" ht="12.75" customHeight="1">
      <c r="A52" s="304"/>
      <c r="B52" s="6">
        <v>343</v>
      </c>
      <c r="C52" s="3" t="s">
        <v>15</v>
      </c>
      <c r="D52" s="53">
        <v>688</v>
      </c>
      <c r="E52" s="70">
        <v>82</v>
      </c>
      <c r="F52" s="37">
        <f t="shared" si="0"/>
        <v>16.26984126984127</v>
      </c>
      <c r="G52" s="70">
        <v>226</v>
      </c>
      <c r="H52" s="37">
        <f t="shared" si="1"/>
        <v>44.84126984126984</v>
      </c>
      <c r="I52" s="60">
        <v>8</v>
      </c>
      <c r="J52" s="37">
        <f t="shared" si="2"/>
        <v>1.5873015873015872</v>
      </c>
      <c r="K52" s="60">
        <v>1</v>
      </c>
      <c r="L52" s="37">
        <f t="shared" si="3"/>
        <v>0.1984126984126984</v>
      </c>
      <c r="M52" s="60">
        <v>0</v>
      </c>
      <c r="N52" s="37">
        <f t="shared" si="4"/>
        <v>0</v>
      </c>
      <c r="O52" s="60">
        <v>160</v>
      </c>
      <c r="P52" s="37">
        <f t="shared" si="5"/>
        <v>31.746031746031743</v>
      </c>
      <c r="Q52" s="89">
        <v>0</v>
      </c>
      <c r="R52" s="37">
        <f t="shared" si="15"/>
        <v>0</v>
      </c>
      <c r="S52" s="60">
        <v>0</v>
      </c>
      <c r="T52" s="37">
        <f t="shared" si="6"/>
        <v>0</v>
      </c>
      <c r="U52" s="60">
        <v>0</v>
      </c>
      <c r="V52" s="37">
        <f t="shared" si="7"/>
        <v>0</v>
      </c>
      <c r="W52" s="60">
        <v>0</v>
      </c>
      <c r="X52" s="37">
        <f t="shared" si="8"/>
        <v>0</v>
      </c>
      <c r="Y52" s="60">
        <v>0</v>
      </c>
      <c r="Z52" s="37">
        <f t="shared" si="9"/>
        <v>0</v>
      </c>
      <c r="AA52" s="39">
        <f t="shared" si="16"/>
        <v>477</v>
      </c>
      <c r="AB52" s="37">
        <f t="shared" si="10"/>
        <v>94.64285714285714</v>
      </c>
      <c r="AC52" s="60">
        <v>27</v>
      </c>
      <c r="AD52" s="40">
        <f t="shared" si="11"/>
        <v>5.357142857142857</v>
      </c>
      <c r="AE52" s="39">
        <f t="shared" si="12"/>
        <v>504</v>
      </c>
      <c r="AF52" s="103">
        <f t="shared" si="13"/>
        <v>73.25581395348837</v>
      </c>
      <c r="AG52" s="106">
        <f t="shared" si="14"/>
        <v>-26.74418604651163</v>
      </c>
    </row>
    <row r="53" spans="1:33" ht="12.75" customHeight="1">
      <c r="A53" s="304"/>
      <c r="B53" s="6">
        <v>344</v>
      </c>
      <c r="C53" s="3" t="s">
        <v>15</v>
      </c>
      <c r="D53" s="53">
        <v>596</v>
      </c>
      <c r="E53" s="70">
        <v>206</v>
      </c>
      <c r="F53" s="37">
        <f t="shared" si="0"/>
        <v>51.75879396984925</v>
      </c>
      <c r="G53" s="70">
        <v>135</v>
      </c>
      <c r="H53" s="37">
        <f t="shared" si="1"/>
        <v>33.91959798994975</v>
      </c>
      <c r="I53" s="60">
        <v>7</v>
      </c>
      <c r="J53" s="37">
        <f t="shared" si="2"/>
        <v>1.7587939698492463</v>
      </c>
      <c r="K53" s="60">
        <v>0</v>
      </c>
      <c r="L53" s="37">
        <f t="shared" si="3"/>
        <v>0</v>
      </c>
      <c r="M53" s="60">
        <v>2</v>
      </c>
      <c r="N53" s="37">
        <f t="shared" si="4"/>
        <v>0.5025125628140703</v>
      </c>
      <c r="O53" s="60">
        <v>32</v>
      </c>
      <c r="P53" s="37">
        <f t="shared" si="5"/>
        <v>8.040201005025125</v>
      </c>
      <c r="Q53" s="89">
        <v>0</v>
      </c>
      <c r="R53" s="37">
        <f t="shared" si="15"/>
        <v>0</v>
      </c>
      <c r="S53" s="60">
        <v>2</v>
      </c>
      <c r="T53" s="37">
        <f t="shared" si="6"/>
        <v>0.5025125628140703</v>
      </c>
      <c r="U53" s="60">
        <v>0</v>
      </c>
      <c r="V53" s="37">
        <f t="shared" si="7"/>
        <v>0</v>
      </c>
      <c r="W53" s="60">
        <v>0</v>
      </c>
      <c r="X53" s="37">
        <f t="shared" si="8"/>
        <v>0</v>
      </c>
      <c r="Y53" s="60">
        <v>0</v>
      </c>
      <c r="Z53" s="37">
        <f t="shared" si="9"/>
        <v>0</v>
      </c>
      <c r="AA53" s="39">
        <f t="shared" si="16"/>
        <v>384</v>
      </c>
      <c r="AB53" s="37">
        <f t="shared" si="10"/>
        <v>96.4824120603015</v>
      </c>
      <c r="AC53" s="60">
        <v>14</v>
      </c>
      <c r="AD53" s="40">
        <f t="shared" si="11"/>
        <v>3.5175879396984926</v>
      </c>
      <c r="AE53" s="39">
        <f t="shared" si="12"/>
        <v>398</v>
      </c>
      <c r="AF53" s="103">
        <f t="shared" si="13"/>
        <v>66.77852348993288</v>
      </c>
      <c r="AG53" s="106">
        <f t="shared" si="14"/>
        <v>-33.22147651006712</v>
      </c>
    </row>
    <row r="54" spans="1:33" ht="12.75" customHeight="1">
      <c r="A54" s="304"/>
      <c r="B54" s="6">
        <v>345</v>
      </c>
      <c r="C54" s="3" t="s">
        <v>15</v>
      </c>
      <c r="D54" s="53">
        <v>702</v>
      </c>
      <c r="E54" s="70">
        <v>168</v>
      </c>
      <c r="F54" s="37">
        <f t="shared" si="0"/>
        <v>44.800000000000004</v>
      </c>
      <c r="G54" s="70">
        <v>88</v>
      </c>
      <c r="H54" s="37">
        <f t="shared" si="1"/>
        <v>23.466666666666665</v>
      </c>
      <c r="I54" s="60">
        <v>19</v>
      </c>
      <c r="J54" s="37">
        <f t="shared" si="2"/>
        <v>5.066666666666666</v>
      </c>
      <c r="K54" s="60">
        <v>4</v>
      </c>
      <c r="L54" s="37">
        <f t="shared" si="3"/>
        <v>1.0666666666666667</v>
      </c>
      <c r="M54" s="60">
        <v>0</v>
      </c>
      <c r="N54" s="37">
        <f t="shared" si="4"/>
        <v>0</v>
      </c>
      <c r="O54" s="60">
        <v>71</v>
      </c>
      <c r="P54" s="37">
        <f t="shared" si="5"/>
        <v>18.933333333333334</v>
      </c>
      <c r="Q54" s="89">
        <v>0</v>
      </c>
      <c r="R54" s="37">
        <f t="shared" si="15"/>
        <v>0</v>
      </c>
      <c r="S54" s="60">
        <v>3</v>
      </c>
      <c r="T54" s="37">
        <f t="shared" si="6"/>
        <v>0.8</v>
      </c>
      <c r="U54" s="60">
        <v>0</v>
      </c>
      <c r="V54" s="37">
        <f t="shared" si="7"/>
        <v>0</v>
      </c>
      <c r="W54" s="60">
        <v>0</v>
      </c>
      <c r="X54" s="37">
        <f t="shared" si="8"/>
        <v>0</v>
      </c>
      <c r="Y54" s="60">
        <v>0</v>
      </c>
      <c r="Z54" s="37">
        <f t="shared" si="9"/>
        <v>0</v>
      </c>
      <c r="AA54" s="39">
        <f t="shared" si="16"/>
        <v>353</v>
      </c>
      <c r="AB54" s="37">
        <f t="shared" si="10"/>
        <v>94.13333333333334</v>
      </c>
      <c r="AC54" s="60">
        <v>22</v>
      </c>
      <c r="AD54" s="40">
        <f t="shared" si="11"/>
        <v>5.866666666666666</v>
      </c>
      <c r="AE54" s="39">
        <f t="shared" si="12"/>
        <v>375</v>
      </c>
      <c r="AF54" s="103">
        <f t="shared" si="13"/>
        <v>53.41880341880342</v>
      </c>
      <c r="AG54" s="106">
        <f t="shared" si="14"/>
        <v>-46.58119658119658</v>
      </c>
    </row>
    <row r="55" spans="1:33" ht="12.75" customHeight="1">
      <c r="A55" s="304"/>
      <c r="B55" s="6">
        <v>346</v>
      </c>
      <c r="C55" s="3" t="s">
        <v>15</v>
      </c>
      <c r="D55" s="53">
        <v>434</v>
      </c>
      <c r="E55" s="70">
        <v>108</v>
      </c>
      <c r="F55" s="37">
        <f t="shared" si="0"/>
        <v>45.95744680851064</v>
      </c>
      <c r="G55" s="70">
        <v>69</v>
      </c>
      <c r="H55" s="37">
        <f t="shared" si="1"/>
        <v>29.361702127659573</v>
      </c>
      <c r="I55" s="60">
        <v>11</v>
      </c>
      <c r="J55" s="37">
        <f t="shared" si="2"/>
        <v>4.680851063829787</v>
      </c>
      <c r="K55" s="60">
        <v>2</v>
      </c>
      <c r="L55" s="37">
        <f t="shared" si="3"/>
        <v>0.851063829787234</v>
      </c>
      <c r="M55" s="60">
        <v>2</v>
      </c>
      <c r="N55" s="37">
        <f t="shared" si="4"/>
        <v>0.851063829787234</v>
      </c>
      <c r="O55" s="60">
        <v>28</v>
      </c>
      <c r="P55" s="37">
        <f t="shared" si="5"/>
        <v>11.914893617021278</v>
      </c>
      <c r="Q55" s="89">
        <v>0</v>
      </c>
      <c r="R55" s="37">
        <f t="shared" si="15"/>
        <v>0</v>
      </c>
      <c r="S55" s="60">
        <v>4</v>
      </c>
      <c r="T55" s="37">
        <f t="shared" si="6"/>
        <v>1.702127659574468</v>
      </c>
      <c r="U55" s="60">
        <v>0</v>
      </c>
      <c r="V55" s="37">
        <f t="shared" si="7"/>
        <v>0</v>
      </c>
      <c r="W55" s="60">
        <v>0</v>
      </c>
      <c r="X55" s="37">
        <f t="shared" si="8"/>
        <v>0</v>
      </c>
      <c r="Y55" s="60">
        <v>0</v>
      </c>
      <c r="Z55" s="37">
        <f t="shared" si="9"/>
        <v>0</v>
      </c>
      <c r="AA55" s="39">
        <f t="shared" si="16"/>
        <v>224</v>
      </c>
      <c r="AB55" s="37">
        <f t="shared" si="10"/>
        <v>95.31914893617022</v>
      </c>
      <c r="AC55" s="60">
        <v>11</v>
      </c>
      <c r="AD55" s="40">
        <f t="shared" si="11"/>
        <v>4.680851063829787</v>
      </c>
      <c r="AE55" s="39">
        <f t="shared" si="12"/>
        <v>235</v>
      </c>
      <c r="AF55" s="103">
        <f t="shared" si="13"/>
        <v>54.14746543778802</v>
      </c>
      <c r="AG55" s="106">
        <f t="shared" si="14"/>
        <v>-45.85253456221198</v>
      </c>
    </row>
    <row r="56" spans="1:33" ht="12.75" customHeight="1">
      <c r="A56" s="304"/>
      <c r="B56" s="6">
        <v>346</v>
      </c>
      <c r="C56" s="3" t="s">
        <v>16</v>
      </c>
      <c r="D56" s="53">
        <v>434</v>
      </c>
      <c r="E56" s="60">
        <v>111</v>
      </c>
      <c r="F56" s="37">
        <f t="shared" si="0"/>
        <v>48.05194805194805</v>
      </c>
      <c r="G56" s="70">
        <v>63</v>
      </c>
      <c r="H56" s="37">
        <f t="shared" si="1"/>
        <v>27.27272727272727</v>
      </c>
      <c r="I56" s="60">
        <v>22</v>
      </c>
      <c r="J56" s="37">
        <f t="shared" si="2"/>
        <v>9.523809523809524</v>
      </c>
      <c r="K56" s="60">
        <v>0</v>
      </c>
      <c r="L56" s="37">
        <f t="shared" si="3"/>
        <v>0</v>
      </c>
      <c r="M56" s="60">
        <v>0</v>
      </c>
      <c r="N56" s="37">
        <f t="shared" si="4"/>
        <v>0</v>
      </c>
      <c r="O56" s="60">
        <v>30</v>
      </c>
      <c r="P56" s="37">
        <f t="shared" si="5"/>
        <v>12.987012987012985</v>
      </c>
      <c r="Q56" s="89">
        <v>0</v>
      </c>
      <c r="R56" s="37">
        <f t="shared" si="15"/>
        <v>0</v>
      </c>
      <c r="S56" s="60">
        <v>1</v>
      </c>
      <c r="T56" s="37">
        <f t="shared" si="6"/>
        <v>0.4329004329004329</v>
      </c>
      <c r="U56" s="60">
        <v>0</v>
      </c>
      <c r="V56" s="37">
        <f t="shared" si="7"/>
        <v>0</v>
      </c>
      <c r="W56" s="60">
        <v>0</v>
      </c>
      <c r="X56" s="37">
        <f t="shared" si="8"/>
        <v>0</v>
      </c>
      <c r="Y56" s="60">
        <v>0</v>
      </c>
      <c r="Z56" s="37">
        <f t="shared" si="9"/>
        <v>0</v>
      </c>
      <c r="AA56" s="39">
        <f t="shared" si="16"/>
        <v>227</v>
      </c>
      <c r="AB56" s="37">
        <f t="shared" si="10"/>
        <v>98.26839826839827</v>
      </c>
      <c r="AC56" s="60">
        <v>4</v>
      </c>
      <c r="AD56" s="40">
        <f t="shared" si="11"/>
        <v>1.7316017316017316</v>
      </c>
      <c r="AE56" s="39">
        <f t="shared" si="12"/>
        <v>231</v>
      </c>
      <c r="AF56" s="103">
        <f t="shared" si="13"/>
        <v>53.2258064516129</v>
      </c>
      <c r="AG56" s="106">
        <f t="shared" si="14"/>
        <v>-46.7741935483871</v>
      </c>
    </row>
    <row r="57" spans="1:33" ht="12.75" customHeight="1">
      <c r="A57" s="304"/>
      <c r="B57" s="6">
        <v>348</v>
      </c>
      <c r="C57" s="3" t="s">
        <v>15</v>
      </c>
      <c r="D57" s="53">
        <v>553</v>
      </c>
      <c r="E57" s="70">
        <v>155</v>
      </c>
      <c r="F57" s="37">
        <f t="shared" si="0"/>
        <v>44.668587896253605</v>
      </c>
      <c r="G57" s="70">
        <v>153</v>
      </c>
      <c r="H57" s="37">
        <f t="shared" si="1"/>
        <v>44.09221902017291</v>
      </c>
      <c r="I57" s="60">
        <v>3</v>
      </c>
      <c r="J57" s="37">
        <f t="shared" si="2"/>
        <v>0.8645533141210375</v>
      </c>
      <c r="K57" s="60">
        <v>3</v>
      </c>
      <c r="L57" s="37">
        <f t="shared" si="3"/>
        <v>0.8645533141210375</v>
      </c>
      <c r="M57" s="60">
        <v>1</v>
      </c>
      <c r="N57" s="37">
        <f t="shared" si="4"/>
        <v>0.2881844380403458</v>
      </c>
      <c r="O57" s="60">
        <v>6</v>
      </c>
      <c r="P57" s="37">
        <f t="shared" si="5"/>
        <v>1.729106628242075</v>
      </c>
      <c r="Q57" s="89">
        <v>0</v>
      </c>
      <c r="R57" s="37">
        <f t="shared" si="15"/>
        <v>0</v>
      </c>
      <c r="S57" s="60">
        <v>0</v>
      </c>
      <c r="T57" s="37">
        <f t="shared" si="6"/>
        <v>0</v>
      </c>
      <c r="U57" s="60">
        <v>0</v>
      </c>
      <c r="V57" s="37">
        <f t="shared" si="7"/>
        <v>0</v>
      </c>
      <c r="W57" s="60">
        <v>0</v>
      </c>
      <c r="X57" s="37">
        <f t="shared" si="8"/>
        <v>0</v>
      </c>
      <c r="Y57" s="60">
        <v>0</v>
      </c>
      <c r="Z57" s="37">
        <f t="shared" si="9"/>
        <v>0</v>
      </c>
      <c r="AA57" s="39">
        <f t="shared" si="16"/>
        <v>321</v>
      </c>
      <c r="AB57" s="37">
        <f t="shared" si="10"/>
        <v>92.507204610951</v>
      </c>
      <c r="AC57" s="60">
        <v>26</v>
      </c>
      <c r="AD57" s="40">
        <f t="shared" si="11"/>
        <v>7.492795389048991</v>
      </c>
      <c r="AE57" s="39">
        <f t="shared" si="12"/>
        <v>347</v>
      </c>
      <c r="AF57" s="103">
        <f t="shared" si="13"/>
        <v>62.74864376130199</v>
      </c>
      <c r="AG57" s="106">
        <f t="shared" si="14"/>
        <v>-37.25135623869801</v>
      </c>
    </row>
    <row r="58" spans="1:33" ht="12.75" customHeight="1">
      <c r="A58" s="304"/>
      <c r="B58" s="6">
        <v>349</v>
      </c>
      <c r="C58" s="3" t="s">
        <v>15</v>
      </c>
      <c r="D58" s="53">
        <v>393</v>
      </c>
      <c r="E58" s="60">
        <v>106</v>
      </c>
      <c r="F58" s="37">
        <f t="shared" si="0"/>
        <v>41.245136186770424</v>
      </c>
      <c r="G58" s="70">
        <v>95</v>
      </c>
      <c r="H58" s="37">
        <f t="shared" si="1"/>
        <v>36.964980544747085</v>
      </c>
      <c r="I58" s="60">
        <v>4</v>
      </c>
      <c r="J58" s="37">
        <f t="shared" si="2"/>
        <v>1.556420233463035</v>
      </c>
      <c r="K58" s="60">
        <v>7</v>
      </c>
      <c r="L58" s="37">
        <f t="shared" si="3"/>
        <v>2.7237354085603114</v>
      </c>
      <c r="M58" s="60">
        <v>6</v>
      </c>
      <c r="N58" s="37">
        <f t="shared" si="4"/>
        <v>2.3346303501945527</v>
      </c>
      <c r="O58" s="60">
        <v>36</v>
      </c>
      <c r="P58" s="37">
        <f t="shared" si="5"/>
        <v>14.007782101167315</v>
      </c>
      <c r="Q58" s="89">
        <v>0</v>
      </c>
      <c r="R58" s="37">
        <f t="shared" si="15"/>
        <v>0</v>
      </c>
      <c r="S58" s="60">
        <v>1</v>
      </c>
      <c r="T58" s="37">
        <f t="shared" si="6"/>
        <v>0.38910505836575876</v>
      </c>
      <c r="U58" s="60">
        <v>0</v>
      </c>
      <c r="V58" s="37">
        <f t="shared" si="7"/>
        <v>0</v>
      </c>
      <c r="W58" s="60">
        <v>0</v>
      </c>
      <c r="X58" s="37">
        <f t="shared" si="8"/>
        <v>0</v>
      </c>
      <c r="Y58" s="60">
        <v>0</v>
      </c>
      <c r="Z58" s="37">
        <f t="shared" si="9"/>
        <v>0</v>
      </c>
      <c r="AA58" s="39">
        <f t="shared" si="16"/>
        <v>255</v>
      </c>
      <c r="AB58" s="37">
        <f t="shared" si="10"/>
        <v>99.22178988326849</v>
      </c>
      <c r="AC58" s="60">
        <v>2</v>
      </c>
      <c r="AD58" s="40">
        <f t="shared" si="11"/>
        <v>0.7782101167315175</v>
      </c>
      <c r="AE58" s="39">
        <f t="shared" si="12"/>
        <v>257</v>
      </c>
      <c r="AF58" s="103">
        <f t="shared" si="13"/>
        <v>65.39440203562341</v>
      </c>
      <c r="AG58" s="106">
        <f t="shared" si="14"/>
        <v>-34.605597964376585</v>
      </c>
    </row>
    <row r="59" spans="1:33" ht="12.75" customHeight="1">
      <c r="A59" s="304"/>
      <c r="B59" s="6">
        <v>349</v>
      </c>
      <c r="C59" s="3" t="s">
        <v>16</v>
      </c>
      <c r="D59" s="53">
        <v>394</v>
      </c>
      <c r="E59" s="60">
        <v>128</v>
      </c>
      <c r="F59" s="37">
        <f t="shared" si="0"/>
        <v>49.23076923076923</v>
      </c>
      <c r="G59" s="70">
        <v>90</v>
      </c>
      <c r="H59" s="37">
        <f t="shared" si="1"/>
        <v>34.61538461538461</v>
      </c>
      <c r="I59" s="60">
        <v>5</v>
      </c>
      <c r="J59" s="37">
        <f t="shared" si="2"/>
        <v>1.9230769230769231</v>
      </c>
      <c r="K59" s="60">
        <v>3</v>
      </c>
      <c r="L59" s="37">
        <f t="shared" si="3"/>
        <v>1.153846153846154</v>
      </c>
      <c r="M59" s="60">
        <v>1</v>
      </c>
      <c r="N59" s="37">
        <f t="shared" si="4"/>
        <v>0.38461538461538464</v>
      </c>
      <c r="O59" s="60">
        <v>27</v>
      </c>
      <c r="P59" s="37">
        <f t="shared" si="5"/>
        <v>10.384615384615385</v>
      </c>
      <c r="Q59" s="89">
        <v>0</v>
      </c>
      <c r="R59" s="37">
        <f t="shared" si="15"/>
        <v>0</v>
      </c>
      <c r="S59" s="60">
        <v>2</v>
      </c>
      <c r="T59" s="37">
        <f t="shared" si="6"/>
        <v>0.7692307692307693</v>
      </c>
      <c r="U59" s="60">
        <v>0</v>
      </c>
      <c r="V59" s="37">
        <f t="shared" si="7"/>
        <v>0</v>
      </c>
      <c r="W59" s="60">
        <v>0</v>
      </c>
      <c r="X59" s="37">
        <f t="shared" si="8"/>
        <v>0</v>
      </c>
      <c r="Y59" s="60">
        <v>0</v>
      </c>
      <c r="Z59" s="37">
        <f t="shared" si="9"/>
        <v>0</v>
      </c>
      <c r="AA59" s="39">
        <f t="shared" si="16"/>
        <v>256</v>
      </c>
      <c r="AB59" s="37">
        <f t="shared" si="10"/>
        <v>98.46153846153847</v>
      </c>
      <c r="AC59" s="60">
        <v>4</v>
      </c>
      <c r="AD59" s="40">
        <f t="shared" si="11"/>
        <v>1.5384615384615385</v>
      </c>
      <c r="AE59" s="39">
        <f t="shared" si="12"/>
        <v>260</v>
      </c>
      <c r="AF59" s="103">
        <f t="shared" si="13"/>
        <v>65.98984771573603</v>
      </c>
      <c r="AG59" s="106">
        <f t="shared" si="14"/>
        <v>-34.01015228426397</v>
      </c>
    </row>
    <row r="60" spans="1:33" ht="12.75" customHeight="1">
      <c r="A60" s="304"/>
      <c r="B60" s="6">
        <v>350</v>
      </c>
      <c r="C60" s="3" t="s">
        <v>15</v>
      </c>
      <c r="D60" s="53">
        <v>461</v>
      </c>
      <c r="E60" s="60">
        <v>135</v>
      </c>
      <c r="F60" s="37">
        <f t="shared" si="0"/>
        <v>39.35860058309038</v>
      </c>
      <c r="G60" s="70">
        <v>144</v>
      </c>
      <c r="H60" s="37">
        <f t="shared" si="1"/>
        <v>41.98250728862974</v>
      </c>
      <c r="I60" s="60">
        <v>13</v>
      </c>
      <c r="J60" s="37">
        <f t="shared" si="2"/>
        <v>3.7900874635568513</v>
      </c>
      <c r="K60" s="60">
        <v>16</v>
      </c>
      <c r="L60" s="37">
        <f t="shared" si="3"/>
        <v>4.664723032069971</v>
      </c>
      <c r="M60" s="60">
        <v>4</v>
      </c>
      <c r="N60" s="37">
        <f t="shared" si="4"/>
        <v>1.1661807580174928</v>
      </c>
      <c r="O60" s="60">
        <v>11</v>
      </c>
      <c r="P60" s="37">
        <f t="shared" si="5"/>
        <v>3.206997084548105</v>
      </c>
      <c r="Q60" s="89">
        <v>0</v>
      </c>
      <c r="R60" s="37">
        <f t="shared" si="15"/>
        <v>0</v>
      </c>
      <c r="S60" s="60">
        <v>2</v>
      </c>
      <c r="T60" s="37">
        <f t="shared" si="6"/>
        <v>0.5830903790087464</v>
      </c>
      <c r="U60" s="60">
        <v>0</v>
      </c>
      <c r="V60" s="37">
        <f t="shared" si="7"/>
        <v>0</v>
      </c>
      <c r="W60" s="60">
        <v>0</v>
      </c>
      <c r="X60" s="37">
        <f t="shared" si="8"/>
        <v>0</v>
      </c>
      <c r="Y60" s="60">
        <v>0</v>
      </c>
      <c r="Z60" s="37">
        <f t="shared" si="9"/>
        <v>0</v>
      </c>
      <c r="AA60" s="39">
        <f t="shared" si="16"/>
        <v>325</v>
      </c>
      <c r="AB60" s="37">
        <f t="shared" si="10"/>
        <v>94.75218658892129</v>
      </c>
      <c r="AC60" s="60">
        <v>18</v>
      </c>
      <c r="AD60" s="40">
        <f t="shared" si="11"/>
        <v>5.247813411078718</v>
      </c>
      <c r="AE60" s="39">
        <f t="shared" si="12"/>
        <v>343</v>
      </c>
      <c r="AF60" s="103">
        <f t="shared" si="13"/>
        <v>74.40347071583514</v>
      </c>
      <c r="AG60" s="106">
        <f t="shared" si="14"/>
        <v>-25.59652928416486</v>
      </c>
    </row>
    <row r="61" spans="1:33" ht="12.75" customHeight="1">
      <c r="A61" s="304"/>
      <c r="B61" s="6">
        <v>350</v>
      </c>
      <c r="C61" s="3" t="s">
        <v>16</v>
      </c>
      <c r="D61" s="53">
        <v>461</v>
      </c>
      <c r="E61" s="60">
        <v>161</v>
      </c>
      <c r="F61" s="37">
        <f t="shared" si="0"/>
        <v>55.32646048109966</v>
      </c>
      <c r="G61" s="70">
        <v>99</v>
      </c>
      <c r="H61" s="37">
        <f t="shared" si="1"/>
        <v>34.02061855670103</v>
      </c>
      <c r="I61" s="60">
        <v>10</v>
      </c>
      <c r="J61" s="37">
        <f t="shared" si="2"/>
        <v>3.436426116838488</v>
      </c>
      <c r="K61" s="60">
        <v>5</v>
      </c>
      <c r="L61" s="37">
        <f t="shared" si="3"/>
        <v>1.718213058419244</v>
      </c>
      <c r="M61" s="60">
        <v>0</v>
      </c>
      <c r="N61" s="37">
        <f t="shared" si="4"/>
        <v>0</v>
      </c>
      <c r="O61" s="60">
        <v>9</v>
      </c>
      <c r="P61" s="37">
        <f t="shared" si="5"/>
        <v>3.0927835051546393</v>
      </c>
      <c r="Q61" s="89">
        <v>0</v>
      </c>
      <c r="R61" s="37">
        <f t="shared" si="15"/>
        <v>0</v>
      </c>
      <c r="S61" s="60">
        <v>0</v>
      </c>
      <c r="T61" s="37">
        <f t="shared" si="6"/>
        <v>0</v>
      </c>
      <c r="U61" s="60">
        <v>0</v>
      </c>
      <c r="V61" s="37">
        <f t="shared" si="7"/>
        <v>0</v>
      </c>
      <c r="W61" s="60">
        <v>0</v>
      </c>
      <c r="X61" s="37">
        <f t="shared" si="8"/>
        <v>0</v>
      </c>
      <c r="Y61" s="60">
        <v>0</v>
      </c>
      <c r="Z61" s="37">
        <f>Y61/AE61*100</f>
        <v>0</v>
      </c>
      <c r="AA61" s="39">
        <f t="shared" si="16"/>
        <v>284</v>
      </c>
      <c r="AB61" s="37">
        <f t="shared" si="10"/>
        <v>97.59450171821305</v>
      </c>
      <c r="AC61" s="60">
        <v>7</v>
      </c>
      <c r="AD61" s="40">
        <f t="shared" si="11"/>
        <v>2.405498281786942</v>
      </c>
      <c r="AE61" s="39">
        <f t="shared" si="12"/>
        <v>291</v>
      </c>
      <c r="AF61" s="103">
        <f t="shared" si="13"/>
        <v>63.1236442516269</v>
      </c>
      <c r="AG61" s="106">
        <f t="shared" si="14"/>
        <v>-36.8763557483731</v>
      </c>
    </row>
    <row r="62" spans="1:33" ht="12.75" customHeight="1">
      <c r="A62" s="304"/>
      <c r="B62" s="6">
        <v>351</v>
      </c>
      <c r="C62" s="3" t="s">
        <v>15</v>
      </c>
      <c r="D62" s="53">
        <v>262</v>
      </c>
      <c r="E62" s="60">
        <v>103</v>
      </c>
      <c r="F62" s="37">
        <f t="shared" si="0"/>
        <v>48.13084112149533</v>
      </c>
      <c r="G62" s="70">
        <v>89</v>
      </c>
      <c r="H62" s="37">
        <f t="shared" si="1"/>
        <v>41.58878504672897</v>
      </c>
      <c r="I62" s="60">
        <v>4</v>
      </c>
      <c r="J62" s="37">
        <f t="shared" si="2"/>
        <v>1.8691588785046727</v>
      </c>
      <c r="K62" s="60">
        <v>2</v>
      </c>
      <c r="L62" s="37">
        <f t="shared" si="3"/>
        <v>0.9345794392523363</v>
      </c>
      <c r="M62" s="60">
        <v>1</v>
      </c>
      <c r="N62" s="37">
        <f t="shared" si="4"/>
        <v>0.46728971962616817</v>
      </c>
      <c r="O62" s="60">
        <v>13</v>
      </c>
      <c r="P62" s="37">
        <f t="shared" si="5"/>
        <v>6.074766355140187</v>
      </c>
      <c r="Q62" s="89">
        <v>0</v>
      </c>
      <c r="R62" s="37">
        <f t="shared" si="15"/>
        <v>0</v>
      </c>
      <c r="S62" s="60">
        <v>1</v>
      </c>
      <c r="T62" s="37">
        <f t="shared" si="6"/>
        <v>0.46728971962616817</v>
      </c>
      <c r="U62" s="60">
        <v>0</v>
      </c>
      <c r="V62" s="37">
        <f t="shared" si="7"/>
        <v>0</v>
      </c>
      <c r="W62" s="60">
        <v>0</v>
      </c>
      <c r="X62" s="37">
        <f t="shared" si="8"/>
        <v>0</v>
      </c>
      <c r="Y62" s="60">
        <v>0</v>
      </c>
      <c r="Z62" s="37">
        <f>Y62/AE62*100</f>
        <v>0</v>
      </c>
      <c r="AA62" s="39">
        <f t="shared" si="16"/>
        <v>213</v>
      </c>
      <c r="AB62" s="37">
        <f t="shared" si="10"/>
        <v>99.53271028037383</v>
      </c>
      <c r="AC62" s="60">
        <v>1</v>
      </c>
      <c r="AD62" s="40">
        <f t="shared" si="11"/>
        <v>0.46728971962616817</v>
      </c>
      <c r="AE62" s="39">
        <f t="shared" si="12"/>
        <v>214</v>
      </c>
      <c r="AF62" s="103">
        <f t="shared" si="13"/>
        <v>81.67938931297711</v>
      </c>
      <c r="AG62" s="106">
        <f t="shared" si="14"/>
        <v>-18.320610687022892</v>
      </c>
    </row>
    <row r="63" spans="1:33" ht="12.75" customHeight="1">
      <c r="A63" s="304"/>
      <c r="B63" s="6">
        <v>352</v>
      </c>
      <c r="C63" s="3" t="s">
        <v>15</v>
      </c>
      <c r="D63" s="53">
        <v>408</v>
      </c>
      <c r="E63" s="60">
        <v>146</v>
      </c>
      <c r="F63" s="37">
        <f t="shared" si="0"/>
        <v>59.591836734693885</v>
      </c>
      <c r="G63" s="70">
        <v>80</v>
      </c>
      <c r="H63" s="37">
        <f t="shared" si="1"/>
        <v>32.6530612244898</v>
      </c>
      <c r="I63" s="60">
        <v>5</v>
      </c>
      <c r="J63" s="37">
        <f t="shared" si="2"/>
        <v>2.0408163265306123</v>
      </c>
      <c r="K63" s="60">
        <v>0</v>
      </c>
      <c r="L63" s="37">
        <f t="shared" si="3"/>
        <v>0</v>
      </c>
      <c r="M63" s="60">
        <v>0</v>
      </c>
      <c r="N63" s="37">
        <f t="shared" si="4"/>
        <v>0</v>
      </c>
      <c r="O63" s="60">
        <v>3</v>
      </c>
      <c r="P63" s="37">
        <f t="shared" si="5"/>
        <v>1.2244897959183674</v>
      </c>
      <c r="Q63" s="89">
        <v>0</v>
      </c>
      <c r="R63" s="37">
        <f t="shared" si="15"/>
        <v>0</v>
      </c>
      <c r="S63" s="60">
        <v>1</v>
      </c>
      <c r="T63" s="37">
        <f t="shared" si="6"/>
        <v>0.40816326530612246</v>
      </c>
      <c r="U63" s="60">
        <v>0</v>
      </c>
      <c r="V63" s="37">
        <f t="shared" si="7"/>
        <v>0</v>
      </c>
      <c r="W63" s="60">
        <v>0</v>
      </c>
      <c r="X63" s="37">
        <f t="shared" si="8"/>
        <v>0</v>
      </c>
      <c r="Y63" s="60">
        <v>0</v>
      </c>
      <c r="Z63" s="37">
        <f>Y63/AE63*100</f>
        <v>0</v>
      </c>
      <c r="AA63" s="39">
        <f t="shared" si="16"/>
        <v>235</v>
      </c>
      <c r="AB63" s="37">
        <f t="shared" si="10"/>
        <v>95.91836734693877</v>
      </c>
      <c r="AC63" s="60">
        <v>10</v>
      </c>
      <c r="AD63" s="40">
        <f t="shared" si="11"/>
        <v>4.081632653061225</v>
      </c>
      <c r="AE63" s="39">
        <f t="shared" si="12"/>
        <v>245</v>
      </c>
      <c r="AF63" s="103">
        <f t="shared" si="13"/>
        <v>60.049019607843135</v>
      </c>
      <c r="AG63" s="106">
        <f t="shared" si="14"/>
        <v>-39.950980392156865</v>
      </c>
    </row>
    <row r="64" spans="1:33" ht="12.75" customHeight="1">
      <c r="A64" s="304"/>
      <c r="B64" s="6">
        <v>353</v>
      </c>
      <c r="C64" s="3" t="s">
        <v>15</v>
      </c>
      <c r="D64" s="53">
        <v>217</v>
      </c>
      <c r="E64" s="60">
        <v>54</v>
      </c>
      <c r="F64" s="37">
        <f t="shared" si="0"/>
        <v>38.84892086330935</v>
      </c>
      <c r="G64" s="70">
        <v>59</v>
      </c>
      <c r="H64" s="37">
        <f t="shared" si="1"/>
        <v>42.44604316546763</v>
      </c>
      <c r="I64" s="60">
        <v>4</v>
      </c>
      <c r="J64" s="37">
        <f t="shared" si="2"/>
        <v>2.877697841726619</v>
      </c>
      <c r="K64" s="60">
        <v>2</v>
      </c>
      <c r="L64" s="37">
        <f t="shared" si="3"/>
        <v>1.4388489208633095</v>
      </c>
      <c r="M64" s="60">
        <v>0</v>
      </c>
      <c r="N64" s="37">
        <f t="shared" si="4"/>
        <v>0</v>
      </c>
      <c r="O64" s="60">
        <v>17</v>
      </c>
      <c r="P64" s="37">
        <f t="shared" si="5"/>
        <v>12.23021582733813</v>
      </c>
      <c r="Q64" s="89">
        <v>0</v>
      </c>
      <c r="R64" s="37">
        <f t="shared" si="15"/>
        <v>0</v>
      </c>
      <c r="S64" s="60">
        <v>0</v>
      </c>
      <c r="T64" s="37">
        <f t="shared" si="6"/>
        <v>0</v>
      </c>
      <c r="U64" s="60">
        <v>0</v>
      </c>
      <c r="V64" s="37">
        <f t="shared" si="7"/>
        <v>0</v>
      </c>
      <c r="W64" s="60">
        <v>0</v>
      </c>
      <c r="X64" s="37">
        <f t="shared" si="8"/>
        <v>0</v>
      </c>
      <c r="Y64" s="60">
        <v>0</v>
      </c>
      <c r="Z64" s="37">
        <f>Y64/AE64*100</f>
        <v>0</v>
      </c>
      <c r="AA64" s="39">
        <f t="shared" si="16"/>
        <v>136</v>
      </c>
      <c r="AB64" s="37">
        <f t="shared" si="10"/>
        <v>97.84172661870504</v>
      </c>
      <c r="AC64" s="60">
        <v>3</v>
      </c>
      <c r="AD64" s="40">
        <f t="shared" si="11"/>
        <v>2.158273381294964</v>
      </c>
      <c r="AE64" s="39">
        <f t="shared" si="12"/>
        <v>139</v>
      </c>
      <c r="AF64" s="103">
        <f t="shared" si="13"/>
        <v>64.0552995391705</v>
      </c>
      <c r="AG64" s="106">
        <f t="shared" si="14"/>
        <v>-35.944700460829495</v>
      </c>
    </row>
    <row r="65" spans="1:33" ht="12.75" customHeight="1">
      <c r="A65" s="304"/>
      <c r="B65" s="6">
        <v>354</v>
      </c>
      <c r="C65" s="3" t="s">
        <v>15</v>
      </c>
      <c r="D65" s="53">
        <v>449</v>
      </c>
      <c r="E65" s="70">
        <v>222</v>
      </c>
      <c r="F65" s="37">
        <f t="shared" si="0"/>
        <v>63.42857142857142</v>
      </c>
      <c r="G65" s="70">
        <v>81</v>
      </c>
      <c r="H65" s="37">
        <f t="shared" si="1"/>
        <v>23.142857142857142</v>
      </c>
      <c r="I65" s="60">
        <v>8</v>
      </c>
      <c r="J65" s="37">
        <f t="shared" si="2"/>
        <v>2.2857142857142856</v>
      </c>
      <c r="K65" s="60">
        <v>3</v>
      </c>
      <c r="L65" s="37">
        <f t="shared" si="3"/>
        <v>0.8571428571428572</v>
      </c>
      <c r="M65" s="60">
        <v>1</v>
      </c>
      <c r="N65" s="37">
        <f t="shared" si="4"/>
        <v>0.2857142857142857</v>
      </c>
      <c r="O65" s="60">
        <v>27</v>
      </c>
      <c r="P65" s="37">
        <f t="shared" si="5"/>
        <v>7.7142857142857135</v>
      </c>
      <c r="Q65" s="89">
        <v>0</v>
      </c>
      <c r="R65" s="37">
        <f t="shared" si="15"/>
        <v>0</v>
      </c>
      <c r="S65" s="70">
        <v>1</v>
      </c>
      <c r="T65" s="37">
        <f t="shared" si="6"/>
        <v>0.2857142857142857</v>
      </c>
      <c r="U65" s="60">
        <v>0</v>
      </c>
      <c r="V65" s="37">
        <f t="shared" si="7"/>
        <v>0</v>
      </c>
      <c r="W65" s="60">
        <v>0</v>
      </c>
      <c r="X65" s="37">
        <f t="shared" si="8"/>
        <v>0</v>
      </c>
      <c r="Y65" s="60">
        <v>0</v>
      </c>
      <c r="Z65" s="37">
        <f>Y65/AE65*100</f>
        <v>0</v>
      </c>
      <c r="AA65" s="39">
        <f t="shared" si="16"/>
        <v>343</v>
      </c>
      <c r="AB65" s="37">
        <f t="shared" si="10"/>
        <v>98</v>
      </c>
      <c r="AC65" s="60">
        <v>7</v>
      </c>
      <c r="AD65" s="40">
        <f t="shared" si="11"/>
        <v>2</v>
      </c>
      <c r="AE65" s="39">
        <f t="shared" si="12"/>
        <v>350</v>
      </c>
      <c r="AF65" s="103">
        <f t="shared" si="13"/>
        <v>77.9510022271715</v>
      </c>
      <c r="AG65" s="106">
        <f t="shared" si="14"/>
        <v>-22.0489977728285</v>
      </c>
    </row>
    <row r="66" spans="1:33" ht="12.75" customHeight="1">
      <c r="A66" s="304"/>
      <c r="B66" s="6">
        <v>355</v>
      </c>
      <c r="C66" s="3" t="s">
        <v>15</v>
      </c>
      <c r="D66" s="53">
        <v>203</v>
      </c>
      <c r="E66" s="70">
        <v>83</v>
      </c>
      <c r="F66" s="37">
        <f>E66/AE66*100</f>
        <v>56.849315068493155</v>
      </c>
      <c r="G66" s="70">
        <v>35</v>
      </c>
      <c r="H66" s="37">
        <f>G66/AE66*100</f>
        <v>23.972602739726025</v>
      </c>
      <c r="I66" s="70">
        <v>2</v>
      </c>
      <c r="J66" s="37">
        <f>I66/AE66*100</f>
        <v>1.36986301369863</v>
      </c>
      <c r="K66" s="70">
        <v>3</v>
      </c>
      <c r="L66" s="37">
        <f>K66/AE66*100</f>
        <v>2.054794520547945</v>
      </c>
      <c r="M66" s="70">
        <v>0</v>
      </c>
      <c r="N66" s="37">
        <f>M66/AE66*100</f>
        <v>0</v>
      </c>
      <c r="O66" s="70">
        <v>19</v>
      </c>
      <c r="P66" s="37">
        <f>O66/AE66*100</f>
        <v>13.013698630136986</v>
      </c>
      <c r="Q66" s="89">
        <v>0</v>
      </c>
      <c r="R66" s="37">
        <f t="shared" si="15"/>
        <v>0</v>
      </c>
      <c r="S66" s="70">
        <v>0</v>
      </c>
      <c r="T66" s="37">
        <f>S66/AE66*100</f>
        <v>0</v>
      </c>
      <c r="U66" s="70">
        <v>0</v>
      </c>
      <c r="V66" s="37">
        <f>U66/AE66*100</f>
        <v>0</v>
      </c>
      <c r="W66" s="70">
        <v>0</v>
      </c>
      <c r="X66" s="37">
        <f>W66/AE66*100</f>
        <v>0</v>
      </c>
      <c r="Y66" s="70">
        <v>0</v>
      </c>
      <c r="Z66" s="37">
        <f>Y66/AA66*100</f>
        <v>0</v>
      </c>
      <c r="AA66" s="39">
        <f t="shared" si="16"/>
        <v>142</v>
      </c>
      <c r="AB66" s="37">
        <f>AA66/AE66*100</f>
        <v>97.26027397260275</v>
      </c>
      <c r="AC66" s="60">
        <v>4</v>
      </c>
      <c r="AD66" s="40">
        <f>AC66/AE66*100</f>
        <v>2.73972602739726</v>
      </c>
      <c r="AE66" s="39">
        <f t="shared" si="12"/>
        <v>146</v>
      </c>
      <c r="AF66" s="103">
        <f>AE66/D66*100</f>
        <v>71.92118226600985</v>
      </c>
      <c r="AG66" s="106">
        <f t="shared" si="14"/>
        <v>-28.07881773399015</v>
      </c>
    </row>
    <row r="67" spans="1:33" ht="12.75" customHeight="1">
      <c r="A67" s="304"/>
      <c r="B67" s="6">
        <v>356</v>
      </c>
      <c r="C67" s="3" t="s">
        <v>15</v>
      </c>
      <c r="D67" s="53">
        <v>591</v>
      </c>
      <c r="E67" s="70">
        <v>75</v>
      </c>
      <c r="F67" s="37">
        <f t="shared" si="0"/>
        <v>21.551724137931032</v>
      </c>
      <c r="G67" s="70">
        <v>126</v>
      </c>
      <c r="H67" s="37">
        <f t="shared" si="1"/>
        <v>36.206896551724135</v>
      </c>
      <c r="I67" s="70">
        <v>110</v>
      </c>
      <c r="J67" s="37">
        <f t="shared" si="2"/>
        <v>31.60919540229885</v>
      </c>
      <c r="K67" s="70">
        <v>1</v>
      </c>
      <c r="L67" s="37">
        <f t="shared" si="3"/>
        <v>0.28735632183908044</v>
      </c>
      <c r="M67" s="70">
        <v>1</v>
      </c>
      <c r="N67" s="37">
        <f t="shared" si="4"/>
        <v>0.28735632183908044</v>
      </c>
      <c r="O67" s="70">
        <v>23</v>
      </c>
      <c r="P67" s="37">
        <f t="shared" si="5"/>
        <v>6.609195402298851</v>
      </c>
      <c r="Q67" s="89">
        <v>0</v>
      </c>
      <c r="R67" s="37">
        <f t="shared" si="15"/>
        <v>0</v>
      </c>
      <c r="S67" s="70">
        <v>0</v>
      </c>
      <c r="T67" s="37">
        <f t="shared" si="6"/>
        <v>0</v>
      </c>
      <c r="U67" s="70">
        <v>0</v>
      </c>
      <c r="V67" s="37">
        <f t="shared" si="7"/>
        <v>0</v>
      </c>
      <c r="W67" s="70">
        <v>0</v>
      </c>
      <c r="X67" s="37">
        <f t="shared" si="8"/>
        <v>0</v>
      </c>
      <c r="Y67" s="70">
        <v>0</v>
      </c>
      <c r="Z67" s="37">
        <f aca="true" t="shared" si="17" ref="Z67:Z76">Y67/AA67*100</f>
        <v>0</v>
      </c>
      <c r="AA67" s="39">
        <f t="shared" si="16"/>
        <v>336</v>
      </c>
      <c r="AB67" s="37">
        <f t="shared" si="10"/>
        <v>96.55172413793103</v>
      </c>
      <c r="AC67" s="60">
        <v>12</v>
      </c>
      <c r="AD67" s="40">
        <f t="shared" si="11"/>
        <v>3.4482758620689653</v>
      </c>
      <c r="AE67" s="39">
        <f aca="true" t="shared" si="18" ref="AE67:AE76">AA67+AC67</f>
        <v>348</v>
      </c>
      <c r="AF67" s="103">
        <f t="shared" si="13"/>
        <v>58.88324873096447</v>
      </c>
      <c r="AG67" s="106">
        <f t="shared" si="14"/>
        <v>-41.11675126903553</v>
      </c>
    </row>
    <row r="68" spans="1:33" ht="12.75" customHeight="1">
      <c r="A68" s="304"/>
      <c r="B68" s="6">
        <v>356</v>
      </c>
      <c r="C68" s="3" t="s">
        <v>31</v>
      </c>
      <c r="D68" s="53">
        <v>728</v>
      </c>
      <c r="E68" s="70">
        <v>140</v>
      </c>
      <c r="F68" s="37">
        <f t="shared" si="0"/>
        <v>34.48275862068966</v>
      </c>
      <c r="G68" s="60">
        <v>142</v>
      </c>
      <c r="H68" s="37">
        <f t="shared" si="1"/>
        <v>34.97536945812808</v>
      </c>
      <c r="I68" s="60">
        <v>35</v>
      </c>
      <c r="J68" s="37">
        <f t="shared" si="2"/>
        <v>8.620689655172415</v>
      </c>
      <c r="K68" s="60">
        <v>0</v>
      </c>
      <c r="L68" s="37">
        <f t="shared" si="3"/>
        <v>0</v>
      </c>
      <c r="M68" s="60">
        <v>0</v>
      </c>
      <c r="N68" s="37">
        <f t="shared" si="4"/>
        <v>0</v>
      </c>
      <c r="O68" s="60">
        <v>71</v>
      </c>
      <c r="P68" s="37">
        <f t="shared" si="5"/>
        <v>17.48768472906404</v>
      </c>
      <c r="Q68" s="89">
        <v>0</v>
      </c>
      <c r="R68" s="37">
        <f t="shared" si="15"/>
        <v>0</v>
      </c>
      <c r="S68" s="60">
        <v>1</v>
      </c>
      <c r="T68" s="37">
        <f t="shared" si="6"/>
        <v>0.24630541871921183</v>
      </c>
      <c r="U68" s="60">
        <v>0</v>
      </c>
      <c r="V68" s="37">
        <f t="shared" si="7"/>
        <v>0</v>
      </c>
      <c r="W68" s="60">
        <v>0</v>
      </c>
      <c r="X68" s="37">
        <f t="shared" si="8"/>
        <v>0</v>
      </c>
      <c r="Y68" s="60">
        <v>0</v>
      </c>
      <c r="Z68" s="37">
        <f t="shared" si="17"/>
        <v>0</v>
      </c>
      <c r="AA68" s="39">
        <f t="shared" si="16"/>
        <v>389</v>
      </c>
      <c r="AB68" s="37">
        <f t="shared" si="10"/>
        <v>95.8128078817734</v>
      </c>
      <c r="AC68" s="60">
        <v>17</v>
      </c>
      <c r="AD68" s="40">
        <f t="shared" si="11"/>
        <v>4.1871921182266005</v>
      </c>
      <c r="AE68" s="39">
        <f t="shared" si="18"/>
        <v>406</v>
      </c>
      <c r="AF68" s="103">
        <f t="shared" si="13"/>
        <v>55.769230769230774</v>
      </c>
      <c r="AG68" s="106">
        <f t="shared" si="14"/>
        <v>-44.230769230769226</v>
      </c>
    </row>
    <row r="69" spans="1:33" ht="12.75" customHeight="1">
      <c r="A69" s="304"/>
      <c r="B69" s="6">
        <v>357</v>
      </c>
      <c r="C69" s="3" t="s">
        <v>15</v>
      </c>
      <c r="D69" s="53">
        <v>453</v>
      </c>
      <c r="E69" s="70">
        <v>89</v>
      </c>
      <c r="F69" s="37">
        <f t="shared" si="0"/>
        <v>28.8961038961039</v>
      </c>
      <c r="G69" s="70">
        <v>188</v>
      </c>
      <c r="H69" s="37">
        <f t="shared" si="1"/>
        <v>61.038961038961034</v>
      </c>
      <c r="I69" s="70">
        <v>11</v>
      </c>
      <c r="J69" s="37">
        <f t="shared" si="2"/>
        <v>3.571428571428571</v>
      </c>
      <c r="K69" s="70">
        <v>0</v>
      </c>
      <c r="L69" s="37">
        <f t="shared" si="3"/>
        <v>0</v>
      </c>
      <c r="M69" s="70">
        <v>1</v>
      </c>
      <c r="N69" s="37">
        <f t="shared" si="4"/>
        <v>0.3246753246753247</v>
      </c>
      <c r="O69" s="70">
        <v>7</v>
      </c>
      <c r="P69" s="37">
        <f t="shared" si="5"/>
        <v>2.272727272727273</v>
      </c>
      <c r="Q69" s="89">
        <v>0</v>
      </c>
      <c r="R69" s="37">
        <f t="shared" si="15"/>
        <v>0</v>
      </c>
      <c r="S69" s="70">
        <v>0</v>
      </c>
      <c r="T69" s="37">
        <f t="shared" si="6"/>
        <v>0</v>
      </c>
      <c r="U69" s="70">
        <v>0</v>
      </c>
      <c r="V69" s="37">
        <f t="shared" si="7"/>
        <v>0</v>
      </c>
      <c r="W69" s="70">
        <v>0</v>
      </c>
      <c r="X69" s="37">
        <f t="shared" si="8"/>
        <v>0</v>
      </c>
      <c r="Y69" s="70">
        <v>0</v>
      </c>
      <c r="Z69" s="37">
        <f t="shared" si="17"/>
        <v>0</v>
      </c>
      <c r="AA69" s="39">
        <f t="shared" si="16"/>
        <v>296</v>
      </c>
      <c r="AB69" s="37">
        <f t="shared" si="10"/>
        <v>96.1038961038961</v>
      </c>
      <c r="AC69" s="60">
        <v>12</v>
      </c>
      <c r="AD69" s="40">
        <f t="shared" si="11"/>
        <v>3.896103896103896</v>
      </c>
      <c r="AE69" s="39">
        <f t="shared" si="18"/>
        <v>308</v>
      </c>
      <c r="AF69" s="103">
        <f t="shared" si="13"/>
        <v>67.99116997792495</v>
      </c>
      <c r="AG69" s="106">
        <f t="shared" si="14"/>
        <v>-32.008830022075045</v>
      </c>
    </row>
    <row r="70" spans="1:33" ht="12.75" customHeight="1">
      <c r="A70" s="304"/>
      <c r="B70" s="6">
        <v>358</v>
      </c>
      <c r="C70" s="3" t="s">
        <v>15</v>
      </c>
      <c r="D70" s="53">
        <v>278</v>
      </c>
      <c r="E70" s="70">
        <v>59</v>
      </c>
      <c r="F70" s="37">
        <f t="shared" si="0"/>
        <v>36.19631901840491</v>
      </c>
      <c r="G70" s="60">
        <v>77</v>
      </c>
      <c r="H70" s="37">
        <f t="shared" si="1"/>
        <v>47.239263803680984</v>
      </c>
      <c r="I70" s="60">
        <v>10</v>
      </c>
      <c r="J70" s="37">
        <f t="shared" si="2"/>
        <v>6.134969325153374</v>
      </c>
      <c r="K70" s="60">
        <v>0</v>
      </c>
      <c r="L70" s="37">
        <f t="shared" si="3"/>
        <v>0</v>
      </c>
      <c r="M70" s="60">
        <v>0</v>
      </c>
      <c r="N70" s="37">
        <f t="shared" si="4"/>
        <v>0</v>
      </c>
      <c r="O70" s="60">
        <v>13</v>
      </c>
      <c r="P70" s="37">
        <f t="shared" si="5"/>
        <v>7.975460122699387</v>
      </c>
      <c r="Q70" s="89">
        <v>0</v>
      </c>
      <c r="R70" s="37">
        <f t="shared" si="15"/>
        <v>0</v>
      </c>
      <c r="S70" s="60">
        <v>0</v>
      </c>
      <c r="T70" s="37">
        <f t="shared" si="6"/>
        <v>0</v>
      </c>
      <c r="U70" s="60">
        <v>0</v>
      </c>
      <c r="V70" s="37">
        <f t="shared" si="7"/>
        <v>0</v>
      </c>
      <c r="W70" s="60">
        <v>0</v>
      </c>
      <c r="X70" s="37">
        <f t="shared" si="8"/>
        <v>0</v>
      </c>
      <c r="Y70" s="60">
        <v>0</v>
      </c>
      <c r="Z70" s="37">
        <f t="shared" si="17"/>
        <v>0</v>
      </c>
      <c r="AA70" s="39">
        <f t="shared" si="16"/>
        <v>159</v>
      </c>
      <c r="AB70" s="37">
        <f t="shared" si="10"/>
        <v>97.54601226993866</v>
      </c>
      <c r="AC70" s="60">
        <v>4</v>
      </c>
      <c r="AD70" s="40">
        <f t="shared" si="11"/>
        <v>2.4539877300613497</v>
      </c>
      <c r="AE70" s="39">
        <f t="shared" si="18"/>
        <v>163</v>
      </c>
      <c r="AF70" s="103">
        <f t="shared" si="13"/>
        <v>58.63309352517986</v>
      </c>
      <c r="AG70" s="106">
        <f t="shared" si="14"/>
        <v>-41.36690647482014</v>
      </c>
    </row>
    <row r="71" spans="1:33" ht="12.75" customHeight="1">
      <c r="A71" s="304" t="s">
        <v>4</v>
      </c>
      <c r="B71" s="6">
        <v>359</v>
      </c>
      <c r="C71" s="3" t="s">
        <v>15</v>
      </c>
      <c r="D71" s="53">
        <v>634</v>
      </c>
      <c r="E71" s="70">
        <v>177</v>
      </c>
      <c r="F71" s="37">
        <f t="shared" si="0"/>
        <v>40.22727272727273</v>
      </c>
      <c r="G71" s="60">
        <v>204</v>
      </c>
      <c r="H71" s="37">
        <f t="shared" si="1"/>
        <v>46.36363636363636</v>
      </c>
      <c r="I71" s="60">
        <v>9</v>
      </c>
      <c r="J71" s="37">
        <f t="shared" si="2"/>
        <v>2.0454545454545454</v>
      </c>
      <c r="K71" s="60">
        <v>3</v>
      </c>
      <c r="L71" s="37">
        <f t="shared" si="3"/>
        <v>0.6818181818181818</v>
      </c>
      <c r="M71" s="60">
        <v>0</v>
      </c>
      <c r="N71" s="37">
        <f t="shared" si="4"/>
        <v>0</v>
      </c>
      <c r="O71" s="60">
        <v>2</v>
      </c>
      <c r="P71" s="37">
        <f t="shared" si="5"/>
        <v>0.45454545454545453</v>
      </c>
      <c r="Q71" s="89">
        <v>0</v>
      </c>
      <c r="R71" s="37">
        <f t="shared" si="15"/>
        <v>0</v>
      </c>
      <c r="S71" s="60">
        <v>36</v>
      </c>
      <c r="T71" s="37">
        <f t="shared" si="6"/>
        <v>8.181818181818182</v>
      </c>
      <c r="U71" s="60">
        <v>0</v>
      </c>
      <c r="V71" s="37">
        <f t="shared" si="7"/>
        <v>0</v>
      </c>
      <c r="W71" s="60">
        <v>0</v>
      </c>
      <c r="X71" s="37">
        <f t="shared" si="8"/>
        <v>0</v>
      </c>
      <c r="Y71" s="60">
        <v>0</v>
      </c>
      <c r="Z71" s="37">
        <f t="shared" si="17"/>
        <v>0</v>
      </c>
      <c r="AA71" s="39">
        <f t="shared" si="16"/>
        <v>431</v>
      </c>
      <c r="AB71" s="37">
        <f t="shared" si="10"/>
        <v>97.95454545454545</v>
      </c>
      <c r="AC71" s="60">
        <v>9</v>
      </c>
      <c r="AD71" s="40">
        <f t="shared" si="11"/>
        <v>2.0454545454545454</v>
      </c>
      <c r="AE71" s="39">
        <f t="shared" si="18"/>
        <v>440</v>
      </c>
      <c r="AF71" s="103">
        <f t="shared" si="13"/>
        <v>69.4006309148265</v>
      </c>
      <c r="AG71" s="106">
        <f t="shared" si="14"/>
        <v>-30.599369085173507</v>
      </c>
    </row>
    <row r="72" spans="1:33" ht="12.75" customHeight="1">
      <c r="A72" s="304"/>
      <c r="B72" s="6">
        <v>360</v>
      </c>
      <c r="C72" s="3" t="s">
        <v>15</v>
      </c>
      <c r="D72" s="53">
        <v>663</v>
      </c>
      <c r="E72" s="70">
        <v>155</v>
      </c>
      <c r="F72" s="37">
        <f t="shared" si="0"/>
        <v>36.38497652582159</v>
      </c>
      <c r="G72" s="60">
        <v>202</v>
      </c>
      <c r="H72" s="37">
        <f t="shared" si="1"/>
        <v>47.417840375586856</v>
      </c>
      <c r="I72" s="60">
        <v>13</v>
      </c>
      <c r="J72" s="37">
        <f t="shared" si="2"/>
        <v>3.051643192488263</v>
      </c>
      <c r="K72" s="60">
        <v>1</v>
      </c>
      <c r="L72" s="37">
        <f t="shared" si="3"/>
        <v>0.2347417840375587</v>
      </c>
      <c r="M72" s="60">
        <v>9</v>
      </c>
      <c r="N72" s="37">
        <f t="shared" si="4"/>
        <v>2.112676056338028</v>
      </c>
      <c r="O72" s="60">
        <v>6</v>
      </c>
      <c r="P72" s="37">
        <f t="shared" si="5"/>
        <v>1.4084507042253522</v>
      </c>
      <c r="Q72" s="89">
        <v>0</v>
      </c>
      <c r="R72" s="37">
        <f t="shared" si="15"/>
        <v>0</v>
      </c>
      <c r="S72" s="60">
        <v>16</v>
      </c>
      <c r="T72" s="37">
        <f t="shared" si="6"/>
        <v>3.755868544600939</v>
      </c>
      <c r="U72" s="60">
        <v>0</v>
      </c>
      <c r="V72" s="37">
        <f t="shared" si="7"/>
        <v>0</v>
      </c>
      <c r="W72" s="60">
        <v>0</v>
      </c>
      <c r="X72" s="37">
        <f t="shared" si="8"/>
        <v>0</v>
      </c>
      <c r="Y72" s="60">
        <v>0</v>
      </c>
      <c r="Z72" s="37">
        <f t="shared" si="17"/>
        <v>0</v>
      </c>
      <c r="AA72" s="39">
        <f t="shared" si="16"/>
        <v>402</v>
      </c>
      <c r="AB72" s="37">
        <f t="shared" si="10"/>
        <v>94.36619718309859</v>
      </c>
      <c r="AC72" s="60">
        <v>24</v>
      </c>
      <c r="AD72" s="40">
        <f t="shared" si="11"/>
        <v>5.633802816901409</v>
      </c>
      <c r="AE72" s="39">
        <f t="shared" si="18"/>
        <v>426</v>
      </c>
      <c r="AF72" s="103">
        <f t="shared" si="13"/>
        <v>64.25339366515837</v>
      </c>
      <c r="AG72" s="106">
        <f t="shared" si="14"/>
        <v>-35.74660633484163</v>
      </c>
    </row>
    <row r="73" spans="1:33" ht="12.75" customHeight="1">
      <c r="A73" s="304"/>
      <c r="B73" s="6">
        <v>360</v>
      </c>
      <c r="C73" s="3" t="s">
        <v>31</v>
      </c>
      <c r="D73" s="53">
        <v>336</v>
      </c>
      <c r="E73" s="70">
        <v>132</v>
      </c>
      <c r="F73" s="37">
        <f t="shared" si="0"/>
        <v>56.17021276595745</v>
      </c>
      <c r="G73" s="60">
        <v>79</v>
      </c>
      <c r="H73" s="37">
        <f t="shared" si="1"/>
        <v>33.61702127659574</v>
      </c>
      <c r="I73" s="60">
        <v>5</v>
      </c>
      <c r="J73" s="37">
        <f t="shared" si="2"/>
        <v>2.127659574468085</v>
      </c>
      <c r="K73" s="60">
        <v>1</v>
      </c>
      <c r="L73" s="37">
        <f t="shared" si="3"/>
        <v>0.425531914893617</v>
      </c>
      <c r="M73" s="60">
        <v>0</v>
      </c>
      <c r="N73" s="37">
        <f t="shared" si="4"/>
        <v>0</v>
      </c>
      <c r="O73" s="60">
        <v>6</v>
      </c>
      <c r="P73" s="37">
        <f t="shared" si="5"/>
        <v>2.553191489361702</v>
      </c>
      <c r="Q73" s="89">
        <v>0</v>
      </c>
      <c r="R73" s="37">
        <f t="shared" si="15"/>
        <v>0</v>
      </c>
      <c r="S73" s="60">
        <v>5</v>
      </c>
      <c r="T73" s="37">
        <f t="shared" si="6"/>
        <v>2.127659574468085</v>
      </c>
      <c r="U73" s="60">
        <v>1</v>
      </c>
      <c r="V73" s="37">
        <f t="shared" si="7"/>
        <v>0.425531914893617</v>
      </c>
      <c r="W73" s="60">
        <v>0</v>
      </c>
      <c r="X73" s="37">
        <f t="shared" si="8"/>
        <v>0</v>
      </c>
      <c r="Y73" s="60">
        <v>0</v>
      </c>
      <c r="Z73" s="37">
        <f t="shared" si="17"/>
        <v>0</v>
      </c>
      <c r="AA73" s="39">
        <f t="shared" si="16"/>
        <v>229</v>
      </c>
      <c r="AB73" s="37">
        <f t="shared" si="10"/>
        <v>97.44680851063829</v>
      </c>
      <c r="AC73" s="60">
        <v>6</v>
      </c>
      <c r="AD73" s="40">
        <f t="shared" si="11"/>
        <v>2.553191489361702</v>
      </c>
      <c r="AE73" s="39">
        <f t="shared" si="18"/>
        <v>235</v>
      </c>
      <c r="AF73" s="103">
        <f t="shared" si="13"/>
        <v>69.94047619047619</v>
      </c>
      <c r="AG73" s="106">
        <f t="shared" si="14"/>
        <v>-30.05952380952381</v>
      </c>
    </row>
    <row r="74" spans="1:33" ht="12.75" customHeight="1">
      <c r="A74" s="304"/>
      <c r="B74" s="6">
        <v>361</v>
      </c>
      <c r="C74" s="3" t="s">
        <v>15</v>
      </c>
      <c r="D74" s="53">
        <v>628</v>
      </c>
      <c r="E74" s="70">
        <v>172</v>
      </c>
      <c r="F74" s="37">
        <f t="shared" si="0"/>
        <v>50.29239766081871</v>
      </c>
      <c r="G74" s="60">
        <v>93</v>
      </c>
      <c r="H74" s="37">
        <f t="shared" si="1"/>
        <v>27.192982456140353</v>
      </c>
      <c r="I74" s="60">
        <v>41</v>
      </c>
      <c r="J74" s="37">
        <f t="shared" si="2"/>
        <v>11.988304093567251</v>
      </c>
      <c r="K74" s="60">
        <v>3</v>
      </c>
      <c r="L74" s="37">
        <f t="shared" si="3"/>
        <v>0.8771929824561403</v>
      </c>
      <c r="M74" s="60">
        <v>4</v>
      </c>
      <c r="N74" s="37">
        <f t="shared" si="4"/>
        <v>1.1695906432748537</v>
      </c>
      <c r="O74" s="60">
        <v>19</v>
      </c>
      <c r="P74" s="37">
        <f t="shared" si="5"/>
        <v>5.555555555555555</v>
      </c>
      <c r="Q74" s="89">
        <v>0</v>
      </c>
      <c r="R74" s="37">
        <f t="shared" si="15"/>
        <v>0</v>
      </c>
      <c r="S74" s="60">
        <v>0</v>
      </c>
      <c r="T74" s="37">
        <f t="shared" si="6"/>
        <v>0</v>
      </c>
      <c r="U74" s="60">
        <v>0</v>
      </c>
      <c r="V74" s="37">
        <f t="shared" si="7"/>
        <v>0</v>
      </c>
      <c r="W74" s="60">
        <v>0</v>
      </c>
      <c r="X74" s="37">
        <f t="shared" si="8"/>
        <v>0</v>
      </c>
      <c r="Y74" s="60">
        <v>0</v>
      </c>
      <c r="Z74" s="37">
        <f t="shared" si="17"/>
        <v>0</v>
      </c>
      <c r="AA74" s="39">
        <f t="shared" si="16"/>
        <v>332</v>
      </c>
      <c r="AB74" s="37">
        <f t="shared" si="10"/>
        <v>97.07602339181285</v>
      </c>
      <c r="AC74" s="60">
        <v>10</v>
      </c>
      <c r="AD74" s="40">
        <f t="shared" si="11"/>
        <v>2.923976608187134</v>
      </c>
      <c r="AE74" s="39">
        <f t="shared" si="18"/>
        <v>342</v>
      </c>
      <c r="AF74" s="103">
        <f t="shared" si="13"/>
        <v>54.45859872611465</v>
      </c>
      <c r="AG74" s="106">
        <f t="shared" si="14"/>
        <v>-45.54140127388535</v>
      </c>
    </row>
    <row r="75" spans="1:33" ht="12.75" customHeight="1">
      <c r="A75" s="304"/>
      <c r="B75" s="6">
        <v>361</v>
      </c>
      <c r="C75" s="3" t="s">
        <v>31</v>
      </c>
      <c r="D75" s="53">
        <v>424</v>
      </c>
      <c r="E75" s="70">
        <v>65</v>
      </c>
      <c r="F75" s="37">
        <f t="shared" si="0"/>
        <v>25.89641434262948</v>
      </c>
      <c r="G75" s="60">
        <v>80</v>
      </c>
      <c r="H75" s="37">
        <f t="shared" si="1"/>
        <v>31.872509960159363</v>
      </c>
      <c r="I75" s="60">
        <v>73</v>
      </c>
      <c r="J75" s="37">
        <f t="shared" si="2"/>
        <v>29.08366533864542</v>
      </c>
      <c r="K75" s="60">
        <v>0</v>
      </c>
      <c r="L75" s="37">
        <f t="shared" si="3"/>
        <v>0</v>
      </c>
      <c r="M75" s="60">
        <v>0</v>
      </c>
      <c r="N75" s="37">
        <f t="shared" si="4"/>
        <v>0</v>
      </c>
      <c r="O75" s="60">
        <v>13</v>
      </c>
      <c r="P75" s="37">
        <f t="shared" si="5"/>
        <v>5.179282868525896</v>
      </c>
      <c r="Q75" s="89">
        <v>0</v>
      </c>
      <c r="R75" s="37">
        <f t="shared" si="15"/>
        <v>0</v>
      </c>
      <c r="S75" s="60">
        <v>0</v>
      </c>
      <c r="T75" s="37">
        <f t="shared" si="6"/>
        <v>0</v>
      </c>
      <c r="U75" s="60">
        <v>0</v>
      </c>
      <c r="V75" s="37">
        <f t="shared" si="7"/>
        <v>0</v>
      </c>
      <c r="W75" s="60">
        <v>0</v>
      </c>
      <c r="X75" s="37">
        <f t="shared" si="8"/>
        <v>0</v>
      </c>
      <c r="Y75" s="60">
        <v>0</v>
      </c>
      <c r="Z75" s="37">
        <f t="shared" si="17"/>
        <v>0</v>
      </c>
      <c r="AA75" s="39">
        <f t="shared" si="16"/>
        <v>231</v>
      </c>
      <c r="AB75" s="37">
        <f t="shared" si="10"/>
        <v>92.03187250996015</v>
      </c>
      <c r="AC75" s="60">
        <v>20</v>
      </c>
      <c r="AD75" s="40">
        <f t="shared" si="11"/>
        <v>7.968127490039841</v>
      </c>
      <c r="AE75" s="39">
        <f t="shared" si="18"/>
        <v>251</v>
      </c>
      <c r="AF75" s="103">
        <f t="shared" si="13"/>
        <v>59.198113207547166</v>
      </c>
      <c r="AG75" s="106">
        <f t="shared" si="14"/>
        <v>-40.801886792452834</v>
      </c>
    </row>
    <row r="76" spans="1:33" ht="13.5" customHeight="1" thickBot="1">
      <c r="A76" s="305"/>
      <c r="B76" s="30">
        <v>362</v>
      </c>
      <c r="C76" s="31" t="s">
        <v>15</v>
      </c>
      <c r="D76" s="54">
        <v>532</v>
      </c>
      <c r="E76" s="68">
        <v>113</v>
      </c>
      <c r="F76" s="42">
        <f>E76/AE76*100</f>
        <v>38.6986301369863</v>
      </c>
      <c r="G76" s="93">
        <v>121</v>
      </c>
      <c r="H76" s="42">
        <f>G76/AE76*100</f>
        <v>41.43835616438356</v>
      </c>
      <c r="I76" s="91">
        <v>16</v>
      </c>
      <c r="J76" s="42">
        <f>I76/AE76*100</f>
        <v>5.47945205479452</v>
      </c>
      <c r="K76" s="91">
        <v>9</v>
      </c>
      <c r="L76" s="42">
        <f>K76/AE76*100</f>
        <v>3.0821917808219177</v>
      </c>
      <c r="M76" s="91">
        <v>1</v>
      </c>
      <c r="N76" s="42">
        <f>M76/AE76*100</f>
        <v>0.3424657534246575</v>
      </c>
      <c r="O76" s="91">
        <v>16</v>
      </c>
      <c r="P76" s="42">
        <f>O76/AE76*100</f>
        <v>5.47945205479452</v>
      </c>
      <c r="Q76" s="87">
        <v>2</v>
      </c>
      <c r="R76" s="42">
        <f t="shared" si="15"/>
        <v>0.684931506849315</v>
      </c>
      <c r="S76" s="87">
        <v>6</v>
      </c>
      <c r="T76" s="42">
        <f>S76/AE76*100</f>
        <v>2.054794520547945</v>
      </c>
      <c r="U76" s="87">
        <v>1</v>
      </c>
      <c r="V76" s="42">
        <f>U76/AE76*100</f>
        <v>0.3424657534246575</v>
      </c>
      <c r="W76" s="87">
        <v>0</v>
      </c>
      <c r="X76" s="42">
        <f>W76/AE76*100</f>
        <v>0</v>
      </c>
      <c r="Y76" s="91">
        <v>0</v>
      </c>
      <c r="Z76" s="42">
        <f t="shared" si="17"/>
        <v>0</v>
      </c>
      <c r="AA76" s="43">
        <f t="shared" si="16"/>
        <v>285</v>
      </c>
      <c r="AB76" s="42">
        <f>AA76/AE76*100</f>
        <v>97.6027397260274</v>
      </c>
      <c r="AC76" s="91">
        <v>7</v>
      </c>
      <c r="AD76" s="44">
        <f>AC76/AE76*100</f>
        <v>2.3972602739726026</v>
      </c>
      <c r="AE76" s="43">
        <f t="shared" si="18"/>
        <v>292</v>
      </c>
      <c r="AF76" s="104">
        <f>AE76/D76*100</f>
        <v>54.88721804511278</v>
      </c>
      <c r="AG76" s="107">
        <f t="shared" si="14"/>
        <v>-45.11278195488722</v>
      </c>
    </row>
    <row r="77" spans="5:33" ht="7.5" customHeight="1" thickBot="1" thickTop="1">
      <c r="E77" s="127"/>
      <c r="F77" s="128"/>
      <c r="G77" s="127"/>
      <c r="H77" s="128"/>
      <c r="I77" s="127"/>
      <c r="J77" s="128"/>
      <c r="K77" s="127"/>
      <c r="L77" s="128"/>
      <c r="M77" s="127"/>
      <c r="N77" s="128"/>
      <c r="O77" s="127"/>
      <c r="P77" s="128"/>
      <c r="Q77" s="128"/>
      <c r="R77" s="128"/>
      <c r="S77" s="128"/>
      <c r="T77" s="128"/>
      <c r="U77" s="128"/>
      <c r="V77" s="128"/>
      <c r="W77" s="128"/>
      <c r="X77" s="128"/>
      <c r="Y77" s="127"/>
      <c r="Z77" s="128"/>
      <c r="AA77" s="129"/>
      <c r="AB77" s="129"/>
      <c r="AC77" s="130"/>
      <c r="AD77" s="128"/>
      <c r="AE77" s="130"/>
      <c r="AF77" s="131"/>
      <c r="AG77" s="132"/>
    </row>
    <row r="78" spans="1:40" s="9" customFormat="1" ht="18" customHeight="1" thickBot="1" thickTop="1">
      <c r="A78" s="309" t="s">
        <v>37</v>
      </c>
      <c r="B78" s="309"/>
      <c r="C78" s="55">
        <f>COUNTA(C13:C76)</f>
        <v>64</v>
      </c>
      <c r="D78" s="56">
        <f>SUM(D13:D77)</f>
        <v>31124</v>
      </c>
      <c r="E78" s="56">
        <f>SUM(E13:E77)</f>
        <v>7685</v>
      </c>
      <c r="F78" s="57">
        <f>E78/AE78*100</f>
        <v>39.658375477345444</v>
      </c>
      <c r="G78" s="56">
        <f>SUM(G13:G77)</f>
        <v>7406</v>
      </c>
      <c r="H78" s="57">
        <f>G78/AE78*100</f>
        <v>38.21859841056869</v>
      </c>
      <c r="I78" s="56">
        <f>SUM(I13:I77)</f>
        <v>670</v>
      </c>
      <c r="J78" s="57">
        <f>I78/AE78*100</f>
        <v>3.4575291567757254</v>
      </c>
      <c r="K78" s="56">
        <f>SUM(K13:K77)</f>
        <v>184</v>
      </c>
      <c r="L78" s="57">
        <f>K78/AE78*100</f>
        <v>0.949530395293632</v>
      </c>
      <c r="M78" s="56">
        <f>SUM(M13:M77)</f>
        <v>130</v>
      </c>
      <c r="N78" s="57">
        <f>M78/AE78*100</f>
        <v>0.6708638662400661</v>
      </c>
      <c r="O78" s="56">
        <f>SUM(O13:O77)</f>
        <v>2199</v>
      </c>
      <c r="P78" s="57">
        <f>O78/AE78*100</f>
        <v>11.347920322014655</v>
      </c>
      <c r="Q78" s="56">
        <f>SUM(Q13:Q77)</f>
        <v>3</v>
      </c>
      <c r="R78" s="57">
        <f t="shared" si="15"/>
        <v>0.015481473836309215</v>
      </c>
      <c r="S78" s="56">
        <f>SUM(S13:S77)</f>
        <v>223</v>
      </c>
      <c r="T78" s="57">
        <f>S78/AE78*100</f>
        <v>1.1507895551656517</v>
      </c>
      <c r="U78" s="56">
        <f>SUM(U13:U77)</f>
        <v>9</v>
      </c>
      <c r="V78" s="57">
        <f>U78/AE78*100</f>
        <v>0.04644442150892765</v>
      </c>
      <c r="W78" s="56">
        <f>SUM(W13:W77)</f>
        <v>80</v>
      </c>
      <c r="X78" s="57">
        <f>W78/AE78*100</f>
        <v>0.41283930230157906</v>
      </c>
      <c r="Y78" s="56">
        <f>SUM(Y13:Y77)</f>
        <v>6</v>
      </c>
      <c r="Z78" s="57">
        <f>Y78/AE78*100</f>
        <v>0.03096294767261843</v>
      </c>
      <c r="AA78" s="56">
        <f>SUM(AA13:AA77)</f>
        <v>18595</v>
      </c>
      <c r="AB78" s="57">
        <f>AA78/AE78*100</f>
        <v>95.9593353287233</v>
      </c>
      <c r="AC78" s="56">
        <f>SUM(AC13:AC77)</f>
        <v>783</v>
      </c>
      <c r="AD78" s="58">
        <f>AC78/AE78*100</f>
        <v>4.040664671276706</v>
      </c>
      <c r="AE78" s="56">
        <f>SUM(AE13:AE77)</f>
        <v>19378</v>
      </c>
      <c r="AF78" s="59">
        <f>AE78/D78*100</f>
        <v>62.2606348798355</v>
      </c>
      <c r="AG78" s="108">
        <f>AF78-100</f>
        <v>-37.7393651201645</v>
      </c>
      <c r="AH78" s="20"/>
      <c r="AI78" s="20"/>
      <c r="AJ78" s="20"/>
      <c r="AK78" s="20"/>
      <c r="AL78" s="20"/>
      <c r="AM78" s="20"/>
      <c r="AN78" s="20"/>
    </row>
    <row r="79" ht="13.5" thickTop="1"/>
  </sheetData>
  <mergeCells count="33">
    <mergeCell ref="S10:T10"/>
    <mergeCell ref="U10:V10"/>
    <mergeCell ref="AE9:AE11"/>
    <mergeCell ref="Y10:Z10"/>
    <mergeCell ref="E9:Z9"/>
    <mergeCell ref="M10:N10"/>
    <mergeCell ref="O10:P10"/>
    <mergeCell ref="G10:H10"/>
    <mergeCell ref="Q10:R10"/>
    <mergeCell ref="A78:B78"/>
    <mergeCell ref="A13:A41"/>
    <mergeCell ref="A42:A70"/>
    <mergeCell ref="A71:A76"/>
    <mergeCell ref="A9:A11"/>
    <mergeCell ref="AA9:AB10"/>
    <mergeCell ref="E10:F10"/>
    <mergeCell ref="AC9:AD10"/>
    <mergeCell ref="K10:L10"/>
    <mergeCell ref="I10:J10"/>
    <mergeCell ref="C9:C11"/>
    <mergeCell ref="D9:D11"/>
    <mergeCell ref="B9:B11"/>
    <mergeCell ref="W10:X10"/>
    <mergeCell ref="AG9:AG11"/>
    <mergeCell ref="A1:AG1"/>
    <mergeCell ref="A2:AG2"/>
    <mergeCell ref="A3:AG3"/>
    <mergeCell ref="A4:AG4"/>
    <mergeCell ref="A5:AG5"/>
    <mergeCell ref="A6:AG6"/>
    <mergeCell ref="A7:AG7"/>
    <mergeCell ref="A8:AG8"/>
    <mergeCell ref="AF9:AF11"/>
  </mergeCells>
  <printOptions horizontalCentered="1"/>
  <pageMargins left="0" right="0" top="0.5905511811023623" bottom="0.7874015748031497" header="0" footer="0"/>
  <pageSetup horizontalDpi="300" verticalDpi="300" orientation="landscape" paperSize="9" scale="90" r:id="rId2"/>
  <headerFooter alignWithMargins="0">
    <oddFooter>&amp;C&amp;P de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50"/>
  <sheetViews>
    <sheetView zoomScale="75" zoomScaleNormal="75" workbookViewId="0" topLeftCell="A34">
      <selection activeCell="AI29" sqref="AI29"/>
    </sheetView>
  </sheetViews>
  <sheetFormatPr defaultColWidth="11.421875" defaultRowHeight="12.75"/>
  <cols>
    <col min="1" max="1" width="7.7109375" style="66" customWidth="1"/>
    <col min="2" max="2" width="7.421875" style="5" customWidth="1"/>
    <col min="3" max="3" width="5.7109375" style="1" customWidth="1"/>
    <col min="4" max="4" width="6.28125" style="8" customWidth="1"/>
    <col min="5" max="5" width="5.7109375" style="8" customWidth="1"/>
    <col min="6" max="6" width="4.57421875" style="21" customWidth="1"/>
    <col min="7" max="7" width="5.7109375" style="8" customWidth="1"/>
    <col min="8" max="8" width="4.421875" style="21" customWidth="1"/>
    <col min="9" max="9" width="5.7109375" style="8" customWidth="1"/>
    <col min="10" max="10" width="4.57421875" style="21" customWidth="1"/>
    <col min="11" max="11" width="5.7109375" style="8" customWidth="1"/>
    <col min="12" max="12" width="4.57421875" style="21" customWidth="1"/>
    <col min="13" max="13" width="5.7109375" style="8" customWidth="1"/>
    <col min="14" max="14" width="4.57421875" style="21" customWidth="1"/>
    <col min="15" max="15" width="5.7109375" style="8" customWidth="1"/>
    <col min="16" max="16" width="4.57421875" style="21" customWidth="1"/>
    <col min="17" max="17" width="5.7109375" style="21" customWidth="1"/>
    <col min="18" max="18" width="4.57421875" style="21" customWidth="1"/>
    <col min="19" max="19" width="5.7109375" style="21" customWidth="1"/>
    <col min="20" max="20" width="4.57421875" style="21" customWidth="1"/>
    <col min="21" max="21" width="5.7109375" style="21" customWidth="1"/>
    <col min="22" max="22" width="4.57421875" style="21" customWidth="1"/>
    <col min="23" max="23" width="5.7109375" style="21" customWidth="1"/>
    <col min="24" max="24" width="4.57421875" style="21" customWidth="1"/>
    <col min="25" max="25" width="5.7109375" style="8" customWidth="1"/>
    <col min="26" max="26" width="4.57421875" style="21" customWidth="1"/>
    <col min="27" max="27" width="7.00390625" style="12" customWidth="1"/>
    <col min="28" max="28" width="5.00390625" style="12" customWidth="1"/>
    <col min="29" max="29" width="4.57421875" style="10" customWidth="1"/>
    <col min="30" max="30" width="4.57421875" style="21" customWidth="1"/>
    <col min="31" max="31" width="7.00390625" style="10" customWidth="1"/>
    <col min="32" max="32" width="7.8515625" style="26" customWidth="1"/>
    <col min="33" max="33" width="7.8515625" style="0" customWidth="1"/>
    <col min="34" max="39" width="11.421875" style="18" customWidth="1"/>
  </cols>
  <sheetData>
    <row r="1" spans="1:33" ht="39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</row>
    <row r="2" spans="1:33" ht="18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</row>
    <row r="3" spans="1:33" ht="12.75">
      <c r="A3" s="312" t="s">
        <v>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</row>
    <row r="4" spans="1:33" ht="12.75">
      <c r="A4" s="313" t="s">
        <v>35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3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3" ht="25.5" customHeight="1">
      <c r="A6" s="314" t="s">
        <v>71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</row>
    <row r="7" spans="1:33" ht="11.25" customHeight="1">
      <c r="A7" s="315" t="s">
        <v>46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</row>
    <row r="8" spans="1:33" ht="13.5" thickBot="1">
      <c r="A8" s="306" t="s">
        <v>72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39" s="22" customFormat="1" ht="12" customHeight="1" thickBot="1" thickTop="1">
      <c r="A9" s="319" t="s">
        <v>36</v>
      </c>
      <c r="B9" s="322" t="s">
        <v>11</v>
      </c>
      <c r="C9" s="333" t="s">
        <v>12</v>
      </c>
      <c r="D9" s="334" t="s">
        <v>39</v>
      </c>
      <c r="E9" s="346" t="s">
        <v>42</v>
      </c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8"/>
      <c r="AA9" s="323" t="s">
        <v>43</v>
      </c>
      <c r="AB9" s="324"/>
      <c r="AC9" s="329" t="s">
        <v>40</v>
      </c>
      <c r="AD9" s="330"/>
      <c r="AE9" s="334" t="s">
        <v>41</v>
      </c>
      <c r="AF9" s="350" t="s">
        <v>51</v>
      </c>
      <c r="AG9" s="349" t="s">
        <v>48</v>
      </c>
      <c r="AH9" s="23"/>
      <c r="AI9" s="23"/>
      <c r="AJ9" s="23"/>
      <c r="AK9" s="23"/>
      <c r="AL9" s="23"/>
      <c r="AM9" s="23"/>
    </row>
    <row r="10" spans="1:33" s="24" customFormat="1" ht="18.75" customHeight="1" thickBot="1" thickTop="1">
      <c r="A10" s="320"/>
      <c r="B10" s="322"/>
      <c r="C10" s="333"/>
      <c r="D10" s="334"/>
      <c r="E10" s="327"/>
      <c r="F10" s="328"/>
      <c r="G10" s="327"/>
      <c r="H10" s="328"/>
      <c r="I10" s="327"/>
      <c r="J10" s="328"/>
      <c r="K10" s="327"/>
      <c r="L10" s="328"/>
      <c r="M10" s="327"/>
      <c r="N10" s="328"/>
      <c r="O10" s="327"/>
      <c r="P10" s="328"/>
      <c r="Q10" s="327"/>
      <c r="R10" s="328"/>
      <c r="S10" s="327"/>
      <c r="T10" s="328"/>
      <c r="U10" s="327"/>
      <c r="V10" s="328"/>
      <c r="W10" s="327"/>
      <c r="X10" s="328"/>
      <c r="Y10" s="327"/>
      <c r="Z10" s="328"/>
      <c r="AA10" s="325"/>
      <c r="AB10" s="326"/>
      <c r="AC10" s="331"/>
      <c r="AD10" s="332"/>
      <c r="AE10" s="334"/>
      <c r="AF10" s="317"/>
      <c r="AG10" s="342"/>
    </row>
    <row r="11" spans="1:33" s="24" customFormat="1" ht="12.75" customHeight="1" thickBot="1" thickTop="1">
      <c r="A11" s="321"/>
      <c r="B11" s="322"/>
      <c r="C11" s="333"/>
      <c r="D11" s="334"/>
      <c r="E11" s="49" t="s">
        <v>44</v>
      </c>
      <c r="F11" s="50" t="s">
        <v>38</v>
      </c>
      <c r="G11" s="49" t="s">
        <v>44</v>
      </c>
      <c r="H11" s="50" t="s">
        <v>38</v>
      </c>
      <c r="I11" s="49" t="s">
        <v>44</v>
      </c>
      <c r="J11" s="50" t="s">
        <v>38</v>
      </c>
      <c r="K11" s="49" t="s">
        <v>44</v>
      </c>
      <c r="L11" s="50" t="s">
        <v>38</v>
      </c>
      <c r="M11" s="49" t="s">
        <v>44</v>
      </c>
      <c r="N11" s="50" t="s">
        <v>38</v>
      </c>
      <c r="O11" s="49" t="s">
        <v>44</v>
      </c>
      <c r="P11" s="50" t="s">
        <v>38</v>
      </c>
      <c r="Q11" s="49" t="s">
        <v>44</v>
      </c>
      <c r="R11" s="144" t="s">
        <v>38</v>
      </c>
      <c r="S11" s="49" t="s">
        <v>44</v>
      </c>
      <c r="T11" s="50" t="s">
        <v>38</v>
      </c>
      <c r="U11" s="49" t="s">
        <v>44</v>
      </c>
      <c r="V11" s="50" t="s">
        <v>38</v>
      </c>
      <c r="W11" s="49" t="s">
        <v>44</v>
      </c>
      <c r="X11" s="50" t="s">
        <v>38</v>
      </c>
      <c r="Y11" s="49" t="s">
        <v>44</v>
      </c>
      <c r="Z11" s="50" t="s">
        <v>38</v>
      </c>
      <c r="AA11" s="49" t="s">
        <v>44</v>
      </c>
      <c r="AB11" s="51" t="s">
        <v>38</v>
      </c>
      <c r="AC11" s="48" t="s">
        <v>44</v>
      </c>
      <c r="AD11" s="51" t="s">
        <v>38</v>
      </c>
      <c r="AE11" s="334"/>
      <c r="AF11" s="318"/>
      <c r="AG11" s="342"/>
    </row>
    <row r="12" spans="1:39" s="2" customFormat="1" ht="7.5" customHeight="1" thickBot="1" thickTop="1">
      <c r="A12" s="117"/>
      <c r="B12" s="118"/>
      <c r="C12" s="119"/>
      <c r="D12" s="120"/>
      <c r="E12" s="120"/>
      <c r="F12" s="121"/>
      <c r="G12" s="120"/>
      <c r="H12" s="121"/>
      <c r="I12" s="120"/>
      <c r="J12" s="121"/>
      <c r="K12" s="120"/>
      <c r="L12" s="121"/>
      <c r="M12" s="120"/>
      <c r="N12" s="121"/>
      <c r="O12" s="120"/>
      <c r="P12" s="121"/>
      <c r="Q12" s="21"/>
      <c r="R12" s="21"/>
      <c r="S12" s="121"/>
      <c r="T12" s="121"/>
      <c r="U12" s="121"/>
      <c r="V12" s="121"/>
      <c r="W12" s="121"/>
      <c r="X12" s="121"/>
      <c r="Y12" s="120"/>
      <c r="Z12" s="121"/>
      <c r="AA12" s="122"/>
      <c r="AB12" s="122"/>
      <c r="AC12" s="123"/>
      <c r="AD12" s="121"/>
      <c r="AE12" s="123"/>
      <c r="AF12" s="124"/>
      <c r="AH12" s="14"/>
      <c r="AI12" s="14"/>
      <c r="AJ12" s="14"/>
      <c r="AK12" s="14"/>
      <c r="AL12" s="14"/>
      <c r="AM12" s="14"/>
    </row>
    <row r="13" spans="1:33" ht="13.5" customHeight="1" thickTop="1">
      <c r="A13" s="303" t="s">
        <v>5</v>
      </c>
      <c r="B13" s="28">
        <v>320</v>
      </c>
      <c r="C13" s="29" t="s">
        <v>15</v>
      </c>
      <c r="D13" s="52">
        <v>532</v>
      </c>
      <c r="E13" s="69">
        <v>71</v>
      </c>
      <c r="F13" s="33">
        <f aca="true" t="shared" si="0" ref="F13:F48">E13/AE13*100</f>
        <v>19.72222222222222</v>
      </c>
      <c r="G13" s="69">
        <v>172</v>
      </c>
      <c r="H13" s="33">
        <f aca="true" t="shared" si="1" ref="H13:H48">G13/AE13*100</f>
        <v>47.77777777777778</v>
      </c>
      <c r="I13" s="69">
        <v>13</v>
      </c>
      <c r="J13" s="33">
        <f aca="true" t="shared" si="2" ref="J13:J48">I13/AE13*100</f>
        <v>3.6111111111111107</v>
      </c>
      <c r="K13" s="69">
        <v>0</v>
      </c>
      <c r="L13" s="33">
        <f aca="true" t="shared" si="3" ref="L13:L48">K13/AE13*100</f>
        <v>0</v>
      </c>
      <c r="M13" s="69">
        <v>0</v>
      </c>
      <c r="N13" s="33">
        <f aca="true" t="shared" si="4" ref="N13:N48">M13/AE13*100</f>
        <v>0</v>
      </c>
      <c r="O13" s="69">
        <v>83</v>
      </c>
      <c r="P13" s="33">
        <f aca="true" t="shared" si="5" ref="P13:P48">O13/AE13*100</f>
        <v>23.055555555555557</v>
      </c>
      <c r="Q13" s="224">
        <v>0</v>
      </c>
      <c r="R13" s="33">
        <f>Q13/AE13*100</f>
        <v>0</v>
      </c>
      <c r="S13" s="69">
        <v>2</v>
      </c>
      <c r="T13" s="33">
        <f aca="true" t="shared" si="6" ref="T13:T48">S13/AE13*100</f>
        <v>0.5555555555555556</v>
      </c>
      <c r="U13" s="69">
        <v>0</v>
      </c>
      <c r="V13" s="33">
        <f aca="true" t="shared" si="7" ref="V13:V48">U13/AE13*100</f>
        <v>0</v>
      </c>
      <c r="W13" s="69">
        <v>0</v>
      </c>
      <c r="X13" s="33">
        <f aca="true" t="shared" si="8" ref="X13:X48">W13/AE13*100</f>
        <v>0</v>
      </c>
      <c r="Y13" s="69">
        <v>0</v>
      </c>
      <c r="Z13" s="33">
        <f aca="true" t="shared" si="9" ref="Z13:Z48">Y13/AA13*100</f>
        <v>0</v>
      </c>
      <c r="AA13" s="34">
        <f>Y13+W13+U13+S13+O13+Q13+M13+K13+I13+G13+E13</f>
        <v>341</v>
      </c>
      <c r="AB13" s="33">
        <f aca="true" t="shared" si="10" ref="AB13:AB48">AA13/AE13*100</f>
        <v>94.72222222222221</v>
      </c>
      <c r="AC13" s="69">
        <v>19</v>
      </c>
      <c r="AD13" s="81">
        <f aca="true" t="shared" si="11" ref="AD13:AD48">AC13/AE13*100</f>
        <v>5.277777777777778</v>
      </c>
      <c r="AE13" s="34">
        <f aca="true" t="shared" si="12" ref="AE13:AE48">AA13+AC13</f>
        <v>360</v>
      </c>
      <c r="AF13" s="134">
        <f aca="true" t="shared" si="13" ref="AF13:AF48">AE13/D13*100</f>
        <v>67.66917293233082</v>
      </c>
      <c r="AG13" s="182">
        <f aca="true" t="shared" si="14" ref="AG13:AG48">AF13-100</f>
        <v>-32.330827067669176</v>
      </c>
    </row>
    <row r="14" spans="1:33" ht="12.75" customHeight="1">
      <c r="A14" s="304"/>
      <c r="B14" s="6">
        <v>320</v>
      </c>
      <c r="C14" s="3" t="s">
        <v>16</v>
      </c>
      <c r="D14" s="53">
        <v>532</v>
      </c>
      <c r="E14" s="70">
        <v>63</v>
      </c>
      <c r="F14" s="37">
        <f t="shared" si="0"/>
        <v>17.897727272727273</v>
      </c>
      <c r="G14" s="70">
        <v>148</v>
      </c>
      <c r="H14" s="37">
        <f t="shared" si="1"/>
        <v>42.04545454545455</v>
      </c>
      <c r="I14" s="70">
        <v>13</v>
      </c>
      <c r="J14" s="37">
        <f t="shared" si="2"/>
        <v>3.6931818181818183</v>
      </c>
      <c r="K14" s="70">
        <v>3</v>
      </c>
      <c r="L14" s="37">
        <f t="shared" si="3"/>
        <v>0.8522727272727272</v>
      </c>
      <c r="M14" s="70">
        <v>3</v>
      </c>
      <c r="N14" s="37">
        <f t="shared" si="4"/>
        <v>0.8522727272727272</v>
      </c>
      <c r="O14" s="70">
        <v>104</v>
      </c>
      <c r="P14" s="37">
        <f t="shared" si="5"/>
        <v>29.545454545454547</v>
      </c>
      <c r="Q14" s="89">
        <v>0</v>
      </c>
      <c r="R14" s="37">
        <f aca="true" t="shared" si="15" ref="R14:R50">Q14/AE14*100</f>
        <v>0</v>
      </c>
      <c r="S14" s="70">
        <v>3</v>
      </c>
      <c r="T14" s="37">
        <f t="shared" si="6"/>
        <v>0.8522727272727272</v>
      </c>
      <c r="U14" s="70">
        <v>2</v>
      </c>
      <c r="V14" s="37">
        <f t="shared" si="7"/>
        <v>0.5681818181818182</v>
      </c>
      <c r="W14" s="70">
        <v>0</v>
      </c>
      <c r="X14" s="37">
        <f t="shared" si="8"/>
        <v>0</v>
      </c>
      <c r="Y14" s="70">
        <v>0</v>
      </c>
      <c r="Z14" s="37">
        <f t="shared" si="9"/>
        <v>0</v>
      </c>
      <c r="AA14" s="39">
        <f aca="true" t="shared" si="16" ref="AA14:AA48">Y14+W14+U14+S14+O14+Q14+M14+K14+I14+G14+E14</f>
        <v>339</v>
      </c>
      <c r="AB14" s="37">
        <f t="shared" si="10"/>
        <v>96.30681818181817</v>
      </c>
      <c r="AC14" s="70">
        <v>13</v>
      </c>
      <c r="AD14" s="82">
        <f t="shared" si="11"/>
        <v>3.6931818181818183</v>
      </c>
      <c r="AE14" s="39">
        <f t="shared" si="12"/>
        <v>352</v>
      </c>
      <c r="AF14" s="135">
        <f t="shared" si="13"/>
        <v>66.16541353383458</v>
      </c>
      <c r="AG14" s="183">
        <f t="shared" si="14"/>
        <v>-33.83458646616542</v>
      </c>
    </row>
    <row r="15" spans="1:33" ht="12.75" customHeight="1">
      <c r="A15" s="304"/>
      <c r="B15" s="6">
        <v>321</v>
      </c>
      <c r="C15" s="3" t="s">
        <v>15</v>
      </c>
      <c r="D15" s="53">
        <v>708</v>
      </c>
      <c r="E15" s="70">
        <v>44</v>
      </c>
      <c r="F15" s="37">
        <f t="shared" si="0"/>
        <v>8.835341365461847</v>
      </c>
      <c r="G15" s="70">
        <v>287</v>
      </c>
      <c r="H15" s="37">
        <f t="shared" si="1"/>
        <v>57.63052208835341</v>
      </c>
      <c r="I15" s="70">
        <v>6</v>
      </c>
      <c r="J15" s="37">
        <f t="shared" si="2"/>
        <v>1.2048192771084338</v>
      </c>
      <c r="K15" s="70">
        <v>6</v>
      </c>
      <c r="L15" s="37">
        <f t="shared" si="3"/>
        <v>1.2048192771084338</v>
      </c>
      <c r="M15" s="70">
        <v>0</v>
      </c>
      <c r="N15" s="37">
        <f t="shared" si="4"/>
        <v>0</v>
      </c>
      <c r="O15" s="70">
        <v>95</v>
      </c>
      <c r="P15" s="37">
        <f t="shared" si="5"/>
        <v>19.076305220883537</v>
      </c>
      <c r="Q15" s="89">
        <v>0</v>
      </c>
      <c r="R15" s="37">
        <f t="shared" si="15"/>
        <v>0</v>
      </c>
      <c r="S15" s="70">
        <v>0</v>
      </c>
      <c r="T15" s="37">
        <f t="shared" si="6"/>
        <v>0</v>
      </c>
      <c r="U15" s="70">
        <v>0</v>
      </c>
      <c r="V15" s="37">
        <f t="shared" si="7"/>
        <v>0</v>
      </c>
      <c r="W15" s="70">
        <v>0</v>
      </c>
      <c r="X15" s="37">
        <f t="shared" si="8"/>
        <v>0</v>
      </c>
      <c r="Y15" s="70">
        <v>1</v>
      </c>
      <c r="Z15" s="37">
        <f t="shared" si="9"/>
        <v>0.22779043280182232</v>
      </c>
      <c r="AA15" s="39">
        <f t="shared" si="16"/>
        <v>439</v>
      </c>
      <c r="AB15" s="37">
        <f t="shared" si="10"/>
        <v>88.15261044176707</v>
      </c>
      <c r="AC15" s="70">
        <v>59</v>
      </c>
      <c r="AD15" s="82">
        <f t="shared" si="11"/>
        <v>11.847389558232932</v>
      </c>
      <c r="AE15" s="39">
        <f t="shared" si="12"/>
        <v>498</v>
      </c>
      <c r="AF15" s="135">
        <f t="shared" si="13"/>
        <v>70.33898305084746</v>
      </c>
      <c r="AG15" s="183">
        <f t="shared" si="14"/>
        <v>-29.66101694915254</v>
      </c>
    </row>
    <row r="16" spans="1:33" ht="12.75" customHeight="1">
      <c r="A16" s="304"/>
      <c r="B16" s="6">
        <v>322</v>
      </c>
      <c r="C16" s="3" t="s">
        <v>15</v>
      </c>
      <c r="D16" s="53">
        <v>407</v>
      </c>
      <c r="E16" s="70">
        <v>32</v>
      </c>
      <c r="F16" s="37">
        <f t="shared" si="0"/>
        <v>11.428571428571429</v>
      </c>
      <c r="G16" s="70">
        <v>153</v>
      </c>
      <c r="H16" s="37">
        <f t="shared" si="1"/>
        <v>54.64285714285714</v>
      </c>
      <c r="I16" s="70">
        <v>7</v>
      </c>
      <c r="J16" s="37">
        <f t="shared" si="2"/>
        <v>2.5</v>
      </c>
      <c r="K16" s="70">
        <v>0</v>
      </c>
      <c r="L16" s="37">
        <f t="shared" si="3"/>
        <v>0</v>
      </c>
      <c r="M16" s="70">
        <v>4</v>
      </c>
      <c r="N16" s="37">
        <f t="shared" si="4"/>
        <v>1.4285714285714286</v>
      </c>
      <c r="O16" s="70">
        <v>73</v>
      </c>
      <c r="P16" s="37">
        <f t="shared" si="5"/>
        <v>26.071428571428573</v>
      </c>
      <c r="Q16" s="89">
        <v>0</v>
      </c>
      <c r="R16" s="37">
        <f t="shared" si="15"/>
        <v>0</v>
      </c>
      <c r="S16" s="70">
        <v>0</v>
      </c>
      <c r="T16" s="37">
        <f t="shared" si="6"/>
        <v>0</v>
      </c>
      <c r="U16" s="70">
        <v>0</v>
      </c>
      <c r="V16" s="37">
        <f t="shared" si="7"/>
        <v>0</v>
      </c>
      <c r="W16" s="70">
        <v>0</v>
      </c>
      <c r="X16" s="37">
        <f t="shared" si="8"/>
        <v>0</v>
      </c>
      <c r="Y16" s="70">
        <v>0</v>
      </c>
      <c r="Z16" s="37">
        <f t="shared" si="9"/>
        <v>0</v>
      </c>
      <c r="AA16" s="39">
        <f t="shared" si="16"/>
        <v>269</v>
      </c>
      <c r="AB16" s="37">
        <f t="shared" si="10"/>
        <v>96.07142857142857</v>
      </c>
      <c r="AC16" s="70">
        <v>11</v>
      </c>
      <c r="AD16" s="82">
        <f t="shared" si="11"/>
        <v>3.9285714285714284</v>
      </c>
      <c r="AE16" s="39">
        <f t="shared" si="12"/>
        <v>280</v>
      </c>
      <c r="AF16" s="135">
        <f t="shared" si="13"/>
        <v>68.7960687960688</v>
      </c>
      <c r="AG16" s="183">
        <f t="shared" si="14"/>
        <v>-31.203931203931205</v>
      </c>
    </row>
    <row r="17" spans="1:33" ht="12.75" customHeight="1">
      <c r="A17" s="304"/>
      <c r="B17" s="6">
        <v>322</v>
      </c>
      <c r="C17" s="3" t="s">
        <v>16</v>
      </c>
      <c r="D17" s="53">
        <v>407</v>
      </c>
      <c r="E17" s="70">
        <v>27</v>
      </c>
      <c r="F17" s="37">
        <f t="shared" si="0"/>
        <v>9.67741935483871</v>
      </c>
      <c r="G17" s="70">
        <v>150</v>
      </c>
      <c r="H17" s="37">
        <f t="shared" si="1"/>
        <v>53.76344086021505</v>
      </c>
      <c r="I17" s="70">
        <v>10</v>
      </c>
      <c r="J17" s="37">
        <f t="shared" si="2"/>
        <v>3.584229390681003</v>
      </c>
      <c r="K17" s="70">
        <v>3</v>
      </c>
      <c r="L17" s="37">
        <f t="shared" si="3"/>
        <v>1.0752688172043012</v>
      </c>
      <c r="M17" s="70">
        <v>2</v>
      </c>
      <c r="N17" s="37">
        <f t="shared" si="4"/>
        <v>0.7168458781362007</v>
      </c>
      <c r="O17" s="70">
        <v>79</v>
      </c>
      <c r="P17" s="37">
        <f t="shared" si="5"/>
        <v>28.31541218637993</v>
      </c>
      <c r="Q17" s="89">
        <v>0</v>
      </c>
      <c r="R17" s="37">
        <f t="shared" si="15"/>
        <v>0</v>
      </c>
      <c r="S17" s="70">
        <v>1</v>
      </c>
      <c r="T17" s="37">
        <f t="shared" si="6"/>
        <v>0.35842293906810035</v>
      </c>
      <c r="U17" s="70">
        <v>1</v>
      </c>
      <c r="V17" s="37">
        <f t="shared" si="7"/>
        <v>0.35842293906810035</v>
      </c>
      <c r="W17" s="70">
        <v>2</v>
      </c>
      <c r="X17" s="37">
        <f t="shared" si="8"/>
        <v>0.7168458781362007</v>
      </c>
      <c r="Y17" s="70">
        <v>0</v>
      </c>
      <c r="Z17" s="37">
        <f t="shared" si="9"/>
        <v>0</v>
      </c>
      <c r="AA17" s="39">
        <f t="shared" si="16"/>
        <v>275</v>
      </c>
      <c r="AB17" s="37">
        <f t="shared" si="10"/>
        <v>98.56630824372759</v>
      </c>
      <c r="AC17" s="70">
        <v>4</v>
      </c>
      <c r="AD17" s="82">
        <f t="shared" si="11"/>
        <v>1.4336917562724014</v>
      </c>
      <c r="AE17" s="39">
        <f t="shared" si="12"/>
        <v>279</v>
      </c>
      <c r="AF17" s="135">
        <f t="shared" si="13"/>
        <v>68.55036855036855</v>
      </c>
      <c r="AG17" s="183">
        <f t="shared" si="14"/>
        <v>-31.449631449631454</v>
      </c>
    </row>
    <row r="18" spans="1:33" ht="12.75" customHeight="1">
      <c r="A18" s="304"/>
      <c r="B18" s="6">
        <v>323</v>
      </c>
      <c r="C18" s="3" t="s">
        <v>15</v>
      </c>
      <c r="D18" s="53">
        <v>468</v>
      </c>
      <c r="E18" s="70">
        <v>40</v>
      </c>
      <c r="F18" s="37">
        <f t="shared" si="0"/>
        <v>11.235955056179774</v>
      </c>
      <c r="G18" s="70">
        <v>206</v>
      </c>
      <c r="H18" s="37">
        <f t="shared" si="1"/>
        <v>57.865168539325836</v>
      </c>
      <c r="I18" s="70">
        <v>13</v>
      </c>
      <c r="J18" s="37">
        <f t="shared" si="2"/>
        <v>3.651685393258427</v>
      </c>
      <c r="K18" s="70">
        <v>1</v>
      </c>
      <c r="L18" s="37">
        <f t="shared" si="3"/>
        <v>0.2808988764044944</v>
      </c>
      <c r="M18" s="70">
        <v>0</v>
      </c>
      <c r="N18" s="37">
        <f t="shared" si="4"/>
        <v>0</v>
      </c>
      <c r="O18" s="70">
        <v>74</v>
      </c>
      <c r="P18" s="37">
        <f t="shared" si="5"/>
        <v>20.786516853932586</v>
      </c>
      <c r="Q18" s="89">
        <v>0</v>
      </c>
      <c r="R18" s="37">
        <f t="shared" si="15"/>
        <v>0</v>
      </c>
      <c r="S18" s="70">
        <v>1</v>
      </c>
      <c r="T18" s="37">
        <f t="shared" si="6"/>
        <v>0.2808988764044944</v>
      </c>
      <c r="U18" s="70">
        <v>0</v>
      </c>
      <c r="V18" s="37">
        <f t="shared" si="7"/>
        <v>0</v>
      </c>
      <c r="W18" s="70">
        <v>0</v>
      </c>
      <c r="X18" s="37">
        <f t="shared" si="8"/>
        <v>0</v>
      </c>
      <c r="Y18" s="70">
        <v>0</v>
      </c>
      <c r="Z18" s="37">
        <f t="shared" si="9"/>
        <v>0</v>
      </c>
      <c r="AA18" s="39">
        <f t="shared" si="16"/>
        <v>335</v>
      </c>
      <c r="AB18" s="37">
        <f t="shared" si="10"/>
        <v>94.10112359550563</v>
      </c>
      <c r="AC18" s="70">
        <v>21</v>
      </c>
      <c r="AD18" s="82">
        <f t="shared" si="11"/>
        <v>5.8988764044943816</v>
      </c>
      <c r="AE18" s="39">
        <f t="shared" si="12"/>
        <v>356</v>
      </c>
      <c r="AF18" s="135">
        <f t="shared" si="13"/>
        <v>76.06837606837607</v>
      </c>
      <c r="AG18" s="183">
        <f t="shared" si="14"/>
        <v>-23.931623931623932</v>
      </c>
    </row>
    <row r="19" spans="1:33" ht="12.75" customHeight="1">
      <c r="A19" s="304"/>
      <c r="B19" s="6">
        <v>323</v>
      </c>
      <c r="C19" s="3" t="s">
        <v>16</v>
      </c>
      <c r="D19" s="53">
        <v>469</v>
      </c>
      <c r="E19" s="70">
        <v>35</v>
      </c>
      <c r="F19" s="37">
        <f t="shared" si="0"/>
        <v>10.542168674698797</v>
      </c>
      <c r="G19" s="70">
        <v>157</v>
      </c>
      <c r="H19" s="37">
        <f t="shared" si="1"/>
        <v>47.28915662650602</v>
      </c>
      <c r="I19" s="70">
        <v>8</v>
      </c>
      <c r="J19" s="37">
        <f t="shared" si="2"/>
        <v>2.4096385542168677</v>
      </c>
      <c r="K19" s="70">
        <v>2</v>
      </c>
      <c r="L19" s="37">
        <f t="shared" si="3"/>
        <v>0.6024096385542169</v>
      </c>
      <c r="M19" s="70">
        <v>0</v>
      </c>
      <c r="N19" s="37">
        <f t="shared" si="4"/>
        <v>0</v>
      </c>
      <c r="O19" s="70">
        <v>80</v>
      </c>
      <c r="P19" s="37">
        <f t="shared" si="5"/>
        <v>24.096385542168676</v>
      </c>
      <c r="Q19" s="89">
        <v>0</v>
      </c>
      <c r="R19" s="37">
        <f t="shared" si="15"/>
        <v>0</v>
      </c>
      <c r="S19" s="70">
        <v>1</v>
      </c>
      <c r="T19" s="37">
        <f t="shared" si="6"/>
        <v>0.30120481927710846</v>
      </c>
      <c r="U19" s="70">
        <v>0</v>
      </c>
      <c r="V19" s="37">
        <f t="shared" si="7"/>
        <v>0</v>
      </c>
      <c r="W19" s="70">
        <v>0</v>
      </c>
      <c r="X19" s="37">
        <f t="shared" si="8"/>
        <v>0</v>
      </c>
      <c r="Y19" s="70">
        <v>0</v>
      </c>
      <c r="Z19" s="37">
        <f t="shared" si="9"/>
        <v>0</v>
      </c>
      <c r="AA19" s="39">
        <f t="shared" si="16"/>
        <v>283</v>
      </c>
      <c r="AB19" s="37">
        <f t="shared" si="10"/>
        <v>85.2409638554217</v>
      </c>
      <c r="AC19" s="70">
        <v>49</v>
      </c>
      <c r="AD19" s="82">
        <f t="shared" si="11"/>
        <v>14.759036144578314</v>
      </c>
      <c r="AE19" s="39">
        <f t="shared" si="12"/>
        <v>332</v>
      </c>
      <c r="AF19" s="135">
        <f t="shared" si="13"/>
        <v>70.78891257995735</v>
      </c>
      <c r="AG19" s="183">
        <f t="shared" si="14"/>
        <v>-29.211087420042645</v>
      </c>
    </row>
    <row r="20" spans="1:33" ht="12.75" customHeight="1">
      <c r="A20" s="304"/>
      <c r="B20" s="6">
        <v>324</v>
      </c>
      <c r="C20" s="3" t="s">
        <v>15</v>
      </c>
      <c r="D20" s="53">
        <v>509</v>
      </c>
      <c r="E20" s="70">
        <v>59</v>
      </c>
      <c r="F20" s="37">
        <f t="shared" si="0"/>
        <v>17.251461988304094</v>
      </c>
      <c r="G20" s="70">
        <v>155</v>
      </c>
      <c r="H20" s="37">
        <f t="shared" si="1"/>
        <v>45.32163742690059</v>
      </c>
      <c r="I20" s="70">
        <v>11</v>
      </c>
      <c r="J20" s="37">
        <f t="shared" si="2"/>
        <v>3.216374269005848</v>
      </c>
      <c r="K20" s="70">
        <v>6</v>
      </c>
      <c r="L20" s="37">
        <f t="shared" si="3"/>
        <v>1.7543859649122806</v>
      </c>
      <c r="M20" s="70">
        <v>0</v>
      </c>
      <c r="N20" s="37">
        <f t="shared" si="4"/>
        <v>0</v>
      </c>
      <c r="O20" s="70">
        <v>75</v>
      </c>
      <c r="P20" s="37">
        <f t="shared" si="5"/>
        <v>21.929824561403507</v>
      </c>
      <c r="Q20" s="89">
        <v>0</v>
      </c>
      <c r="R20" s="37">
        <f t="shared" si="15"/>
        <v>0</v>
      </c>
      <c r="S20" s="70">
        <v>2</v>
      </c>
      <c r="T20" s="37">
        <f t="shared" si="6"/>
        <v>0.5847953216374269</v>
      </c>
      <c r="U20" s="70">
        <v>0</v>
      </c>
      <c r="V20" s="37">
        <f t="shared" si="7"/>
        <v>0</v>
      </c>
      <c r="W20" s="70">
        <v>0</v>
      </c>
      <c r="X20" s="37">
        <f t="shared" si="8"/>
        <v>0</v>
      </c>
      <c r="Y20" s="70">
        <v>0</v>
      </c>
      <c r="Z20" s="37">
        <f t="shared" si="9"/>
        <v>0</v>
      </c>
      <c r="AA20" s="39">
        <f t="shared" si="16"/>
        <v>308</v>
      </c>
      <c r="AB20" s="37">
        <f t="shared" si="10"/>
        <v>90.05847953216374</v>
      </c>
      <c r="AC20" s="70">
        <v>34</v>
      </c>
      <c r="AD20" s="82">
        <f t="shared" si="11"/>
        <v>9.941520467836257</v>
      </c>
      <c r="AE20" s="39">
        <f t="shared" si="12"/>
        <v>342</v>
      </c>
      <c r="AF20" s="135">
        <f t="shared" si="13"/>
        <v>67.19056974459725</v>
      </c>
      <c r="AG20" s="183">
        <f t="shared" si="14"/>
        <v>-32.809430255402745</v>
      </c>
    </row>
    <row r="21" spans="1:33" ht="12.75" customHeight="1">
      <c r="A21" s="304"/>
      <c r="B21" s="6">
        <v>324</v>
      </c>
      <c r="C21" s="3" t="s">
        <v>16</v>
      </c>
      <c r="D21" s="53">
        <v>509</v>
      </c>
      <c r="E21" s="70">
        <v>50</v>
      </c>
      <c r="F21" s="37">
        <f t="shared" si="0"/>
        <v>13.227513227513226</v>
      </c>
      <c r="G21" s="70">
        <v>167</v>
      </c>
      <c r="H21" s="37">
        <f t="shared" si="1"/>
        <v>44.17989417989418</v>
      </c>
      <c r="I21" s="70">
        <v>13</v>
      </c>
      <c r="J21" s="37">
        <f t="shared" si="2"/>
        <v>3.439153439153439</v>
      </c>
      <c r="K21" s="70">
        <v>6</v>
      </c>
      <c r="L21" s="37">
        <f t="shared" si="3"/>
        <v>1.5873015873015872</v>
      </c>
      <c r="M21" s="70">
        <v>3</v>
      </c>
      <c r="N21" s="37">
        <f t="shared" si="4"/>
        <v>0.7936507936507936</v>
      </c>
      <c r="O21" s="70">
        <v>122</v>
      </c>
      <c r="P21" s="37">
        <f t="shared" si="5"/>
        <v>32.27513227513227</v>
      </c>
      <c r="Q21" s="89">
        <v>0</v>
      </c>
      <c r="R21" s="37">
        <f t="shared" si="15"/>
        <v>0</v>
      </c>
      <c r="S21" s="70">
        <v>2</v>
      </c>
      <c r="T21" s="37">
        <f t="shared" si="6"/>
        <v>0.5291005291005291</v>
      </c>
      <c r="U21" s="70">
        <v>0</v>
      </c>
      <c r="V21" s="37">
        <f t="shared" si="7"/>
        <v>0</v>
      </c>
      <c r="W21" s="70">
        <v>1</v>
      </c>
      <c r="X21" s="37">
        <f t="shared" si="8"/>
        <v>0.26455026455026454</v>
      </c>
      <c r="Y21" s="70">
        <v>0</v>
      </c>
      <c r="Z21" s="37">
        <f t="shared" si="9"/>
        <v>0</v>
      </c>
      <c r="AA21" s="39">
        <f t="shared" si="16"/>
        <v>364</v>
      </c>
      <c r="AB21" s="37">
        <f t="shared" si="10"/>
        <v>96.29629629629629</v>
      </c>
      <c r="AC21" s="70">
        <v>14</v>
      </c>
      <c r="AD21" s="82">
        <f t="shared" si="11"/>
        <v>3.7037037037037033</v>
      </c>
      <c r="AE21" s="39">
        <f t="shared" si="12"/>
        <v>378</v>
      </c>
      <c r="AF21" s="135">
        <f t="shared" si="13"/>
        <v>74.26326129666012</v>
      </c>
      <c r="AG21" s="183">
        <f t="shared" si="14"/>
        <v>-25.73673870333988</v>
      </c>
    </row>
    <row r="22" spans="1:33" ht="12.75" customHeight="1">
      <c r="A22" s="304"/>
      <c r="B22" s="6">
        <v>325</v>
      </c>
      <c r="C22" s="3" t="s">
        <v>15</v>
      </c>
      <c r="D22" s="53">
        <v>446</v>
      </c>
      <c r="E22" s="70">
        <v>62</v>
      </c>
      <c r="F22" s="37">
        <f t="shared" si="0"/>
        <v>18.731117824773413</v>
      </c>
      <c r="G22" s="70">
        <v>156</v>
      </c>
      <c r="H22" s="37">
        <f t="shared" si="1"/>
        <v>47.129909365558916</v>
      </c>
      <c r="I22" s="70">
        <v>15</v>
      </c>
      <c r="J22" s="37">
        <f t="shared" si="2"/>
        <v>4.531722054380665</v>
      </c>
      <c r="K22" s="70">
        <v>9</v>
      </c>
      <c r="L22" s="37">
        <f t="shared" si="3"/>
        <v>2.719033232628399</v>
      </c>
      <c r="M22" s="70">
        <v>2</v>
      </c>
      <c r="N22" s="37">
        <f t="shared" si="4"/>
        <v>0.6042296072507553</v>
      </c>
      <c r="O22" s="70">
        <v>69</v>
      </c>
      <c r="P22" s="37">
        <f t="shared" si="5"/>
        <v>20.84592145015106</v>
      </c>
      <c r="Q22" s="89">
        <v>0</v>
      </c>
      <c r="R22" s="37">
        <f t="shared" si="15"/>
        <v>0</v>
      </c>
      <c r="S22" s="70">
        <v>0</v>
      </c>
      <c r="T22" s="37">
        <f t="shared" si="6"/>
        <v>0</v>
      </c>
      <c r="U22" s="70">
        <v>0</v>
      </c>
      <c r="V22" s="37">
        <f t="shared" si="7"/>
        <v>0</v>
      </c>
      <c r="W22" s="70">
        <v>0</v>
      </c>
      <c r="X22" s="37">
        <f t="shared" si="8"/>
        <v>0</v>
      </c>
      <c r="Y22" s="70">
        <v>0</v>
      </c>
      <c r="Z22" s="37">
        <f t="shared" si="9"/>
        <v>0</v>
      </c>
      <c r="AA22" s="39">
        <f t="shared" si="16"/>
        <v>313</v>
      </c>
      <c r="AB22" s="37">
        <f t="shared" si="10"/>
        <v>94.5619335347432</v>
      </c>
      <c r="AC22" s="70">
        <v>18</v>
      </c>
      <c r="AD22" s="82">
        <f t="shared" si="11"/>
        <v>5.438066465256798</v>
      </c>
      <c r="AE22" s="39">
        <f t="shared" si="12"/>
        <v>331</v>
      </c>
      <c r="AF22" s="135">
        <f t="shared" si="13"/>
        <v>74.2152466367713</v>
      </c>
      <c r="AG22" s="183">
        <f t="shared" si="14"/>
        <v>-25.784753363228702</v>
      </c>
    </row>
    <row r="23" spans="1:33" ht="12.75" customHeight="1">
      <c r="A23" s="304"/>
      <c r="B23" s="6">
        <v>325</v>
      </c>
      <c r="C23" s="3" t="s">
        <v>16</v>
      </c>
      <c r="D23" s="53">
        <v>447</v>
      </c>
      <c r="E23" s="70">
        <v>49</v>
      </c>
      <c r="F23" s="37">
        <f t="shared" si="0"/>
        <v>15.705128205128204</v>
      </c>
      <c r="G23" s="70">
        <v>151</v>
      </c>
      <c r="H23" s="37">
        <f t="shared" si="1"/>
        <v>48.3974358974359</v>
      </c>
      <c r="I23" s="70">
        <v>8</v>
      </c>
      <c r="J23" s="37">
        <f t="shared" si="2"/>
        <v>2.564102564102564</v>
      </c>
      <c r="K23" s="70">
        <v>5</v>
      </c>
      <c r="L23" s="37">
        <f t="shared" si="3"/>
        <v>1.6025641025641024</v>
      </c>
      <c r="M23" s="70">
        <v>2</v>
      </c>
      <c r="N23" s="37">
        <f t="shared" si="4"/>
        <v>0.641025641025641</v>
      </c>
      <c r="O23" s="70">
        <v>84</v>
      </c>
      <c r="P23" s="37">
        <f t="shared" si="5"/>
        <v>26.923076923076923</v>
      </c>
      <c r="Q23" s="89">
        <v>0</v>
      </c>
      <c r="R23" s="37">
        <f t="shared" si="15"/>
        <v>0</v>
      </c>
      <c r="S23" s="70">
        <v>1</v>
      </c>
      <c r="T23" s="37">
        <f t="shared" si="6"/>
        <v>0.3205128205128205</v>
      </c>
      <c r="U23" s="70">
        <v>1</v>
      </c>
      <c r="V23" s="37">
        <f t="shared" si="7"/>
        <v>0.3205128205128205</v>
      </c>
      <c r="W23" s="70">
        <v>0</v>
      </c>
      <c r="X23" s="37">
        <f t="shared" si="8"/>
        <v>0</v>
      </c>
      <c r="Y23" s="70">
        <v>1</v>
      </c>
      <c r="Z23" s="37">
        <f t="shared" si="9"/>
        <v>0.33112582781456956</v>
      </c>
      <c r="AA23" s="39">
        <f t="shared" si="16"/>
        <v>302</v>
      </c>
      <c r="AB23" s="37">
        <f t="shared" si="10"/>
        <v>96.7948717948718</v>
      </c>
      <c r="AC23" s="70">
        <v>10</v>
      </c>
      <c r="AD23" s="82">
        <f t="shared" si="11"/>
        <v>3.205128205128205</v>
      </c>
      <c r="AE23" s="39">
        <f t="shared" si="12"/>
        <v>312</v>
      </c>
      <c r="AF23" s="135">
        <f t="shared" si="13"/>
        <v>69.79865771812081</v>
      </c>
      <c r="AG23" s="183">
        <f t="shared" si="14"/>
        <v>-30.201342281879192</v>
      </c>
    </row>
    <row r="24" spans="1:33" ht="12.75" customHeight="1">
      <c r="A24" s="304"/>
      <c r="B24" s="6">
        <v>326</v>
      </c>
      <c r="C24" s="3" t="s">
        <v>15</v>
      </c>
      <c r="D24" s="53">
        <v>540</v>
      </c>
      <c r="E24" s="70">
        <v>59</v>
      </c>
      <c r="F24" s="37">
        <f t="shared" si="0"/>
        <v>16.032608695652172</v>
      </c>
      <c r="G24" s="70">
        <v>157</v>
      </c>
      <c r="H24" s="37">
        <f t="shared" si="1"/>
        <v>42.66304347826087</v>
      </c>
      <c r="I24" s="70">
        <v>7</v>
      </c>
      <c r="J24" s="37">
        <f t="shared" si="2"/>
        <v>1.9021739130434785</v>
      </c>
      <c r="K24" s="70">
        <v>3</v>
      </c>
      <c r="L24" s="37">
        <f t="shared" si="3"/>
        <v>0.8152173913043478</v>
      </c>
      <c r="M24" s="70">
        <v>0</v>
      </c>
      <c r="N24" s="37">
        <f t="shared" si="4"/>
        <v>0</v>
      </c>
      <c r="O24" s="70">
        <v>127</v>
      </c>
      <c r="P24" s="37">
        <f t="shared" si="5"/>
        <v>34.51086956521739</v>
      </c>
      <c r="Q24" s="89">
        <v>0</v>
      </c>
      <c r="R24" s="37">
        <f t="shared" si="15"/>
        <v>0</v>
      </c>
      <c r="S24" s="70">
        <v>1</v>
      </c>
      <c r="T24" s="37">
        <f t="shared" si="6"/>
        <v>0.2717391304347826</v>
      </c>
      <c r="U24" s="70">
        <v>0</v>
      </c>
      <c r="V24" s="37">
        <f t="shared" si="7"/>
        <v>0</v>
      </c>
      <c r="W24" s="70">
        <v>0</v>
      </c>
      <c r="X24" s="37">
        <f t="shared" si="8"/>
        <v>0</v>
      </c>
      <c r="Y24" s="70">
        <v>0</v>
      </c>
      <c r="Z24" s="37">
        <f t="shared" si="9"/>
        <v>0</v>
      </c>
      <c r="AA24" s="39">
        <f t="shared" si="16"/>
        <v>354</v>
      </c>
      <c r="AB24" s="37">
        <f t="shared" si="10"/>
        <v>96.19565217391305</v>
      </c>
      <c r="AC24" s="70">
        <v>14</v>
      </c>
      <c r="AD24" s="82">
        <f t="shared" si="11"/>
        <v>3.804347826086957</v>
      </c>
      <c r="AE24" s="39">
        <f t="shared" si="12"/>
        <v>368</v>
      </c>
      <c r="AF24" s="135">
        <f t="shared" si="13"/>
        <v>68.14814814814815</v>
      </c>
      <c r="AG24" s="183">
        <f t="shared" si="14"/>
        <v>-31.851851851851848</v>
      </c>
    </row>
    <row r="25" spans="1:33" ht="12.75" customHeight="1">
      <c r="A25" s="304"/>
      <c r="B25" s="6">
        <v>327</v>
      </c>
      <c r="C25" s="3" t="s">
        <v>15</v>
      </c>
      <c r="D25" s="53">
        <v>544</v>
      </c>
      <c r="E25" s="70">
        <v>138</v>
      </c>
      <c r="F25" s="37">
        <f t="shared" si="0"/>
        <v>32.62411347517731</v>
      </c>
      <c r="G25" s="70">
        <v>241</v>
      </c>
      <c r="H25" s="37">
        <f t="shared" si="1"/>
        <v>56.973995271867615</v>
      </c>
      <c r="I25" s="70">
        <v>3</v>
      </c>
      <c r="J25" s="37">
        <f t="shared" si="2"/>
        <v>0.7092198581560284</v>
      </c>
      <c r="K25" s="70">
        <v>4</v>
      </c>
      <c r="L25" s="37">
        <f t="shared" si="3"/>
        <v>0.9456264775413712</v>
      </c>
      <c r="M25" s="70">
        <v>3</v>
      </c>
      <c r="N25" s="37">
        <f t="shared" si="4"/>
        <v>0.7092198581560284</v>
      </c>
      <c r="O25" s="70">
        <v>19</v>
      </c>
      <c r="P25" s="37">
        <f t="shared" si="5"/>
        <v>4.491725768321513</v>
      </c>
      <c r="Q25" s="89">
        <v>0</v>
      </c>
      <c r="R25" s="37">
        <f t="shared" si="15"/>
        <v>0</v>
      </c>
      <c r="S25" s="70">
        <v>2</v>
      </c>
      <c r="T25" s="37">
        <f t="shared" si="6"/>
        <v>0.4728132387706856</v>
      </c>
      <c r="U25" s="70">
        <v>0</v>
      </c>
      <c r="V25" s="37">
        <f t="shared" si="7"/>
        <v>0</v>
      </c>
      <c r="W25" s="70">
        <v>0</v>
      </c>
      <c r="X25" s="37">
        <f t="shared" si="8"/>
        <v>0</v>
      </c>
      <c r="Y25" s="70">
        <v>0</v>
      </c>
      <c r="Z25" s="37">
        <f t="shared" si="9"/>
        <v>0</v>
      </c>
      <c r="AA25" s="39">
        <f t="shared" si="16"/>
        <v>410</v>
      </c>
      <c r="AB25" s="37">
        <f t="shared" si="10"/>
        <v>96.92671394799054</v>
      </c>
      <c r="AC25" s="70">
        <v>13</v>
      </c>
      <c r="AD25" s="82">
        <f t="shared" si="11"/>
        <v>3.0732860520094563</v>
      </c>
      <c r="AE25" s="39">
        <f t="shared" si="12"/>
        <v>423</v>
      </c>
      <c r="AF25" s="135">
        <f t="shared" si="13"/>
        <v>77.75735294117648</v>
      </c>
      <c r="AG25" s="183">
        <f t="shared" si="14"/>
        <v>-22.242647058823522</v>
      </c>
    </row>
    <row r="26" spans="1:33" ht="12.75" customHeight="1">
      <c r="A26" s="304"/>
      <c r="B26" s="6">
        <v>327</v>
      </c>
      <c r="C26" s="3" t="s">
        <v>16</v>
      </c>
      <c r="D26" s="53">
        <v>544</v>
      </c>
      <c r="E26" s="70">
        <v>138</v>
      </c>
      <c r="F26" s="37">
        <f t="shared" si="0"/>
        <v>33.17307692307692</v>
      </c>
      <c r="G26" s="70">
        <v>246</v>
      </c>
      <c r="H26" s="37">
        <f t="shared" si="1"/>
        <v>59.13461538461539</v>
      </c>
      <c r="I26" s="70">
        <v>6</v>
      </c>
      <c r="J26" s="37">
        <f t="shared" si="2"/>
        <v>1.4423076923076923</v>
      </c>
      <c r="K26" s="70">
        <v>1</v>
      </c>
      <c r="L26" s="37">
        <f t="shared" si="3"/>
        <v>0.2403846153846154</v>
      </c>
      <c r="M26" s="70">
        <v>2</v>
      </c>
      <c r="N26" s="37">
        <f t="shared" si="4"/>
        <v>0.4807692307692308</v>
      </c>
      <c r="O26" s="70">
        <v>15</v>
      </c>
      <c r="P26" s="37">
        <f t="shared" si="5"/>
        <v>3.6057692307692304</v>
      </c>
      <c r="Q26" s="89">
        <v>0</v>
      </c>
      <c r="R26" s="37">
        <f t="shared" si="15"/>
        <v>0</v>
      </c>
      <c r="S26" s="70">
        <v>2</v>
      </c>
      <c r="T26" s="37">
        <f t="shared" si="6"/>
        <v>0.4807692307692308</v>
      </c>
      <c r="U26" s="70">
        <v>0</v>
      </c>
      <c r="V26" s="37">
        <f t="shared" si="7"/>
        <v>0</v>
      </c>
      <c r="W26" s="70">
        <v>0</v>
      </c>
      <c r="X26" s="37">
        <f t="shared" si="8"/>
        <v>0</v>
      </c>
      <c r="Y26" s="70">
        <v>0</v>
      </c>
      <c r="Z26" s="37">
        <f t="shared" si="9"/>
        <v>0</v>
      </c>
      <c r="AA26" s="39">
        <f t="shared" si="16"/>
        <v>410</v>
      </c>
      <c r="AB26" s="37">
        <f t="shared" si="10"/>
        <v>98.5576923076923</v>
      </c>
      <c r="AC26" s="70">
        <v>6</v>
      </c>
      <c r="AD26" s="82">
        <f t="shared" si="11"/>
        <v>1.4423076923076923</v>
      </c>
      <c r="AE26" s="39">
        <f t="shared" si="12"/>
        <v>416</v>
      </c>
      <c r="AF26" s="135">
        <f t="shared" si="13"/>
        <v>76.47058823529412</v>
      </c>
      <c r="AG26" s="183">
        <f t="shared" si="14"/>
        <v>-23.529411764705884</v>
      </c>
    </row>
    <row r="27" spans="1:33" ht="12.75" customHeight="1">
      <c r="A27" s="304"/>
      <c r="B27" s="6">
        <v>328</v>
      </c>
      <c r="C27" s="3" t="s">
        <v>15</v>
      </c>
      <c r="D27" s="53">
        <v>439</v>
      </c>
      <c r="E27" s="70">
        <v>123</v>
      </c>
      <c r="F27" s="37">
        <f t="shared" si="0"/>
        <v>37.96296296296296</v>
      </c>
      <c r="G27" s="70">
        <v>166</v>
      </c>
      <c r="H27" s="37">
        <f t="shared" si="1"/>
        <v>51.23456790123457</v>
      </c>
      <c r="I27" s="70">
        <v>1</v>
      </c>
      <c r="J27" s="37">
        <f t="shared" si="2"/>
        <v>0.30864197530864196</v>
      </c>
      <c r="K27" s="70">
        <v>0</v>
      </c>
      <c r="L27" s="37">
        <f t="shared" si="3"/>
        <v>0</v>
      </c>
      <c r="M27" s="70">
        <v>1</v>
      </c>
      <c r="N27" s="37">
        <f t="shared" si="4"/>
        <v>0.30864197530864196</v>
      </c>
      <c r="O27" s="70">
        <v>22</v>
      </c>
      <c r="P27" s="37">
        <f t="shared" si="5"/>
        <v>6.790123456790123</v>
      </c>
      <c r="Q27" s="89">
        <v>0</v>
      </c>
      <c r="R27" s="37">
        <f t="shared" si="15"/>
        <v>0</v>
      </c>
      <c r="S27" s="70">
        <v>2</v>
      </c>
      <c r="T27" s="37">
        <f t="shared" si="6"/>
        <v>0.6172839506172839</v>
      </c>
      <c r="U27" s="70">
        <v>0</v>
      </c>
      <c r="V27" s="37">
        <f t="shared" si="7"/>
        <v>0</v>
      </c>
      <c r="W27" s="70">
        <v>0</v>
      </c>
      <c r="X27" s="37">
        <f t="shared" si="8"/>
        <v>0</v>
      </c>
      <c r="Y27" s="70">
        <v>0</v>
      </c>
      <c r="Z27" s="37">
        <f t="shared" si="9"/>
        <v>0</v>
      </c>
      <c r="AA27" s="39">
        <f t="shared" si="16"/>
        <v>315</v>
      </c>
      <c r="AB27" s="37">
        <f t="shared" si="10"/>
        <v>97.22222222222221</v>
      </c>
      <c r="AC27" s="70">
        <v>9</v>
      </c>
      <c r="AD27" s="82">
        <f t="shared" si="11"/>
        <v>2.7777777777777777</v>
      </c>
      <c r="AE27" s="39">
        <f t="shared" si="12"/>
        <v>324</v>
      </c>
      <c r="AF27" s="135">
        <f t="shared" si="13"/>
        <v>73.80410022779044</v>
      </c>
      <c r="AG27" s="183">
        <f t="shared" si="14"/>
        <v>-26.195899772209557</v>
      </c>
    </row>
    <row r="28" spans="1:33" ht="12.75" customHeight="1">
      <c r="A28" s="304"/>
      <c r="B28" s="6">
        <v>328</v>
      </c>
      <c r="C28" s="3" t="s">
        <v>16</v>
      </c>
      <c r="D28" s="53">
        <v>440</v>
      </c>
      <c r="E28" s="70">
        <v>109</v>
      </c>
      <c r="F28" s="37">
        <f t="shared" si="0"/>
        <v>36.21262458471761</v>
      </c>
      <c r="G28" s="70">
        <v>145</v>
      </c>
      <c r="H28" s="37">
        <f t="shared" si="1"/>
        <v>48.17275747508305</v>
      </c>
      <c r="I28" s="70">
        <v>5</v>
      </c>
      <c r="J28" s="37">
        <f t="shared" si="2"/>
        <v>1.6611295681063125</v>
      </c>
      <c r="K28" s="70">
        <v>5</v>
      </c>
      <c r="L28" s="37">
        <f t="shared" si="3"/>
        <v>1.6611295681063125</v>
      </c>
      <c r="M28" s="70">
        <v>2</v>
      </c>
      <c r="N28" s="37">
        <f t="shared" si="4"/>
        <v>0.6644518272425249</v>
      </c>
      <c r="O28" s="70">
        <v>30</v>
      </c>
      <c r="P28" s="37">
        <f t="shared" si="5"/>
        <v>9.966777408637874</v>
      </c>
      <c r="Q28" s="89">
        <v>0</v>
      </c>
      <c r="R28" s="37">
        <f t="shared" si="15"/>
        <v>0</v>
      </c>
      <c r="S28" s="70">
        <v>0</v>
      </c>
      <c r="T28" s="37">
        <f t="shared" si="6"/>
        <v>0</v>
      </c>
      <c r="U28" s="70">
        <v>0</v>
      </c>
      <c r="V28" s="37">
        <f t="shared" si="7"/>
        <v>0</v>
      </c>
      <c r="W28" s="70">
        <v>0</v>
      </c>
      <c r="X28" s="37">
        <f t="shared" si="8"/>
        <v>0</v>
      </c>
      <c r="Y28" s="70">
        <v>0</v>
      </c>
      <c r="Z28" s="37">
        <f t="shared" si="9"/>
        <v>0</v>
      </c>
      <c r="AA28" s="39">
        <f t="shared" si="16"/>
        <v>296</v>
      </c>
      <c r="AB28" s="37">
        <f t="shared" si="10"/>
        <v>98.33887043189368</v>
      </c>
      <c r="AC28" s="70">
        <v>5</v>
      </c>
      <c r="AD28" s="82">
        <f t="shared" si="11"/>
        <v>1.6611295681063125</v>
      </c>
      <c r="AE28" s="39">
        <f t="shared" si="12"/>
        <v>301</v>
      </c>
      <c r="AF28" s="135">
        <f t="shared" si="13"/>
        <v>68.4090909090909</v>
      </c>
      <c r="AG28" s="183">
        <f t="shared" si="14"/>
        <v>-31.590909090909093</v>
      </c>
    </row>
    <row r="29" spans="1:33" ht="12.75" customHeight="1">
      <c r="A29" s="304"/>
      <c r="B29" s="6">
        <v>329</v>
      </c>
      <c r="C29" s="3" t="s">
        <v>15</v>
      </c>
      <c r="D29" s="53">
        <v>706</v>
      </c>
      <c r="E29" s="70">
        <v>173</v>
      </c>
      <c r="F29" s="37">
        <f t="shared" si="0"/>
        <v>34.05511811023622</v>
      </c>
      <c r="G29" s="70">
        <v>251</v>
      </c>
      <c r="H29" s="37">
        <f t="shared" si="1"/>
        <v>49.40944881889764</v>
      </c>
      <c r="I29" s="70">
        <v>6</v>
      </c>
      <c r="J29" s="37">
        <f t="shared" si="2"/>
        <v>1.1811023622047243</v>
      </c>
      <c r="K29" s="70">
        <v>2</v>
      </c>
      <c r="L29" s="37">
        <f t="shared" si="3"/>
        <v>0.39370078740157477</v>
      </c>
      <c r="M29" s="70">
        <v>3</v>
      </c>
      <c r="N29" s="37">
        <f t="shared" si="4"/>
        <v>0.5905511811023622</v>
      </c>
      <c r="O29" s="70">
        <v>16</v>
      </c>
      <c r="P29" s="37">
        <f t="shared" si="5"/>
        <v>3.149606299212598</v>
      </c>
      <c r="Q29" s="89">
        <v>0</v>
      </c>
      <c r="R29" s="37">
        <f t="shared" si="15"/>
        <v>0</v>
      </c>
      <c r="S29" s="70">
        <v>12</v>
      </c>
      <c r="T29" s="37">
        <f t="shared" si="6"/>
        <v>2.3622047244094486</v>
      </c>
      <c r="U29" s="70">
        <v>0</v>
      </c>
      <c r="V29" s="37">
        <f t="shared" si="7"/>
        <v>0</v>
      </c>
      <c r="W29" s="70">
        <v>0</v>
      </c>
      <c r="X29" s="37">
        <f t="shared" si="8"/>
        <v>0</v>
      </c>
      <c r="Y29" s="70">
        <v>0</v>
      </c>
      <c r="Z29" s="37">
        <f t="shared" si="9"/>
        <v>0</v>
      </c>
      <c r="AA29" s="39">
        <f t="shared" si="16"/>
        <v>463</v>
      </c>
      <c r="AB29" s="37">
        <f t="shared" si="10"/>
        <v>91.14173228346458</v>
      </c>
      <c r="AC29" s="70">
        <v>45</v>
      </c>
      <c r="AD29" s="82">
        <f t="shared" si="11"/>
        <v>8.858267716535433</v>
      </c>
      <c r="AE29" s="39">
        <f t="shared" si="12"/>
        <v>508</v>
      </c>
      <c r="AF29" s="135">
        <f t="shared" si="13"/>
        <v>71.95467422096317</v>
      </c>
      <c r="AG29" s="183">
        <f t="shared" si="14"/>
        <v>-28.04532577903683</v>
      </c>
    </row>
    <row r="30" spans="1:33" ht="12.75" customHeight="1">
      <c r="A30" s="304"/>
      <c r="B30" s="6">
        <v>330</v>
      </c>
      <c r="C30" s="3" t="s">
        <v>15</v>
      </c>
      <c r="D30" s="53">
        <v>419</v>
      </c>
      <c r="E30" s="70">
        <v>87</v>
      </c>
      <c r="F30" s="37">
        <f t="shared" si="0"/>
        <v>29.692832764505116</v>
      </c>
      <c r="G30" s="70">
        <v>150</v>
      </c>
      <c r="H30" s="37">
        <f t="shared" si="1"/>
        <v>51.19453924914675</v>
      </c>
      <c r="I30" s="70">
        <v>4</v>
      </c>
      <c r="J30" s="37">
        <f t="shared" si="2"/>
        <v>1.3651877133105803</v>
      </c>
      <c r="K30" s="70">
        <v>7</v>
      </c>
      <c r="L30" s="37">
        <f t="shared" si="3"/>
        <v>2.3890784982935154</v>
      </c>
      <c r="M30" s="70">
        <v>2</v>
      </c>
      <c r="N30" s="37">
        <f t="shared" si="4"/>
        <v>0.6825938566552902</v>
      </c>
      <c r="O30" s="70">
        <v>26</v>
      </c>
      <c r="P30" s="37">
        <f t="shared" si="5"/>
        <v>8.873720136518772</v>
      </c>
      <c r="Q30" s="89">
        <v>0</v>
      </c>
      <c r="R30" s="37">
        <f t="shared" si="15"/>
        <v>0</v>
      </c>
      <c r="S30" s="70">
        <v>4</v>
      </c>
      <c r="T30" s="37">
        <f t="shared" si="6"/>
        <v>1.3651877133105803</v>
      </c>
      <c r="U30" s="70">
        <v>0</v>
      </c>
      <c r="V30" s="37">
        <f t="shared" si="7"/>
        <v>0</v>
      </c>
      <c r="W30" s="70">
        <v>1</v>
      </c>
      <c r="X30" s="37">
        <f t="shared" si="8"/>
        <v>0.3412969283276451</v>
      </c>
      <c r="Y30" s="70">
        <v>0</v>
      </c>
      <c r="Z30" s="37">
        <f t="shared" si="9"/>
        <v>0</v>
      </c>
      <c r="AA30" s="39">
        <f t="shared" si="16"/>
        <v>281</v>
      </c>
      <c r="AB30" s="37">
        <f t="shared" si="10"/>
        <v>95.90443686006826</v>
      </c>
      <c r="AC30" s="70">
        <v>12</v>
      </c>
      <c r="AD30" s="82">
        <f t="shared" si="11"/>
        <v>4.09556313993174</v>
      </c>
      <c r="AE30" s="39">
        <f t="shared" si="12"/>
        <v>293</v>
      </c>
      <c r="AF30" s="135">
        <f t="shared" si="13"/>
        <v>69.92840095465394</v>
      </c>
      <c r="AG30" s="183">
        <f t="shared" si="14"/>
        <v>-30.071599045346062</v>
      </c>
    </row>
    <row r="31" spans="1:33" ht="12.75" customHeight="1">
      <c r="A31" s="304"/>
      <c r="B31" s="6">
        <v>330</v>
      </c>
      <c r="C31" s="3" t="s">
        <v>16</v>
      </c>
      <c r="D31" s="53">
        <v>420</v>
      </c>
      <c r="E31" s="70">
        <v>79</v>
      </c>
      <c r="F31" s="37">
        <f t="shared" si="0"/>
        <v>27.719298245614034</v>
      </c>
      <c r="G31" s="70">
        <v>157</v>
      </c>
      <c r="H31" s="37">
        <f t="shared" si="1"/>
        <v>55.08771929824562</v>
      </c>
      <c r="I31" s="70">
        <v>2</v>
      </c>
      <c r="J31" s="37">
        <f t="shared" si="2"/>
        <v>0.7017543859649122</v>
      </c>
      <c r="K31" s="70">
        <v>7</v>
      </c>
      <c r="L31" s="37">
        <f t="shared" si="3"/>
        <v>2.456140350877193</v>
      </c>
      <c r="M31" s="70">
        <v>2</v>
      </c>
      <c r="N31" s="37">
        <f t="shared" si="4"/>
        <v>0.7017543859649122</v>
      </c>
      <c r="O31" s="70">
        <v>21</v>
      </c>
      <c r="P31" s="37">
        <f t="shared" si="5"/>
        <v>7.368421052631578</v>
      </c>
      <c r="Q31" s="89">
        <v>1</v>
      </c>
      <c r="R31" s="37">
        <f t="shared" si="15"/>
        <v>0.3508771929824561</v>
      </c>
      <c r="S31" s="70">
        <v>2</v>
      </c>
      <c r="T31" s="37">
        <f t="shared" si="6"/>
        <v>0.7017543859649122</v>
      </c>
      <c r="U31" s="70">
        <v>0</v>
      </c>
      <c r="V31" s="37">
        <f t="shared" si="7"/>
        <v>0</v>
      </c>
      <c r="W31" s="70">
        <v>0</v>
      </c>
      <c r="X31" s="37">
        <f t="shared" si="8"/>
        <v>0</v>
      </c>
      <c r="Y31" s="70">
        <v>0</v>
      </c>
      <c r="Z31" s="37">
        <f t="shared" si="9"/>
        <v>0</v>
      </c>
      <c r="AA31" s="39">
        <f t="shared" si="16"/>
        <v>271</v>
      </c>
      <c r="AB31" s="37">
        <f t="shared" si="10"/>
        <v>95.08771929824562</v>
      </c>
      <c r="AC31" s="70">
        <v>14</v>
      </c>
      <c r="AD31" s="82">
        <f t="shared" si="11"/>
        <v>4.912280701754386</v>
      </c>
      <c r="AE31" s="39">
        <f t="shared" si="12"/>
        <v>285</v>
      </c>
      <c r="AF31" s="135">
        <f t="shared" si="13"/>
        <v>67.85714285714286</v>
      </c>
      <c r="AG31" s="183">
        <f t="shared" si="14"/>
        <v>-32.14285714285714</v>
      </c>
    </row>
    <row r="32" spans="1:33" ht="12.75" customHeight="1">
      <c r="A32" s="304"/>
      <c r="B32" s="6">
        <v>331</v>
      </c>
      <c r="C32" s="3" t="s">
        <v>15</v>
      </c>
      <c r="D32" s="53">
        <v>578</v>
      </c>
      <c r="E32" s="70">
        <v>146</v>
      </c>
      <c r="F32" s="37">
        <f t="shared" si="0"/>
        <v>38.320209973753286</v>
      </c>
      <c r="G32" s="70">
        <v>121</v>
      </c>
      <c r="H32" s="37">
        <f t="shared" si="1"/>
        <v>31.758530183727036</v>
      </c>
      <c r="I32" s="70">
        <v>3</v>
      </c>
      <c r="J32" s="37">
        <f t="shared" si="2"/>
        <v>0.7874015748031495</v>
      </c>
      <c r="K32" s="70">
        <v>14</v>
      </c>
      <c r="L32" s="37">
        <f t="shared" si="3"/>
        <v>3.674540682414698</v>
      </c>
      <c r="M32" s="70">
        <v>5</v>
      </c>
      <c r="N32" s="37">
        <f t="shared" si="4"/>
        <v>1.3123359580052494</v>
      </c>
      <c r="O32" s="70">
        <v>45</v>
      </c>
      <c r="P32" s="37">
        <f t="shared" si="5"/>
        <v>11.811023622047244</v>
      </c>
      <c r="Q32" s="89">
        <v>0</v>
      </c>
      <c r="R32" s="37">
        <f t="shared" si="15"/>
        <v>0</v>
      </c>
      <c r="S32" s="70">
        <v>6</v>
      </c>
      <c r="T32" s="37">
        <f t="shared" si="6"/>
        <v>1.574803149606299</v>
      </c>
      <c r="U32" s="70">
        <v>0</v>
      </c>
      <c r="V32" s="37">
        <f t="shared" si="7"/>
        <v>0</v>
      </c>
      <c r="W32" s="70">
        <v>1</v>
      </c>
      <c r="X32" s="37">
        <f t="shared" si="8"/>
        <v>0.26246719160104987</v>
      </c>
      <c r="Y32" s="70">
        <v>0</v>
      </c>
      <c r="Z32" s="37">
        <f t="shared" si="9"/>
        <v>0</v>
      </c>
      <c r="AA32" s="39">
        <f t="shared" si="16"/>
        <v>341</v>
      </c>
      <c r="AB32" s="37">
        <f t="shared" si="10"/>
        <v>89.501312335958</v>
      </c>
      <c r="AC32" s="70">
        <v>40</v>
      </c>
      <c r="AD32" s="82">
        <f t="shared" si="11"/>
        <v>10.498687664041995</v>
      </c>
      <c r="AE32" s="39">
        <f t="shared" si="12"/>
        <v>381</v>
      </c>
      <c r="AF32" s="135">
        <f t="shared" si="13"/>
        <v>65.91695501730104</v>
      </c>
      <c r="AG32" s="183">
        <f t="shared" si="14"/>
        <v>-34.083044982698965</v>
      </c>
    </row>
    <row r="33" spans="1:33" ht="12.75" customHeight="1">
      <c r="A33" s="304"/>
      <c r="B33" s="6">
        <v>331</v>
      </c>
      <c r="C33" s="3" t="s">
        <v>16</v>
      </c>
      <c r="D33" s="53">
        <v>578</v>
      </c>
      <c r="E33" s="70">
        <v>129</v>
      </c>
      <c r="F33" s="37">
        <f t="shared" si="0"/>
        <v>37.17579250720461</v>
      </c>
      <c r="G33" s="70">
        <v>106</v>
      </c>
      <c r="H33" s="37">
        <f t="shared" si="1"/>
        <v>30.547550432276655</v>
      </c>
      <c r="I33" s="70">
        <v>3</v>
      </c>
      <c r="J33" s="37">
        <f t="shared" si="2"/>
        <v>0.8645533141210375</v>
      </c>
      <c r="K33" s="70">
        <v>8</v>
      </c>
      <c r="L33" s="37">
        <f t="shared" si="3"/>
        <v>2.3054755043227666</v>
      </c>
      <c r="M33" s="70">
        <v>0</v>
      </c>
      <c r="N33" s="37">
        <f t="shared" si="4"/>
        <v>0</v>
      </c>
      <c r="O33" s="70">
        <v>53</v>
      </c>
      <c r="P33" s="37">
        <f t="shared" si="5"/>
        <v>15.273775216138327</v>
      </c>
      <c r="Q33" s="89">
        <v>0</v>
      </c>
      <c r="R33" s="37">
        <f t="shared" si="15"/>
        <v>0</v>
      </c>
      <c r="S33" s="70">
        <v>5</v>
      </c>
      <c r="T33" s="37">
        <f t="shared" si="6"/>
        <v>1.440922190201729</v>
      </c>
      <c r="U33" s="70">
        <v>0</v>
      </c>
      <c r="V33" s="37">
        <f t="shared" si="7"/>
        <v>0</v>
      </c>
      <c r="W33" s="70">
        <v>0</v>
      </c>
      <c r="X33" s="37">
        <f t="shared" si="8"/>
        <v>0</v>
      </c>
      <c r="Y33" s="70">
        <v>0</v>
      </c>
      <c r="Z33" s="37">
        <f t="shared" si="9"/>
        <v>0</v>
      </c>
      <c r="AA33" s="39">
        <f t="shared" si="16"/>
        <v>304</v>
      </c>
      <c r="AB33" s="37">
        <f t="shared" si="10"/>
        <v>87.60806916426513</v>
      </c>
      <c r="AC33" s="70">
        <v>43</v>
      </c>
      <c r="AD33" s="82">
        <f t="shared" si="11"/>
        <v>12.39193083573487</v>
      </c>
      <c r="AE33" s="39">
        <f t="shared" si="12"/>
        <v>347</v>
      </c>
      <c r="AF33" s="135">
        <f t="shared" si="13"/>
        <v>60.034602076124564</v>
      </c>
      <c r="AG33" s="183">
        <f t="shared" si="14"/>
        <v>-39.965397923875436</v>
      </c>
    </row>
    <row r="34" spans="1:33" ht="12.75" customHeight="1">
      <c r="A34" s="304"/>
      <c r="B34" s="6">
        <v>331</v>
      </c>
      <c r="C34" s="3" t="s">
        <v>19</v>
      </c>
      <c r="D34" s="53">
        <v>578</v>
      </c>
      <c r="E34" s="70">
        <v>132</v>
      </c>
      <c r="F34" s="37">
        <f t="shared" si="0"/>
        <v>39.52095808383233</v>
      </c>
      <c r="G34" s="70">
        <v>87</v>
      </c>
      <c r="H34" s="37">
        <f t="shared" si="1"/>
        <v>26.047904191616766</v>
      </c>
      <c r="I34" s="70">
        <v>8</v>
      </c>
      <c r="J34" s="37">
        <f t="shared" si="2"/>
        <v>2.3952095808383236</v>
      </c>
      <c r="K34" s="70">
        <v>8</v>
      </c>
      <c r="L34" s="37">
        <f t="shared" si="3"/>
        <v>2.3952095808383236</v>
      </c>
      <c r="M34" s="70">
        <v>6</v>
      </c>
      <c r="N34" s="37">
        <f t="shared" si="4"/>
        <v>1.7964071856287425</v>
      </c>
      <c r="O34" s="70">
        <v>66</v>
      </c>
      <c r="P34" s="37">
        <f t="shared" si="5"/>
        <v>19.760479041916167</v>
      </c>
      <c r="Q34" s="89">
        <v>2</v>
      </c>
      <c r="R34" s="37">
        <f t="shared" si="15"/>
        <v>0.5988023952095809</v>
      </c>
      <c r="S34" s="70">
        <v>6</v>
      </c>
      <c r="T34" s="37">
        <f t="shared" si="6"/>
        <v>1.7964071856287425</v>
      </c>
      <c r="U34" s="70">
        <v>0</v>
      </c>
      <c r="V34" s="37">
        <f t="shared" si="7"/>
        <v>0</v>
      </c>
      <c r="W34" s="70">
        <v>0</v>
      </c>
      <c r="X34" s="37">
        <f t="shared" si="8"/>
        <v>0</v>
      </c>
      <c r="Y34" s="70">
        <v>0</v>
      </c>
      <c r="Z34" s="37">
        <f t="shared" si="9"/>
        <v>0</v>
      </c>
      <c r="AA34" s="39">
        <f t="shared" si="16"/>
        <v>315</v>
      </c>
      <c r="AB34" s="37">
        <f t="shared" si="10"/>
        <v>94.311377245509</v>
      </c>
      <c r="AC34" s="70">
        <v>19</v>
      </c>
      <c r="AD34" s="82">
        <f t="shared" si="11"/>
        <v>5.688622754491018</v>
      </c>
      <c r="AE34" s="39">
        <f t="shared" si="12"/>
        <v>334</v>
      </c>
      <c r="AF34" s="135">
        <f t="shared" si="13"/>
        <v>57.785467128027676</v>
      </c>
      <c r="AG34" s="183">
        <f t="shared" si="14"/>
        <v>-42.214532871972324</v>
      </c>
    </row>
    <row r="35" spans="1:33" ht="12.75" customHeight="1">
      <c r="A35" s="304"/>
      <c r="B35" s="6">
        <v>331</v>
      </c>
      <c r="C35" s="3" t="s">
        <v>20</v>
      </c>
      <c r="D35" s="53">
        <v>579</v>
      </c>
      <c r="E35" s="70">
        <v>138</v>
      </c>
      <c r="F35" s="37">
        <f t="shared" si="0"/>
        <v>39.76945244956772</v>
      </c>
      <c r="G35" s="70">
        <v>111</v>
      </c>
      <c r="H35" s="37">
        <f t="shared" si="1"/>
        <v>31.988472622478387</v>
      </c>
      <c r="I35" s="70">
        <v>5</v>
      </c>
      <c r="J35" s="37">
        <f t="shared" si="2"/>
        <v>1.440922190201729</v>
      </c>
      <c r="K35" s="70">
        <v>20</v>
      </c>
      <c r="L35" s="37">
        <f t="shared" si="3"/>
        <v>5.763688760806916</v>
      </c>
      <c r="M35" s="70">
        <v>3</v>
      </c>
      <c r="N35" s="37">
        <f t="shared" si="4"/>
        <v>0.8645533141210375</v>
      </c>
      <c r="O35" s="70">
        <v>46</v>
      </c>
      <c r="P35" s="37">
        <f t="shared" si="5"/>
        <v>13.256484149855908</v>
      </c>
      <c r="Q35" s="89">
        <v>0</v>
      </c>
      <c r="R35" s="37">
        <f t="shared" si="15"/>
        <v>0</v>
      </c>
      <c r="S35" s="70">
        <v>3</v>
      </c>
      <c r="T35" s="37">
        <f t="shared" si="6"/>
        <v>0.8645533141210375</v>
      </c>
      <c r="U35" s="70">
        <v>0</v>
      </c>
      <c r="V35" s="37">
        <f t="shared" si="7"/>
        <v>0</v>
      </c>
      <c r="W35" s="70">
        <v>0</v>
      </c>
      <c r="X35" s="37">
        <f t="shared" si="8"/>
        <v>0</v>
      </c>
      <c r="Y35" s="70">
        <v>0</v>
      </c>
      <c r="Z35" s="37">
        <f t="shared" si="9"/>
        <v>0</v>
      </c>
      <c r="AA35" s="39">
        <f t="shared" si="16"/>
        <v>326</v>
      </c>
      <c r="AB35" s="37">
        <f t="shared" si="10"/>
        <v>93.94812680115274</v>
      </c>
      <c r="AC35" s="70">
        <v>21</v>
      </c>
      <c r="AD35" s="82">
        <f t="shared" si="11"/>
        <v>6.051873198847262</v>
      </c>
      <c r="AE35" s="39">
        <f t="shared" si="12"/>
        <v>347</v>
      </c>
      <c r="AF35" s="135">
        <f t="shared" si="13"/>
        <v>59.930915371329874</v>
      </c>
      <c r="AG35" s="183">
        <f t="shared" si="14"/>
        <v>-40.069084628670126</v>
      </c>
    </row>
    <row r="36" spans="1:33" ht="12.75" customHeight="1">
      <c r="A36" s="304"/>
      <c r="B36" s="6">
        <v>332</v>
      </c>
      <c r="C36" s="3" t="s">
        <v>15</v>
      </c>
      <c r="D36" s="53">
        <v>435</v>
      </c>
      <c r="E36" s="70">
        <v>108</v>
      </c>
      <c r="F36" s="37">
        <f t="shared" si="0"/>
        <v>42.857142857142854</v>
      </c>
      <c r="G36" s="70">
        <v>110</v>
      </c>
      <c r="H36" s="37">
        <f t="shared" si="1"/>
        <v>43.65079365079365</v>
      </c>
      <c r="I36" s="70">
        <v>5</v>
      </c>
      <c r="J36" s="37">
        <f t="shared" si="2"/>
        <v>1.984126984126984</v>
      </c>
      <c r="K36" s="70">
        <v>1</v>
      </c>
      <c r="L36" s="37">
        <f t="shared" si="3"/>
        <v>0.3968253968253968</v>
      </c>
      <c r="M36" s="70">
        <v>2</v>
      </c>
      <c r="N36" s="37">
        <f t="shared" si="4"/>
        <v>0.7936507936507936</v>
      </c>
      <c r="O36" s="70">
        <v>19</v>
      </c>
      <c r="P36" s="37">
        <f t="shared" si="5"/>
        <v>7.5396825396825395</v>
      </c>
      <c r="Q36" s="89">
        <v>0</v>
      </c>
      <c r="R36" s="37">
        <f t="shared" si="15"/>
        <v>0</v>
      </c>
      <c r="S36" s="70">
        <v>1</v>
      </c>
      <c r="T36" s="37">
        <f t="shared" si="6"/>
        <v>0.3968253968253968</v>
      </c>
      <c r="U36" s="70">
        <v>1</v>
      </c>
      <c r="V36" s="37">
        <f t="shared" si="7"/>
        <v>0.3968253968253968</v>
      </c>
      <c r="W36" s="70">
        <v>0</v>
      </c>
      <c r="X36" s="37">
        <f t="shared" si="8"/>
        <v>0</v>
      </c>
      <c r="Y36" s="70">
        <v>0</v>
      </c>
      <c r="Z36" s="37">
        <f t="shared" si="9"/>
        <v>0</v>
      </c>
      <c r="AA36" s="39">
        <f t="shared" si="16"/>
        <v>247</v>
      </c>
      <c r="AB36" s="37">
        <f t="shared" si="10"/>
        <v>98.01587301587301</v>
      </c>
      <c r="AC36" s="70">
        <v>5</v>
      </c>
      <c r="AD36" s="82">
        <f t="shared" si="11"/>
        <v>1.984126984126984</v>
      </c>
      <c r="AE36" s="39">
        <f t="shared" si="12"/>
        <v>252</v>
      </c>
      <c r="AF36" s="135">
        <f t="shared" si="13"/>
        <v>57.931034482758626</v>
      </c>
      <c r="AG36" s="183">
        <f t="shared" si="14"/>
        <v>-42.068965517241374</v>
      </c>
    </row>
    <row r="37" spans="1:33" ht="12.75" customHeight="1">
      <c r="A37" s="304"/>
      <c r="B37" s="6">
        <v>333</v>
      </c>
      <c r="C37" s="3" t="s">
        <v>15</v>
      </c>
      <c r="D37" s="53">
        <v>468</v>
      </c>
      <c r="E37" s="70">
        <v>129</v>
      </c>
      <c r="F37" s="37">
        <f t="shared" si="0"/>
        <v>43</v>
      </c>
      <c r="G37" s="70">
        <v>127</v>
      </c>
      <c r="H37" s="37">
        <f t="shared" si="1"/>
        <v>42.333333333333336</v>
      </c>
      <c r="I37" s="70">
        <v>5</v>
      </c>
      <c r="J37" s="37">
        <f t="shared" si="2"/>
        <v>1.6666666666666667</v>
      </c>
      <c r="K37" s="70">
        <v>2</v>
      </c>
      <c r="L37" s="37">
        <f t="shared" si="3"/>
        <v>0.6666666666666667</v>
      </c>
      <c r="M37" s="70">
        <v>6</v>
      </c>
      <c r="N37" s="37">
        <f t="shared" si="4"/>
        <v>2</v>
      </c>
      <c r="O37" s="70">
        <v>22</v>
      </c>
      <c r="P37" s="37">
        <f t="shared" si="5"/>
        <v>7.333333333333333</v>
      </c>
      <c r="Q37" s="89">
        <v>1</v>
      </c>
      <c r="R37" s="37">
        <f t="shared" si="15"/>
        <v>0.33333333333333337</v>
      </c>
      <c r="S37" s="70">
        <v>1</v>
      </c>
      <c r="T37" s="37">
        <f t="shared" si="6"/>
        <v>0.33333333333333337</v>
      </c>
      <c r="U37" s="70">
        <v>0</v>
      </c>
      <c r="V37" s="37">
        <f t="shared" si="7"/>
        <v>0</v>
      </c>
      <c r="W37" s="70">
        <v>0</v>
      </c>
      <c r="X37" s="37">
        <f t="shared" si="8"/>
        <v>0</v>
      </c>
      <c r="Y37" s="70">
        <v>0</v>
      </c>
      <c r="Z37" s="37">
        <f t="shared" si="9"/>
        <v>0</v>
      </c>
      <c r="AA37" s="39">
        <f t="shared" si="16"/>
        <v>293</v>
      </c>
      <c r="AB37" s="37">
        <f t="shared" si="10"/>
        <v>97.66666666666667</v>
      </c>
      <c r="AC37" s="70">
        <v>7</v>
      </c>
      <c r="AD37" s="82">
        <f t="shared" si="11"/>
        <v>2.3333333333333335</v>
      </c>
      <c r="AE37" s="39">
        <f t="shared" si="12"/>
        <v>300</v>
      </c>
      <c r="AF37" s="135">
        <f t="shared" si="13"/>
        <v>64.1025641025641</v>
      </c>
      <c r="AG37" s="183">
        <f t="shared" si="14"/>
        <v>-35.8974358974359</v>
      </c>
    </row>
    <row r="38" spans="1:33" ht="12.75" customHeight="1">
      <c r="A38" s="304"/>
      <c r="B38" s="6">
        <v>333</v>
      </c>
      <c r="C38" s="3" t="s">
        <v>16</v>
      </c>
      <c r="D38" s="53">
        <v>468</v>
      </c>
      <c r="E38" s="70">
        <v>113</v>
      </c>
      <c r="F38" s="37">
        <f t="shared" si="0"/>
        <v>38.56655290102389</v>
      </c>
      <c r="G38" s="70">
        <v>143</v>
      </c>
      <c r="H38" s="37">
        <f t="shared" si="1"/>
        <v>48.80546075085324</v>
      </c>
      <c r="I38" s="70">
        <v>4</v>
      </c>
      <c r="J38" s="37">
        <f t="shared" si="2"/>
        <v>1.3651877133105803</v>
      </c>
      <c r="K38" s="70">
        <v>3</v>
      </c>
      <c r="L38" s="37">
        <f t="shared" si="3"/>
        <v>1.023890784982935</v>
      </c>
      <c r="M38" s="70">
        <v>4</v>
      </c>
      <c r="N38" s="37">
        <f t="shared" si="4"/>
        <v>1.3651877133105803</v>
      </c>
      <c r="O38" s="70">
        <v>17</v>
      </c>
      <c r="P38" s="37">
        <f t="shared" si="5"/>
        <v>5.802047781569966</v>
      </c>
      <c r="Q38" s="89">
        <v>0</v>
      </c>
      <c r="R38" s="37">
        <f t="shared" si="15"/>
        <v>0</v>
      </c>
      <c r="S38" s="70">
        <v>2</v>
      </c>
      <c r="T38" s="37">
        <f t="shared" si="6"/>
        <v>0.6825938566552902</v>
      </c>
      <c r="U38" s="70">
        <v>0</v>
      </c>
      <c r="V38" s="37">
        <f t="shared" si="7"/>
        <v>0</v>
      </c>
      <c r="W38" s="70">
        <v>1</v>
      </c>
      <c r="X38" s="37">
        <f t="shared" si="8"/>
        <v>0.3412969283276451</v>
      </c>
      <c r="Y38" s="70">
        <v>0</v>
      </c>
      <c r="Z38" s="37">
        <f t="shared" si="9"/>
        <v>0</v>
      </c>
      <c r="AA38" s="39">
        <f t="shared" si="16"/>
        <v>287</v>
      </c>
      <c r="AB38" s="37">
        <f t="shared" si="10"/>
        <v>97.95221843003414</v>
      </c>
      <c r="AC38" s="70">
        <v>6</v>
      </c>
      <c r="AD38" s="82">
        <f t="shared" si="11"/>
        <v>2.04778156996587</v>
      </c>
      <c r="AE38" s="39">
        <f t="shared" si="12"/>
        <v>293</v>
      </c>
      <c r="AF38" s="135">
        <f t="shared" si="13"/>
        <v>62.60683760683761</v>
      </c>
      <c r="AG38" s="183">
        <f t="shared" si="14"/>
        <v>-37.39316239316239</v>
      </c>
    </row>
    <row r="39" spans="1:33" ht="12.75" customHeight="1">
      <c r="A39" s="304"/>
      <c r="B39" s="6">
        <v>334</v>
      </c>
      <c r="C39" s="3" t="s">
        <v>15</v>
      </c>
      <c r="D39" s="53">
        <v>683</v>
      </c>
      <c r="E39" s="70">
        <v>198</v>
      </c>
      <c r="F39" s="37">
        <f t="shared" si="0"/>
        <v>51.29533678756477</v>
      </c>
      <c r="G39" s="70">
        <v>151</v>
      </c>
      <c r="H39" s="37">
        <f t="shared" si="1"/>
        <v>39.119170984455955</v>
      </c>
      <c r="I39" s="70">
        <v>2</v>
      </c>
      <c r="J39" s="37">
        <f t="shared" si="2"/>
        <v>0.5181347150259068</v>
      </c>
      <c r="K39" s="70">
        <v>13</v>
      </c>
      <c r="L39" s="37">
        <f t="shared" si="3"/>
        <v>3.3678756476683938</v>
      </c>
      <c r="M39" s="70">
        <v>1</v>
      </c>
      <c r="N39" s="37">
        <f t="shared" si="4"/>
        <v>0.2590673575129534</v>
      </c>
      <c r="O39" s="70">
        <v>18</v>
      </c>
      <c r="P39" s="37">
        <f t="shared" si="5"/>
        <v>4.66321243523316</v>
      </c>
      <c r="Q39" s="89">
        <v>0</v>
      </c>
      <c r="R39" s="37">
        <f t="shared" si="15"/>
        <v>0</v>
      </c>
      <c r="S39" s="70">
        <v>3</v>
      </c>
      <c r="T39" s="37">
        <f t="shared" si="6"/>
        <v>0.7772020725388601</v>
      </c>
      <c r="U39" s="70">
        <v>0</v>
      </c>
      <c r="V39" s="37">
        <f t="shared" si="7"/>
        <v>0</v>
      </c>
      <c r="W39" s="70">
        <v>0</v>
      </c>
      <c r="X39" s="37">
        <f t="shared" si="8"/>
        <v>0</v>
      </c>
      <c r="Y39" s="70">
        <v>0</v>
      </c>
      <c r="Z39" s="37">
        <f t="shared" si="9"/>
        <v>0</v>
      </c>
      <c r="AA39" s="39">
        <f t="shared" si="16"/>
        <v>386</v>
      </c>
      <c r="AB39" s="37">
        <f t="shared" si="10"/>
        <v>100</v>
      </c>
      <c r="AC39" s="70">
        <v>0</v>
      </c>
      <c r="AD39" s="82">
        <f t="shared" si="11"/>
        <v>0</v>
      </c>
      <c r="AE39" s="39">
        <f t="shared" si="12"/>
        <v>386</v>
      </c>
      <c r="AF39" s="135">
        <f t="shared" si="13"/>
        <v>56.51537335285505</v>
      </c>
      <c r="AG39" s="183">
        <f t="shared" si="14"/>
        <v>-43.48462664714495</v>
      </c>
    </row>
    <row r="40" spans="1:33" ht="12.75" customHeight="1">
      <c r="A40" s="304"/>
      <c r="B40" s="6">
        <v>334</v>
      </c>
      <c r="C40" s="3" t="s">
        <v>31</v>
      </c>
      <c r="D40" s="53">
        <v>106</v>
      </c>
      <c r="E40" s="70">
        <v>30</v>
      </c>
      <c r="F40" s="37">
        <f t="shared" si="0"/>
        <v>37.9746835443038</v>
      </c>
      <c r="G40" s="70">
        <v>36</v>
      </c>
      <c r="H40" s="37">
        <f t="shared" si="1"/>
        <v>45.56962025316456</v>
      </c>
      <c r="I40" s="70">
        <v>1</v>
      </c>
      <c r="J40" s="37">
        <f t="shared" si="2"/>
        <v>1.2658227848101267</v>
      </c>
      <c r="K40" s="70">
        <v>0</v>
      </c>
      <c r="L40" s="37">
        <f t="shared" si="3"/>
        <v>0</v>
      </c>
      <c r="M40" s="70">
        <v>0</v>
      </c>
      <c r="N40" s="37">
        <f t="shared" si="4"/>
        <v>0</v>
      </c>
      <c r="O40" s="70">
        <v>4</v>
      </c>
      <c r="P40" s="37">
        <f t="shared" si="5"/>
        <v>5.063291139240507</v>
      </c>
      <c r="Q40" s="89">
        <v>0</v>
      </c>
      <c r="R40" s="37">
        <f t="shared" si="15"/>
        <v>0</v>
      </c>
      <c r="S40" s="70">
        <v>3</v>
      </c>
      <c r="T40" s="37">
        <f t="shared" si="6"/>
        <v>3.79746835443038</v>
      </c>
      <c r="U40" s="70">
        <v>0</v>
      </c>
      <c r="V40" s="37">
        <f t="shared" si="7"/>
        <v>0</v>
      </c>
      <c r="W40" s="70">
        <v>0</v>
      </c>
      <c r="X40" s="37">
        <f t="shared" si="8"/>
        <v>0</v>
      </c>
      <c r="Y40" s="70">
        <v>0</v>
      </c>
      <c r="Z40" s="37">
        <f t="shared" si="9"/>
        <v>0</v>
      </c>
      <c r="AA40" s="39">
        <f t="shared" si="16"/>
        <v>74</v>
      </c>
      <c r="AB40" s="37">
        <f t="shared" si="10"/>
        <v>93.67088607594937</v>
      </c>
      <c r="AC40" s="70">
        <v>5</v>
      </c>
      <c r="AD40" s="82">
        <f t="shared" si="11"/>
        <v>6.329113924050633</v>
      </c>
      <c r="AE40" s="39">
        <f t="shared" si="12"/>
        <v>79</v>
      </c>
      <c r="AF40" s="135">
        <f t="shared" si="13"/>
        <v>74.52830188679245</v>
      </c>
      <c r="AG40" s="183">
        <f t="shared" si="14"/>
        <v>-25.47169811320755</v>
      </c>
    </row>
    <row r="41" spans="1:33" ht="12.75" customHeight="1">
      <c r="A41" s="304"/>
      <c r="B41" s="6">
        <v>335</v>
      </c>
      <c r="C41" s="3" t="s">
        <v>15</v>
      </c>
      <c r="D41" s="53">
        <v>646</v>
      </c>
      <c r="E41" s="70">
        <v>292</v>
      </c>
      <c r="F41" s="37">
        <f t="shared" si="0"/>
        <v>81.11111111111111</v>
      </c>
      <c r="G41" s="70">
        <v>15</v>
      </c>
      <c r="H41" s="37">
        <f t="shared" si="1"/>
        <v>4.166666666666666</v>
      </c>
      <c r="I41" s="70">
        <v>5</v>
      </c>
      <c r="J41" s="37">
        <f t="shared" si="2"/>
        <v>1.3888888888888888</v>
      </c>
      <c r="K41" s="70">
        <v>1</v>
      </c>
      <c r="L41" s="37">
        <f t="shared" si="3"/>
        <v>0.2777777777777778</v>
      </c>
      <c r="M41" s="70">
        <v>9</v>
      </c>
      <c r="N41" s="37">
        <f t="shared" si="4"/>
        <v>2.5</v>
      </c>
      <c r="O41" s="70">
        <v>14</v>
      </c>
      <c r="P41" s="37">
        <f t="shared" si="5"/>
        <v>3.888888888888889</v>
      </c>
      <c r="Q41" s="89">
        <v>1</v>
      </c>
      <c r="R41" s="37">
        <f t="shared" si="15"/>
        <v>0.2777777777777778</v>
      </c>
      <c r="S41" s="70">
        <v>16</v>
      </c>
      <c r="T41" s="37">
        <f t="shared" si="6"/>
        <v>4.444444444444445</v>
      </c>
      <c r="U41" s="70">
        <v>0</v>
      </c>
      <c r="V41" s="37">
        <f t="shared" si="7"/>
        <v>0</v>
      </c>
      <c r="W41" s="70">
        <v>0</v>
      </c>
      <c r="X41" s="37">
        <f t="shared" si="8"/>
        <v>0</v>
      </c>
      <c r="Y41" s="70">
        <v>0</v>
      </c>
      <c r="Z41" s="37">
        <f t="shared" si="9"/>
        <v>0</v>
      </c>
      <c r="AA41" s="39">
        <f t="shared" si="16"/>
        <v>353</v>
      </c>
      <c r="AB41" s="37">
        <f t="shared" si="10"/>
        <v>98.05555555555556</v>
      </c>
      <c r="AC41" s="70">
        <v>7</v>
      </c>
      <c r="AD41" s="82">
        <f t="shared" si="11"/>
        <v>1.9444444444444444</v>
      </c>
      <c r="AE41" s="39">
        <f t="shared" si="12"/>
        <v>360</v>
      </c>
      <c r="AF41" s="135">
        <f t="shared" si="13"/>
        <v>55.72755417956656</v>
      </c>
      <c r="AG41" s="183">
        <f t="shared" si="14"/>
        <v>-44.27244582043344</v>
      </c>
    </row>
    <row r="42" spans="1:39" s="149" customFormat="1" ht="12.75" customHeight="1">
      <c r="A42" s="304" t="s">
        <v>5</v>
      </c>
      <c r="B42" s="6">
        <v>336</v>
      </c>
      <c r="C42" s="3" t="s">
        <v>15</v>
      </c>
      <c r="D42" s="53">
        <v>701</v>
      </c>
      <c r="E42" s="70">
        <v>210</v>
      </c>
      <c r="F42" s="37">
        <f t="shared" si="0"/>
        <v>50.23923444976076</v>
      </c>
      <c r="G42" s="70">
        <v>139</v>
      </c>
      <c r="H42" s="37">
        <f t="shared" si="1"/>
        <v>33.25358851674641</v>
      </c>
      <c r="I42" s="70">
        <v>3</v>
      </c>
      <c r="J42" s="37">
        <f t="shared" si="2"/>
        <v>0.7177033492822966</v>
      </c>
      <c r="K42" s="70">
        <v>0</v>
      </c>
      <c r="L42" s="37">
        <f t="shared" si="3"/>
        <v>0</v>
      </c>
      <c r="M42" s="70">
        <v>0</v>
      </c>
      <c r="N42" s="37">
        <f t="shared" si="4"/>
        <v>0</v>
      </c>
      <c r="O42" s="70">
        <v>22</v>
      </c>
      <c r="P42" s="37">
        <f t="shared" si="5"/>
        <v>5.263157894736842</v>
      </c>
      <c r="Q42" s="89">
        <v>0</v>
      </c>
      <c r="R42" s="37">
        <f t="shared" si="15"/>
        <v>0</v>
      </c>
      <c r="S42" s="70">
        <v>16</v>
      </c>
      <c r="T42" s="37">
        <f t="shared" si="6"/>
        <v>3.827751196172249</v>
      </c>
      <c r="U42" s="70">
        <v>0</v>
      </c>
      <c r="V42" s="37">
        <f t="shared" si="7"/>
        <v>0</v>
      </c>
      <c r="W42" s="70">
        <v>0</v>
      </c>
      <c r="X42" s="37">
        <f t="shared" si="8"/>
        <v>0</v>
      </c>
      <c r="Y42" s="70">
        <v>0</v>
      </c>
      <c r="Z42" s="37">
        <f t="shared" si="9"/>
        <v>0</v>
      </c>
      <c r="AA42" s="39">
        <f t="shared" si="16"/>
        <v>390</v>
      </c>
      <c r="AB42" s="37">
        <f t="shared" si="10"/>
        <v>93.30143540669856</v>
      </c>
      <c r="AC42" s="70">
        <v>28</v>
      </c>
      <c r="AD42" s="82">
        <f t="shared" si="11"/>
        <v>6.698564593301436</v>
      </c>
      <c r="AE42" s="39">
        <f t="shared" si="12"/>
        <v>418</v>
      </c>
      <c r="AF42" s="135">
        <f t="shared" si="13"/>
        <v>59.62910128388017</v>
      </c>
      <c r="AG42" s="183">
        <f t="shared" si="14"/>
        <v>-40.37089871611983</v>
      </c>
      <c r="AH42" s="150"/>
      <c r="AI42" s="150"/>
      <c r="AJ42" s="150"/>
      <c r="AK42" s="150"/>
      <c r="AL42" s="150"/>
      <c r="AM42" s="150"/>
    </row>
    <row r="43" spans="1:33" ht="12.75" customHeight="1">
      <c r="A43" s="304"/>
      <c r="B43" s="6">
        <v>339</v>
      </c>
      <c r="C43" s="3" t="s">
        <v>15</v>
      </c>
      <c r="D43" s="53">
        <v>731</v>
      </c>
      <c r="E43" s="70">
        <v>357</v>
      </c>
      <c r="F43" s="37">
        <f t="shared" si="0"/>
        <v>78.28947368421053</v>
      </c>
      <c r="G43" s="70">
        <v>59</v>
      </c>
      <c r="H43" s="37">
        <f t="shared" si="1"/>
        <v>12.938596491228072</v>
      </c>
      <c r="I43" s="70">
        <v>8</v>
      </c>
      <c r="J43" s="37">
        <f t="shared" si="2"/>
        <v>1.7543859649122806</v>
      </c>
      <c r="K43" s="70">
        <v>0</v>
      </c>
      <c r="L43" s="37">
        <f t="shared" si="3"/>
        <v>0</v>
      </c>
      <c r="M43" s="70">
        <v>3</v>
      </c>
      <c r="N43" s="37">
        <f t="shared" si="4"/>
        <v>0.6578947368421052</v>
      </c>
      <c r="O43" s="70">
        <v>8</v>
      </c>
      <c r="P43" s="37">
        <f t="shared" si="5"/>
        <v>1.7543859649122806</v>
      </c>
      <c r="Q43" s="89">
        <v>0</v>
      </c>
      <c r="R43" s="37">
        <f t="shared" si="15"/>
        <v>0</v>
      </c>
      <c r="S43" s="70">
        <v>9</v>
      </c>
      <c r="T43" s="37">
        <f t="shared" si="6"/>
        <v>1.9736842105263157</v>
      </c>
      <c r="U43" s="70">
        <v>0</v>
      </c>
      <c r="V43" s="37">
        <f t="shared" si="7"/>
        <v>0</v>
      </c>
      <c r="W43" s="70">
        <v>0</v>
      </c>
      <c r="X43" s="37">
        <f t="shared" si="8"/>
        <v>0</v>
      </c>
      <c r="Y43" s="70">
        <v>0</v>
      </c>
      <c r="Z43" s="37">
        <f t="shared" si="9"/>
        <v>0</v>
      </c>
      <c r="AA43" s="39">
        <f t="shared" si="16"/>
        <v>444</v>
      </c>
      <c r="AB43" s="37">
        <f t="shared" si="10"/>
        <v>97.36842105263158</v>
      </c>
      <c r="AC43" s="70">
        <v>12</v>
      </c>
      <c r="AD43" s="82">
        <f t="shared" si="11"/>
        <v>2.631578947368421</v>
      </c>
      <c r="AE43" s="39">
        <f t="shared" si="12"/>
        <v>456</v>
      </c>
      <c r="AF43" s="135">
        <f t="shared" si="13"/>
        <v>62.38030095759234</v>
      </c>
      <c r="AG43" s="183">
        <f t="shared" si="14"/>
        <v>-37.61969904240766</v>
      </c>
    </row>
    <row r="44" spans="1:33" ht="12.75" customHeight="1">
      <c r="A44" s="304"/>
      <c r="B44" s="6">
        <v>340</v>
      </c>
      <c r="C44" s="3" t="s">
        <v>15</v>
      </c>
      <c r="D44" s="53">
        <v>617</v>
      </c>
      <c r="E44" s="70">
        <v>261</v>
      </c>
      <c r="F44" s="37">
        <f t="shared" si="0"/>
        <v>61.84834123222749</v>
      </c>
      <c r="G44" s="70">
        <v>104</v>
      </c>
      <c r="H44" s="37">
        <f t="shared" si="1"/>
        <v>24.644549763033176</v>
      </c>
      <c r="I44" s="70">
        <v>4</v>
      </c>
      <c r="J44" s="37">
        <f t="shared" si="2"/>
        <v>0.9478672985781991</v>
      </c>
      <c r="K44" s="70">
        <v>3</v>
      </c>
      <c r="L44" s="37">
        <f t="shared" si="3"/>
        <v>0.7109004739336493</v>
      </c>
      <c r="M44" s="70">
        <v>1</v>
      </c>
      <c r="N44" s="37">
        <f t="shared" si="4"/>
        <v>0.23696682464454977</v>
      </c>
      <c r="O44" s="70">
        <v>11</v>
      </c>
      <c r="P44" s="37">
        <f t="shared" si="5"/>
        <v>2.6066350710900474</v>
      </c>
      <c r="Q44" s="89">
        <v>0</v>
      </c>
      <c r="R44" s="37">
        <f t="shared" si="15"/>
        <v>0</v>
      </c>
      <c r="S44" s="70">
        <v>0</v>
      </c>
      <c r="T44" s="37">
        <f t="shared" si="6"/>
        <v>0</v>
      </c>
      <c r="U44" s="70">
        <v>0</v>
      </c>
      <c r="V44" s="37">
        <f t="shared" si="7"/>
        <v>0</v>
      </c>
      <c r="W44" s="70">
        <v>0</v>
      </c>
      <c r="X44" s="37">
        <f t="shared" si="8"/>
        <v>0</v>
      </c>
      <c r="Y44" s="70">
        <v>0</v>
      </c>
      <c r="Z44" s="37">
        <f t="shared" si="9"/>
        <v>0</v>
      </c>
      <c r="AA44" s="39">
        <f t="shared" si="16"/>
        <v>384</v>
      </c>
      <c r="AB44" s="37">
        <f t="shared" si="10"/>
        <v>90.99526066350711</v>
      </c>
      <c r="AC44" s="70">
        <v>38</v>
      </c>
      <c r="AD44" s="82">
        <f t="shared" si="11"/>
        <v>9.004739336492891</v>
      </c>
      <c r="AE44" s="39">
        <f t="shared" si="12"/>
        <v>422</v>
      </c>
      <c r="AF44" s="135">
        <f t="shared" si="13"/>
        <v>68.39546191247973</v>
      </c>
      <c r="AG44" s="183">
        <f t="shared" si="14"/>
        <v>-31.604538087520268</v>
      </c>
    </row>
    <row r="45" spans="1:33" ht="12.75" customHeight="1">
      <c r="A45" s="304"/>
      <c r="B45" s="6">
        <v>340</v>
      </c>
      <c r="C45" s="3" t="s">
        <v>16</v>
      </c>
      <c r="D45" s="53">
        <v>617</v>
      </c>
      <c r="E45" s="70">
        <v>335</v>
      </c>
      <c r="F45" s="37">
        <f t="shared" si="0"/>
        <v>49.26470588235294</v>
      </c>
      <c r="G45" s="70">
        <v>315</v>
      </c>
      <c r="H45" s="37">
        <f t="shared" si="1"/>
        <v>46.32352941176471</v>
      </c>
      <c r="I45" s="70">
        <v>6</v>
      </c>
      <c r="J45" s="37">
        <f t="shared" si="2"/>
        <v>0.8823529411764706</v>
      </c>
      <c r="K45" s="70">
        <v>1</v>
      </c>
      <c r="L45" s="37">
        <f t="shared" si="3"/>
        <v>0.14705882352941177</v>
      </c>
      <c r="M45" s="70">
        <v>5</v>
      </c>
      <c r="N45" s="37">
        <f t="shared" si="4"/>
        <v>0.7352941176470588</v>
      </c>
      <c r="O45" s="70">
        <v>14</v>
      </c>
      <c r="P45" s="37">
        <f t="shared" si="5"/>
        <v>2.0588235294117645</v>
      </c>
      <c r="Q45" s="89">
        <v>0</v>
      </c>
      <c r="R45" s="37">
        <f t="shared" si="15"/>
        <v>0</v>
      </c>
      <c r="S45" s="70">
        <v>4</v>
      </c>
      <c r="T45" s="37">
        <f t="shared" si="6"/>
        <v>0.5882352941176471</v>
      </c>
      <c r="U45" s="70">
        <v>0</v>
      </c>
      <c r="V45" s="37">
        <f t="shared" si="7"/>
        <v>0</v>
      </c>
      <c r="W45" s="70">
        <v>0</v>
      </c>
      <c r="X45" s="37">
        <f t="shared" si="8"/>
        <v>0</v>
      </c>
      <c r="Y45" s="70">
        <v>0</v>
      </c>
      <c r="Z45" s="37">
        <f t="shared" si="9"/>
        <v>0</v>
      </c>
      <c r="AA45" s="39">
        <f t="shared" si="16"/>
        <v>680</v>
      </c>
      <c r="AB45" s="37">
        <f t="shared" si="10"/>
        <v>100</v>
      </c>
      <c r="AC45" s="70">
        <v>0</v>
      </c>
      <c r="AD45" s="82">
        <f t="shared" si="11"/>
        <v>0</v>
      </c>
      <c r="AE45" s="39">
        <f t="shared" si="12"/>
        <v>680</v>
      </c>
      <c r="AF45" s="135">
        <f t="shared" si="13"/>
        <v>110.21069692058347</v>
      </c>
      <c r="AG45" s="183">
        <f t="shared" si="14"/>
        <v>10.210696920583473</v>
      </c>
    </row>
    <row r="46" spans="1:33" ht="12.75" customHeight="1">
      <c r="A46" s="304"/>
      <c r="B46" s="6">
        <v>340</v>
      </c>
      <c r="C46" s="3" t="s">
        <v>19</v>
      </c>
      <c r="D46" s="53">
        <v>618</v>
      </c>
      <c r="E46" s="70">
        <v>261</v>
      </c>
      <c r="F46" s="37">
        <f t="shared" si="0"/>
        <v>63.19612590799032</v>
      </c>
      <c r="G46" s="70">
        <v>104</v>
      </c>
      <c r="H46" s="37">
        <f t="shared" si="1"/>
        <v>25.181598062954</v>
      </c>
      <c r="I46" s="70">
        <v>4</v>
      </c>
      <c r="J46" s="37">
        <f t="shared" si="2"/>
        <v>0.9685230024213075</v>
      </c>
      <c r="K46" s="70">
        <v>3</v>
      </c>
      <c r="L46" s="37">
        <f t="shared" si="3"/>
        <v>0.7263922518159807</v>
      </c>
      <c r="M46" s="70">
        <v>1</v>
      </c>
      <c r="N46" s="37">
        <f t="shared" si="4"/>
        <v>0.24213075060532688</v>
      </c>
      <c r="O46" s="70">
        <v>11</v>
      </c>
      <c r="P46" s="37">
        <f t="shared" si="5"/>
        <v>2.663438256658596</v>
      </c>
      <c r="Q46" s="89">
        <v>0</v>
      </c>
      <c r="R46" s="37">
        <f t="shared" si="15"/>
        <v>0</v>
      </c>
      <c r="S46" s="70">
        <v>0</v>
      </c>
      <c r="T46" s="37">
        <f t="shared" si="6"/>
        <v>0</v>
      </c>
      <c r="U46" s="70">
        <v>0</v>
      </c>
      <c r="V46" s="37">
        <f t="shared" si="7"/>
        <v>0</v>
      </c>
      <c r="W46" s="70">
        <v>0</v>
      </c>
      <c r="X46" s="37">
        <f t="shared" si="8"/>
        <v>0</v>
      </c>
      <c r="Y46" s="70">
        <v>0</v>
      </c>
      <c r="Z46" s="37">
        <f t="shared" si="9"/>
        <v>0</v>
      </c>
      <c r="AA46" s="39">
        <f t="shared" si="16"/>
        <v>384</v>
      </c>
      <c r="AB46" s="37">
        <f t="shared" si="10"/>
        <v>92.97820823244552</v>
      </c>
      <c r="AC46" s="70">
        <v>29</v>
      </c>
      <c r="AD46" s="82">
        <f t="shared" si="11"/>
        <v>7.021791767554479</v>
      </c>
      <c r="AE46" s="39">
        <f t="shared" si="12"/>
        <v>413</v>
      </c>
      <c r="AF46" s="135">
        <f t="shared" si="13"/>
        <v>66.8284789644013</v>
      </c>
      <c r="AG46" s="183">
        <f t="shared" si="14"/>
        <v>-33.1715210355987</v>
      </c>
    </row>
    <row r="47" spans="1:33" ht="12.75" customHeight="1">
      <c r="A47" s="304"/>
      <c r="B47" s="6">
        <v>347</v>
      </c>
      <c r="C47" s="3" t="s">
        <v>15</v>
      </c>
      <c r="D47" s="53">
        <v>443</v>
      </c>
      <c r="E47" s="70">
        <v>104</v>
      </c>
      <c r="F47" s="37">
        <f t="shared" si="0"/>
        <v>37.142857142857146</v>
      </c>
      <c r="G47" s="70">
        <v>130</v>
      </c>
      <c r="H47" s="37">
        <f t="shared" si="1"/>
        <v>46.42857142857143</v>
      </c>
      <c r="I47" s="70">
        <v>3</v>
      </c>
      <c r="J47" s="37">
        <f t="shared" si="2"/>
        <v>1.0714285714285714</v>
      </c>
      <c r="K47" s="70">
        <v>3</v>
      </c>
      <c r="L47" s="37">
        <f t="shared" si="3"/>
        <v>1.0714285714285714</v>
      </c>
      <c r="M47" s="70">
        <v>2</v>
      </c>
      <c r="N47" s="37">
        <f t="shared" si="4"/>
        <v>0.7142857142857143</v>
      </c>
      <c r="O47" s="70">
        <v>17</v>
      </c>
      <c r="P47" s="37">
        <f t="shared" si="5"/>
        <v>6.071428571428571</v>
      </c>
      <c r="Q47" s="89">
        <v>0</v>
      </c>
      <c r="R47" s="37">
        <f t="shared" si="15"/>
        <v>0</v>
      </c>
      <c r="S47" s="70">
        <v>8</v>
      </c>
      <c r="T47" s="37">
        <f t="shared" si="6"/>
        <v>2.857142857142857</v>
      </c>
      <c r="U47" s="70">
        <v>0</v>
      </c>
      <c r="V47" s="37">
        <f t="shared" si="7"/>
        <v>0</v>
      </c>
      <c r="W47" s="70">
        <v>0</v>
      </c>
      <c r="X47" s="37">
        <f t="shared" si="8"/>
        <v>0</v>
      </c>
      <c r="Y47" s="70">
        <v>0</v>
      </c>
      <c r="Z47" s="37">
        <f t="shared" si="9"/>
        <v>0</v>
      </c>
      <c r="AA47" s="39">
        <f t="shared" si="16"/>
        <v>267</v>
      </c>
      <c r="AB47" s="37">
        <f t="shared" si="10"/>
        <v>95.35714285714286</v>
      </c>
      <c r="AC47" s="70">
        <v>13</v>
      </c>
      <c r="AD47" s="82">
        <f t="shared" si="11"/>
        <v>4.642857142857143</v>
      </c>
      <c r="AE47" s="39">
        <f t="shared" si="12"/>
        <v>280</v>
      </c>
      <c r="AF47" s="135">
        <f t="shared" si="13"/>
        <v>63.20541760722348</v>
      </c>
      <c r="AG47" s="183">
        <f t="shared" si="14"/>
        <v>-36.79458239277652</v>
      </c>
    </row>
    <row r="48" spans="1:33" ht="13.5" customHeight="1" thickBot="1">
      <c r="A48" s="305"/>
      <c r="B48" s="30">
        <v>347</v>
      </c>
      <c r="C48" s="31" t="s">
        <v>16</v>
      </c>
      <c r="D48" s="54">
        <v>444</v>
      </c>
      <c r="E48" s="71">
        <v>69</v>
      </c>
      <c r="F48" s="42">
        <f t="shared" si="0"/>
        <v>34.5</v>
      </c>
      <c r="G48" s="71">
        <v>64</v>
      </c>
      <c r="H48" s="42">
        <f t="shared" si="1"/>
        <v>32</v>
      </c>
      <c r="I48" s="71">
        <v>1</v>
      </c>
      <c r="J48" s="42">
        <f t="shared" si="2"/>
        <v>0.5</v>
      </c>
      <c r="K48" s="71">
        <v>1</v>
      </c>
      <c r="L48" s="42">
        <f t="shared" si="3"/>
        <v>0.5</v>
      </c>
      <c r="M48" s="71">
        <v>0</v>
      </c>
      <c r="N48" s="42">
        <f t="shared" si="4"/>
        <v>0</v>
      </c>
      <c r="O48" s="71">
        <v>11</v>
      </c>
      <c r="P48" s="42">
        <f t="shared" si="5"/>
        <v>5.5</v>
      </c>
      <c r="Q48" s="87">
        <v>0</v>
      </c>
      <c r="R48" s="42">
        <f t="shared" si="15"/>
        <v>0</v>
      </c>
      <c r="S48" s="71">
        <v>1</v>
      </c>
      <c r="T48" s="42">
        <f t="shared" si="6"/>
        <v>0.5</v>
      </c>
      <c r="U48" s="71">
        <v>0</v>
      </c>
      <c r="V48" s="42">
        <f t="shared" si="7"/>
        <v>0</v>
      </c>
      <c r="W48" s="71">
        <v>0</v>
      </c>
      <c r="X48" s="42">
        <f t="shared" si="8"/>
        <v>0</v>
      </c>
      <c r="Y48" s="71">
        <v>0</v>
      </c>
      <c r="Z48" s="42">
        <f t="shared" si="9"/>
        <v>0</v>
      </c>
      <c r="AA48" s="43">
        <f t="shared" si="16"/>
        <v>147</v>
      </c>
      <c r="AB48" s="42">
        <f t="shared" si="10"/>
        <v>73.5</v>
      </c>
      <c r="AC48" s="71">
        <v>53</v>
      </c>
      <c r="AD48" s="83">
        <f t="shared" si="11"/>
        <v>26.5</v>
      </c>
      <c r="AE48" s="43">
        <f t="shared" si="12"/>
        <v>200</v>
      </c>
      <c r="AF48" s="137">
        <f t="shared" si="13"/>
        <v>45.04504504504504</v>
      </c>
      <c r="AG48" s="184">
        <f t="shared" si="14"/>
        <v>-54.95495495495496</v>
      </c>
    </row>
    <row r="49" spans="1:32" ht="7.5" customHeight="1" thickBot="1" thickTop="1">
      <c r="A49" s="95"/>
      <c r="B49" s="125"/>
      <c r="C49" s="126"/>
      <c r="D49" s="127"/>
      <c r="E49" s="127"/>
      <c r="F49" s="128"/>
      <c r="G49" s="127"/>
      <c r="H49" s="128"/>
      <c r="I49" s="127"/>
      <c r="J49" s="128"/>
      <c r="K49" s="127"/>
      <c r="L49" s="128"/>
      <c r="M49" s="127"/>
      <c r="N49" s="128"/>
      <c r="O49" s="127"/>
      <c r="P49" s="128"/>
      <c r="Q49" s="128"/>
      <c r="R49" s="128"/>
      <c r="S49" s="128"/>
      <c r="T49" s="128"/>
      <c r="U49" s="128"/>
      <c r="V49" s="128"/>
      <c r="W49" s="128"/>
      <c r="X49" s="128"/>
      <c r="Y49" s="127"/>
      <c r="Z49" s="128"/>
      <c r="AA49" s="129"/>
      <c r="AB49" s="129"/>
      <c r="AC49" s="130"/>
      <c r="AD49" s="128"/>
      <c r="AE49" s="130"/>
      <c r="AF49" s="131"/>
    </row>
    <row r="50" spans="1:39" s="9" customFormat="1" ht="18" customHeight="1" thickBot="1" thickTop="1">
      <c r="A50" s="356" t="s">
        <v>37</v>
      </c>
      <c r="B50" s="357"/>
      <c r="C50" s="55">
        <f>COUNTA(C13:C48)</f>
        <v>36</v>
      </c>
      <c r="D50" s="56">
        <f>SUM(D13:D49)</f>
        <v>18776</v>
      </c>
      <c r="E50" s="56">
        <f>SUM(E13:E49)</f>
        <v>4450</v>
      </c>
      <c r="F50" s="57">
        <f>E50/AE50*100</f>
        <v>35.07803878291029</v>
      </c>
      <c r="G50" s="56">
        <f>SUM(G13:G49)</f>
        <v>5337</v>
      </c>
      <c r="H50" s="57">
        <f>G50/AE50*100</f>
        <v>42.069998423458934</v>
      </c>
      <c r="I50" s="56">
        <f>SUM(I13:I49)</f>
        <v>221</v>
      </c>
      <c r="J50" s="57">
        <f>I50/AE50*100</f>
        <v>1.7420778811288034</v>
      </c>
      <c r="K50" s="56">
        <f>SUM(K13:K49)</f>
        <v>151</v>
      </c>
      <c r="L50" s="57">
        <f>K50/AE50*100</f>
        <v>1.1902885070156077</v>
      </c>
      <c r="M50" s="56">
        <f>SUM(M13:M49)</f>
        <v>79</v>
      </c>
      <c r="N50" s="57">
        <f>M50/AE50*100</f>
        <v>0.6227337222134637</v>
      </c>
      <c r="O50" s="56">
        <f>SUM(O13:O49)</f>
        <v>1612</v>
      </c>
      <c r="P50" s="57">
        <f>O50/AE50*100</f>
        <v>12.70692101529245</v>
      </c>
      <c r="Q50" s="56">
        <f>SUM(Q13:Q49)</f>
        <v>5</v>
      </c>
      <c r="R50" s="57">
        <f t="shared" si="15"/>
        <v>0.03941352672237112</v>
      </c>
      <c r="S50" s="56">
        <f>SUM(S13:S49)</f>
        <v>122</v>
      </c>
      <c r="T50" s="57">
        <f>S50/AE50*100</f>
        <v>0.9616900520258552</v>
      </c>
      <c r="U50" s="56">
        <f>SUM(U13:U49)</f>
        <v>5</v>
      </c>
      <c r="V50" s="57">
        <f>U50/AE50*100</f>
        <v>0.03941352672237112</v>
      </c>
      <c r="W50" s="56">
        <f>SUM(W13:W49)</f>
        <v>6</v>
      </c>
      <c r="X50" s="57">
        <f>W50/AE50*100</f>
        <v>0.04729623206684534</v>
      </c>
      <c r="Y50" s="56">
        <f>SUM(Y13:Y49)</f>
        <v>2</v>
      </c>
      <c r="Z50" s="57">
        <f>Y50/AE50*100</f>
        <v>0.015765410688948447</v>
      </c>
      <c r="AA50" s="56">
        <f>SUM(AA13:AA49)</f>
        <v>11990</v>
      </c>
      <c r="AB50" s="57">
        <f>AA50/AE50*100</f>
        <v>94.51363708024594</v>
      </c>
      <c r="AC50" s="56">
        <f>SUM(AC13:AC49)</f>
        <v>696</v>
      </c>
      <c r="AD50" s="58">
        <f>AC50/AE50*100</f>
        <v>5.48636291975406</v>
      </c>
      <c r="AE50" s="56">
        <f>SUM(AE13:AE49)</f>
        <v>12686</v>
      </c>
      <c r="AF50" s="59">
        <f>AE50/D50*100</f>
        <v>67.56497656582872</v>
      </c>
      <c r="AG50" s="108">
        <f>AF50-100</f>
        <v>-32.435023434171285</v>
      </c>
      <c r="AH50" s="20"/>
      <c r="AI50" s="20"/>
      <c r="AJ50" s="20"/>
      <c r="AK50" s="20"/>
      <c r="AL50" s="20"/>
      <c r="AM50" s="20"/>
    </row>
    <row r="51" ht="13.5" thickTop="1"/>
  </sheetData>
  <mergeCells count="32">
    <mergeCell ref="A13:A41"/>
    <mergeCell ref="AF9:AF11"/>
    <mergeCell ref="A9:A11"/>
    <mergeCell ref="AA9:AB10"/>
    <mergeCell ref="E10:F10"/>
    <mergeCell ref="AC9:AD10"/>
    <mergeCell ref="K10:L10"/>
    <mergeCell ref="S10:T10"/>
    <mergeCell ref="Q10:R10"/>
    <mergeCell ref="B9:B11"/>
    <mergeCell ref="A50:B50"/>
    <mergeCell ref="AE9:AE11"/>
    <mergeCell ref="Y10:Z10"/>
    <mergeCell ref="E9:Z9"/>
    <mergeCell ref="M10:N10"/>
    <mergeCell ref="O10:P10"/>
    <mergeCell ref="G10:H10"/>
    <mergeCell ref="I10:J10"/>
    <mergeCell ref="C9:C11"/>
    <mergeCell ref="A42:A48"/>
    <mergeCell ref="A5:AG5"/>
    <mergeCell ref="A6:AG6"/>
    <mergeCell ref="A7:AG7"/>
    <mergeCell ref="W10:X10"/>
    <mergeCell ref="D9:D11"/>
    <mergeCell ref="AG9:AG11"/>
    <mergeCell ref="U10:V10"/>
    <mergeCell ref="A8:AG8"/>
    <mergeCell ref="A1:AG1"/>
    <mergeCell ref="A2:AG2"/>
    <mergeCell ref="A3:AG3"/>
    <mergeCell ref="A4:AG4"/>
  </mergeCells>
  <printOptions/>
  <pageMargins left="0" right="0" top="0.5905511811023623" bottom="0.7874015748031497" header="0" footer="0"/>
  <pageSetup horizontalDpi="300" verticalDpi="300" orientation="landscape" paperSize="9" scale="90" r:id="rId2"/>
  <headerFooter alignWithMargins="0">
    <oddFooter>&amp;C&amp;P de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70"/>
  <sheetViews>
    <sheetView zoomScale="75" zoomScaleNormal="75" workbookViewId="0" topLeftCell="A36">
      <selection activeCell="AI29" sqref="AI29"/>
    </sheetView>
  </sheetViews>
  <sheetFormatPr defaultColWidth="11.421875" defaultRowHeight="12.75"/>
  <cols>
    <col min="1" max="1" width="7.8515625" style="66" customWidth="1"/>
    <col min="2" max="2" width="7.57421875" style="5" customWidth="1"/>
    <col min="3" max="3" width="5.421875" style="1" customWidth="1"/>
    <col min="4" max="4" width="6.8515625" style="8" customWidth="1"/>
    <col min="5" max="5" width="5.7109375" style="8" customWidth="1"/>
    <col min="6" max="6" width="4.57421875" style="21" customWidth="1"/>
    <col min="7" max="7" width="5.7109375" style="8" customWidth="1"/>
    <col min="8" max="8" width="4.421875" style="21" customWidth="1"/>
    <col min="9" max="9" width="5.7109375" style="8" customWidth="1"/>
    <col min="10" max="10" width="4.57421875" style="21" customWidth="1"/>
    <col min="11" max="11" width="5.7109375" style="8" customWidth="1"/>
    <col min="12" max="12" width="4.57421875" style="21" customWidth="1"/>
    <col min="13" max="13" width="5.7109375" style="8" customWidth="1"/>
    <col min="14" max="14" width="4.57421875" style="21" customWidth="1"/>
    <col min="15" max="15" width="5.7109375" style="8" customWidth="1"/>
    <col min="16" max="16" width="4.57421875" style="21" customWidth="1"/>
    <col min="17" max="17" width="5.7109375" style="21" customWidth="1"/>
    <col min="18" max="18" width="4.57421875" style="21" customWidth="1"/>
    <col min="19" max="19" width="5.7109375" style="21" customWidth="1"/>
    <col min="20" max="20" width="4.57421875" style="21" customWidth="1"/>
    <col min="21" max="21" width="5.7109375" style="21" customWidth="1"/>
    <col min="22" max="22" width="4.57421875" style="21" customWidth="1"/>
    <col min="23" max="23" width="5.7109375" style="21" customWidth="1"/>
    <col min="24" max="24" width="4.57421875" style="21" customWidth="1"/>
    <col min="25" max="25" width="5.7109375" style="8" customWidth="1"/>
    <col min="26" max="26" width="4.57421875" style="21" customWidth="1"/>
    <col min="27" max="27" width="7.00390625" style="12" customWidth="1"/>
    <col min="28" max="28" width="5.28125" style="12" customWidth="1"/>
    <col min="29" max="29" width="4.8515625" style="10" customWidth="1"/>
    <col min="30" max="30" width="4.57421875" style="21" customWidth="1"/>
    <col min="31" max="31" width="7.00390625" style="10" customWidth="1"/>
    <col min="32" max="32" width="7.7109375" style="26" customWidth="1"/>
    <col min="33" max="33" width="7.421875" style="0" customWidth="1"/>
    <col min="34" max="39" width="11.421875" style="18" customWidth="1"/>
  </cols>
  <sheetData>
    <row r="1" spans="1:33" ht="39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</row>
    <row r="2" spans="1:33" ht="18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</row>
    <row r="3" spans="1:33" ht="12.75">
      <c r="A3" s="312" t="s">
        <v>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</row>
    <row r="4" spans="1:33" ht="12.75">
      <c r="A4" s="313" t="s">
        <v>35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3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3" ht="25.5" customHeight="1">
      <c r="A6" s="343" t="s">
        <v>56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</row>
    <row r="7" spans="1:33" ht="11.25" customHeight="1">
      <c r="A7" s="315" t="s">
        <v>46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</row>
    <row r="8" spans="1:33" ht="13.5" thickBot="1">
      <c r="A8" s="306" t="s">
        <v>72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39" s="22" customFormat="1" ht="12" customHeight="1" thickBot="1" thickTop="1">
      <c r="A9" s="319" t="s">
        <v>36</v>
      </c>
      <c r="B9" s="322" t="s">
        <v>11</v>
      </c>
      <c r="C9" s="333" t="s">
        <v>12</v>
      </c>
      <c r="D9" s="334" t="s">
        <v>39</v>
      </c>
      <c r="E9" s="346" t="s">
        <v>42</v>
      </c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8"/>
      <c r="AA9" s="323" t="s">
        <v>43</v>
      </c>
      <c r="AB9" s="324"/>
      <c r="AC9" s="329" t="s">
        <v>40</v>
      </c>
      <c r="AD9" s="330"/>
      <c r="AE9" s="334" t="s">
        <v>41</v>
      </c>
      <c r="AF9" s="350" t="s">
        <v>51</v>
      </c>
      <c r="AG9" s="349" t="s">
        <v>48</v>
      </c>
      <c r="AH9" s="23"/>
      <c r="AI9" s="23"/>
      <c r="AJ9" s="23"/>
      <c r="AK9" s="23"/>
      <c r="AL9" s="23"/>
      <c r="AM9" s="23"/>
    </row>
    <row r="10" spans="1:33" s="24" customFormat="1" ht="18.75" customHeight="1" thickBot="1" thickTop="1">
      <c r="A10" s="320"/>
      <c r="B10" s="322"/>
      <c r="C10" s="333"/>
      <c r="D10" s="334"/>
      <c r="E10" s="327"/>
      <c r="F10" s="328"/>
      <c r="G10" s="327"/>
      <c r="H10" s="328"/>
      <c r="I10" s="327"/>
      <c r="J10" s="328"/>
      <c r="K10" s="327"/>
      <c r="L10" s="328"/>
      <c r="M10" s="327"/>
      <c r="N10" s="328"/>
      <c r="O10" s="327"/>
      <c r="P10" s="328"/>
      <c r="Q10" s="327"/>
      <c r="R10" s="328"/>
      <c r="S10" s="327"/>
      <c r="T10" s="328"/>
      <c r="U10" s="327"/>
      <c r="V10" s="328"/>
      <c r="W10" s="327"/>
      <c r="X10" s="328"/>
      <c r="Y10" s="327"/>
      <c r="Z10" s="328"/>
      <c r="AA10" s="325"/>
      <c r="AB10" s="326"/>
      <c r="AC10" s="331"/>
      <c r="AD10" s="332"/>
      <c r="AE10" s="334"/>
      <c r="AF10" s="317"/>
      <c r="AG10" s="342"/>
    </row>
    <row r="11" spans="1:33" s="24" customFormat="1" ht="12.75" customHeight="1" thickBot="1" thickTop="1">
      <c r="A11" s="321"/>
      <c r="B11" s="322"/>
      <c r="C11" s="333"/>
      <c r="D11" s="334"/>
      <c r="E11" s="49" t="s">
        <v>44</v>
      </c>
      <c r="F11" s="50" t="s">
        <v>38</v>
      </c>
      <c r="G11" s="49" t="s">
        <v>44</v>
      </c>
      <c r="H11" s="50" t="s">
        <v>38</v>
      </c>
      <c r="I11" s="49" t="s">
        <v>44</v>
      </c>
      <c r="J11" s="50" t="s">
        <v>38</v>
      </c>
      <c r="K11" s="49" t="s">
        <v>44</v>
      </c>
      <c r="L11" s="50" t="s">
        <v>38</v>
      </c>
      <c r="M11" s="49" t="s">
        <v>44</v>
      </c>
      <c r="N11" s="50" t="s">
        <v>38</v>
      </c>
      <c r="O11" s="49" t="s">
        <v>44</v>
      </c>
      <c r="P11" s="50" t="s">
        <v>38</v>
      </c>
      <c r="Q11" s="49" t="s">
        <v>44</v>
      </c>
      <c r="R11" s="144" t="s">
        <v>38</v>
      </c>
      <c r="S11" s="49" t="s">
        <v>44</v>
      </c>
      <c r="T11" s="50" t="s">
        <v>38</v>
      </c>
      <c r="U11" s="49" t="s">
        <v>44</v>
      </c>
      <c r="V11" s="50" t="s">
        <v>38</v>
      </c>
      <c r="W11" s="49" t="s">
        <v>44</v>
      </c>
      <c r="X11" s="50" t="s">
        <v>38</v>
      </c>
      <c r="Y11" s="49" t="s">
        <v>44</v>
      </c>
      <c r="Z11" s="50" t="s">
        <v>38</v>
      </c>
      <c r="AA11" s="49" t="s">
        <v>44</v>
      </c>
      <c r="AB11" s="51" t="s">
        <v>38</v>
      </c>
      <c r="AC11" s="48" t="s">
        <v>44</v>
      </c>
      <c r="AD11" s="51" t="s">
        <v>38</v>
      </c>
      <c r="AE11" s="334"/>
      <c r="AF11" s="318"/>
      <c r="AG11" s="342"/>
    </row>
    <row r="12" spans="1:39" s="2" customFormat="1" ht="7.5" customHeight="1" thickBot="1" thickTop="1">
      <c r="A12" s="65"/>
      <c r="B12" s="5"/>
      <c r="C12" s="1"/>
      <c r="D12" s="8"/>
      <c r="E12" s="8"/>
      <c r="F12" s="21"/>
      <c r="G12" s="8"/>
      <c r="H12" s="21"/>
      <c r="I12" s="8"/>
      <c r="J12" s="21"/>
      <c r="K12" s="8"/>
      <c r="L12" s="21"/>
      <c r="M12" s="8"/>
      <c r="N12" s="21"/>
      <c r="O12" s="8"/>
      <c r="P12" s="21"/>
      <c r="Q12" s="21"/>
      <c r="R12" s="21"/>
      <c r="S12" s="21"/>
      <c r="T12" s="21"/>
      <c r="U12" s="21"/>
      <c r="V12" s="21"/>
      <c r="W12" s="21"/>
      <c r="X12" s="21"/>
      <c r="Y12" s="8"/>
      <c r="Z12" s="21"/>
      <c r="AA12" s="12"/>
      <c r="AB12" s="12"/>
      <c r="AC12" s="11"/>
      <c r="AD12" s="21"/>
      <c r="AE12" s="11"/>
      <c r="AF12" s="27"/>
      <c r="AH12" s="14"/>
      <c r="AI12" s="14"/>
      <c r="AJ12" s="14"/>
      <c r="AK12" s="14"/>
      <c r="AL12" s="14"/>
      <c r="AM12" s="14"/>
    </row>
    <row r="13" spans="1:33" ht="13.5" customHeight="1" thickTop="1">
      <c r="A13" s="303" t="s">
        <v>6</v>
      </c>
      <c r="B13" s="28">
        <v>147</v>
      </c>
      <c r="C13" s="29" t="s">
        <v>15</v>
      </c>
      <c r="D13" s="133">
        <v>497</v>
      </c>
      <c r="E13" s="100">
        <v>145</v>
      </c>
      <c r="F13" s="33">
        <f aca="true" t="shared" si="0" ref="F13:F68">E13/AE13*100</f>
        <v>42.52199413489736</v>
      </c>
      <c r="G13" s="100">
        <v>167</v>
      </c>
      <c r="H13" s="33">
        <f aca="true" t="shared" si="1" ref="H13:H68">G13/AE13*100</f>
        <v>48.97360703812317</v>
      </c>
      <c r="I13" s="100">
        <v>4</v>
      </c>
      <c r="J13" s="33">
        <f aca="true" t="shared" si="2" ref="J13:J68">I13/AE13*100</f>
        <v>1.1730205278592376</v>
      </c>
      <c r="K13" s="100">
        <v>1</v>
      </c>
      <c r="L13" s="33">
        <f aca="true" t="shared" si="3" ref="L13:L68">K13/AE13*100</f>
        <v>0.2932551319648094</v>
      </c>
      <c r="M13" s="100">
        <v>0</v>
      </c>
      <c r="N13" s="33">
        <f aca="true" t="shared" si="4" ref="N13:N68">M13/AE13*100</f>
        <v>0</v>
      </c>
      <c r="O13" s="100">
        <v>12</v>
      </c>
      <c r="P13" s="33">
        <f aca="true" t="shared" si="5" ref="P13:P68">O13/AE13*100</f>
        <v>3.519061583577713</v>
      </c>
      <c r="Q13" s="228">
        <v>0</v>
      </c>
      <c r="R13" s="33">
        <f>Q13/AE13*100</f>
        <v>0</v>
      </c>
      <c r="S13" s="100">
        <v>2</v>
      </c>
      <c r="T13" s="33">
        <f aca="true" t="shared" si="6" ref="T13:T68">S13/AE13*100</f>
        <v>0.5865102639296188</v>
      </c>
      <c r="U13" s="100">
        <v>0</v>
      </c>
      <c r="V13" s="33">
        <f aca="true" t="shared" si="7" ref="V13:V68">U13/AE13*100</f>
        <v>0</v>
      </c>
      <c r="W13" s="100">
        <v>0</v>
      </c>
      <c r="X13" s="33">
        <f aca="true" t="shared" si="8" ref="X13:X68">W13/AE13*100</f>
        <v>0</v>
      </c>
      <c r="Y13" s="100">
        <v>0</v>
      </c>
      <c r="Z13" s="33">
        <f aca="true" t="shared" si="9" ref="Z13:Z68">Y13/AA13*100</f>
        <v>0</v>
      </c>
      <c r="AA13" s="34">
        <f>E13+G13+I13+K13+M13+O13+Q13+S13+U13+W13+Y13</f>
        <v>331</v>
      </c>
      <c r="AB13" s="33">
        <f aca="true" t="shared" si="10" ref="AB13:AB68">AA13/AE13*100</f>
        <v>97.0674486803519</v>
      </c>
      <c r="AC13" s="100">
        <v>10</v>
      </c>
      <c r="AD13" s="81">
        <f aca="true" t="shared" si="11" ref="AD13:AD68">AC13/AE13*100</f>
        <v>2.932551319648094</v>
      </c>
      <c r="AE13" s="34">
        <f aca="true" t="shared" si="12" ref="AE13:AE68">AA13+AC13</f>
        <v>341</v>
      </c>
      <c r="AF13" s="134">
        <f aca="true" t="shared" si="13" ref="AF13:AF68">AE13/D13*100</f>
        <v>68.61167002012073</v>
      </c>
      <c r="AG13" s="105">
        <f aca="true" t="shared" si="14" ref="AG13:AG68">AF13-100</f>
        <v>-31.388329979879273</v>
      </c>
    </row>
    <row r="14" spans="1:33" ht="12.75" customHeight="1">
      <c r="A14" s="304"/>
      <c r="B14" s="6">
        <v>147</v>
      </c>
      <c r="C14" s="3" t="s">
        <v>16</v>
      </c>
      <c r="D14" s="7">
        <v>497</v>
      </c>
      <c r="E14" s="98">
        <v>152</v>
      </c>
      <c r="F14" s="37">
        <f t="shared" si="0"/>
        <v>45.103857566765576</v>
      </c>
      <c r="G14" s="98">
        <v>147</v>
      </c>
      <c r="H14" s="37">
        <f t="shared" si="1"/>
        <v>43.62017804154303</v>
      </c>
      <c r="I14" s="98">
        <v>14</v>
      </c>
      <c r="J14" s="37">
        <f t="shared" si="2"/>
        <v>4.154302670623145</v>
      </c>
      <c r="K14" s="98">
        <v>0</v>
      </c>
      <c r="L14" s="37">
        <f t="shared" si="3"/>
        <v>0</v>
      </c>
      <c r="M14" s="98">
        <v>0</v>
      </c>
      <c r="N14" s="37">
        <f t="shared" si="4"/>
        <v>0</v>
      </c>
      <c r="O14" s="98">
        <v>15</v>
      </c>
      <c r="P14" s="37">
        <f t="shared" si="5"/>
        <v>4.451038575667656</v>
      </c>
      <c r="Q14" s="229">
        <v>0</v>
      </c>
      <c r="R14" s="37">
        <f aca="true" t="shared" si="15" ref="R14:R70">Q14/AE14*100</f>
        <v>0</v>
      </c>
      <c r="S14" s="98">
        <v>3</v>
      </c>
      <c r="T14" s="37">
        <f t="shared" si="6"/>
        <v>0.8902077151335311</v>
      </c>
      <c r="U14" s="98">
        <v>0</v>
      </c>
      <c r="V14" s="37">
        <f t="shared" si="7"/>
        <v>0</v>
      </c>
      <c r="W14" s="98">
        <v>1</v>
      </c>
      <c r="X14" s="37">
        <f t="shared" si="8"/>
        <v>0.2967359050445104</v>
      </c>
      <c r="Y14" s="98">
        <v>0</v>
      </c>
      <c r="Z14" s="37">
        <f t="shared" si="9"/>
        <v>0</v>
      </c>
      <c r="AA14" s="39">
        <f aca="true" t="shared" si="16" ref="AA14:AA68">E14+G14+I14+K14+M14+O14+Q14+S14+U14+W14+Y14</f>
        <v>332</v>
      </c>
      <c r="AB14" s="37">
        <f t="shared" si="10"/>
        <v>98.51632047477746</v>
      </c>
      <c r="AC14" s="98">
        <v>5</v>
      </c>
      <c r="AD14" s="82">
        <f t="shared" si="11"/>
        <v>1.483679525222552</v>
      </c>
      <c r="AE14" s="39">
        <f t="shared" si="12"/>
        <v>337</v>
      </c>
      <c r="AF14" s="135">
        <f t="shared" si="13"/>
        <v>67.80684104627767</v>
      </c>
      <c r="AG14" s="106">
        <f t="shared" si="14"/>
        <v>-32.19315895372233</v>
      </c>
    </row>
    <row r="15" spans="1:33" ht="12.75" customHeight="1">
      <c r="A15" s="304"/>
      <c r="B15" s="6">
        <v>148</v>
      </c>
      <c r="C15" s="3" t="s">
        <v>15</v>
      </c>
      <c r="D15" s="7">
        <v>441</v>
      </c>
      <c r="E15" s="98">
        <v>145</v>
      </c>
      <c r="F15" s="37">
        <f t="shared" si="0"/>
        <v>45.03105590062112</v>
      </c>
      <c r="G15" s="98">
        <v>149</v>
      </c>
      <c r="H15" s="37">
        <f t="shared" si="1"/>
        <v>46.273291925465834</v>
      </c>
      <c r="I15" s="98">
        <v>12</v>
      </c>
      <c r="J15" s="37">
        <f t="shared" si="2"/>
        <v>3.7267080745341614</v>
      </c>
      <c r="K15" s="98">
        <v>2</v>
      </c>
      <c r="L15" s="37">
        <f t="shared" si="3"/>
        <v>0.6211180124223602</v>
      </c>
      <c r="M15" s="98">
        <v>0</v>
      </c>
      <c r="N15" s="37">
        <f t="shared" si="4"/>
        <v>0</v>
      </c>
      <c r="O15" s="98">
        <v>5</v>
      </c>
      <c r="P15" s="37">
        <f t="shared" si="5"/>
        <v>1.5527950310559007</v>
      </c>
      <c r="Q15" s="229">
        <v>0</v>
      </c>
      <c r="R15" s="37">
        <f t="shared" si="15"/>
        <v>0</v>
      </c>
      <c r="S15" s="98">
        <v>6</v>
      </c>
      <c r="T15" s="37">
        <f t="shared" si="6"/>
        <v>1.8633540372670807</v>
      </c>
      <c r="U15" s="98">
        <v>0</v>
      </c>
      <c r="V15" s="37">
        <f t="shared" si="7"/>
        <v>0</v>
      </c>
      <c r="W15" s="98">
        <v>0</v>
      </c>
      <c r="X15" s="37">
        <f t="shared" si="8"/>
        <v>0</v>
      </c>
      <c r="Y15" s="98">
        <v>0</v>
      </c>
      <c r="Z15" s="37">
        <f t="shared" si="9"/>
        <v>0</v>
      </c>
      <c r="AA15" s="39">
        <f t="shared" si="16"/>
        <v>319</v>
      </c>
      <c r="AB15" s="37">
        <f t="shared" si="10"/>
        <v>99.06832298136646</v>
      </c>
      <c r="AC15" s="98">
        <v>3</v>
      </c>
      <c r="AD15" s="82">
        <f t="shared" si="11"/>
        <v>0.9316770186335404</v>
      </c>
      <c r="AE15" s="39">
        <f t="shared" si="12"/>
        <v>322</v>
      </c>
      <c r="AF15" s="135">
        <f t="shared" si="13"/>
        <v>73.01587301587301</v>
      </c>
      <c r="AG15" s="106">
        <f t="shared" si="14"/>
        <v>-26.984126984126988</v>
      </c>
    </row>
    <row r="16" spans="1:33" ht="12.75" customHeight="1">
      <c r="A16" s="304"/>
      <c r="B16" s="6">
        <v>148</v>
      </c>
      <c r="C16" s="3" t="s">
        <v>16</v>
      </c>
      <c r="D16" s="7">
        <v>441</v>
      </c>
      <c r="E16" s="98">
        <v>140</v>
      </c>
      <c r="F16" s="37">
        <f t="shared" si="0"/>
        <v>44.72843450479233</v>
      </c>
      <c r="G16" s="98">
        <v>138</v>
      </c>
      <c r="H16" s="37">
        <f t="shared" si="1"/>
        <v>44.08945686900959</v>
      </c>
      <c r="I16" s="98">
        <v>13</v>
      </c>
      <c r="J16" s="37">
        <f t="shared" si="2"/>
        <v>4.15335463258786</v>
      </c>
      <c r="K16" s="98">
        <v>1</v>
      </c>
      <c r="L16" s="37">
        <f t="shared" si="3"/>
        <v>0.3194888178913738</v>
      </c>
      <c r="M16" s="98">
        <v>0</v>
      </c>
      <c r="N16" s="37">
        <f t="shared" si="4"/>
        <v>0</v>
      </c>
      <c r="O16" s="98">
        <v>5</v>
      </c>
      <c r="P16" s="37">
        <f t="shared" si="5"/>
        <v>1.5974440894568689</v>
      </c>
      <c r="Q16" s="229">
        <v>0</v>
      </c>
      <c r="R16" s="37">
        <f t="shared" si="15"/>
        <v>0</v>
      </c>
      <c r="S16" s="98">
        <v>1</v>
      </c>
      <c r="T16" s="37">
        <f t="shared" si="6"/>
        <v>0.3194888178913738</v>
      </c>
      <c r="U16" s="98">
        <v>0</v>
      </c>
      <c r="V16" s="37">
        <f t="shared" si="7"/>
        <v>0</v>
      </c>
      <c r="W16" s="98">
        <v>5</v>
      </c>
      <c r="X16" s="37">
        <f t="shared" si="8"/>
        <v>1.5974440894568689</v>
      </c>
      <c r="Y16" s="98">
        <v>1</v>
      </c>
      <c r="Z16" s="37">
        <f t="shared" si="9"/>
        <v>0.3289473684210526</v>
      </c>
      <c r="AA16" s="39">
        <f t="shared" si="16"/>
        <v>304</v>
      </c>
      <c r="AB16" s="37">
        <f t="shared" si="10"/>
        <v>97.12460063897763</v>
      </c>
      <c r="AC16" s="98">
        <v>9</v>
      </c>
      <c r="AD16" s="82">
        <f t="shared" si="11"/>
        <v>2.8753993610223643</v>
      </c>
      <c r="AE16" s="39">
        <f t="shared" si="12"/>
        <v>313</v>
      </c>
      <c r="AF16" s="135">
        <f t="shared" si="13"/>
        <v>70.97505668934241</v>
      </c>
      <c r="AG16" s="106">
        <f t="shared" si="14"/>
        <v>-29.02494331065759</v>
      </c>
    </row>
    <row r="17" spans="1:33" ht="12.75" customHeight="1">
      <c r="A17" s="304"/>
      <c r="B17" s="6">
        <v>149</v>
      </c>
      <c r="C17" s="3" t="s">
        <v>15</v>
      </c>
      <c r="D17" s="7">
        <v>458</v>
      </c>
      <c r="E17" s="98">
        <v>159</v>
      </c>
      <c r="F17" s="37">
        <f t="shared" si="0"/>
        <v>46.76470588235294</v>
      </c>
      <c r="G17" s="98">
        <v>160</v>
      </c>
      <c r="H17" s="37">
        <f t="shared" si="1"/>
        <v>47.05882352941176</v>
      </c>
      <c r="I17" s="98">
        <v>14</v>
      </c>
      <c r="J17" s="37">
        <f t="shared" si="2"/>
        <v>4.117647058823529</v>
      </c>
      <c r="K17" s="98">
        <v>0</v>
      </c>
      <c r="L17" s="37">
        <f t="shared" si="3"/>
        <v>0</v>
      </c>
      <c r="M17" s="98">
        <v>0</v>
      </c>
      <c r="N17" s="37">
        <f t="shared" si="4"/>
        <v>0</v>
      </c>
      <c r="O17" s="98">
        <v>5</v>
      </c>
      <c r="P17" s="37">
        <f t="shared" si="5"/>
        <v>1.4705882352941175</v>
      </c>
      <c r="Q17" s="229">
        <v>0</v>
      </c>
      <c r="R17" s="37">
        <f t="shared" si="15"/>
        <v>0</v>
      </c>
      <c r="S17" s="98">
        <v>0</v>
      </c>
      <c r="T17" s="37">
        <f t="shared" si="6"/>
        <v>0</v>
      </c>
      <c r="U17" s="98">
        <v>0</v>
      </c>
      <c r="V17" s="37">
        <f t="shared" si="7"/>
        <v>0</v>
      </c>
      <c r="W17" s="98">
        <v>0</v>
      </c>
      <c r="X17" s="37">
        <f t="shared" si="8"/>
        <v>0</v>
      </c>
      <c r="Y17" s="98">
        <v>0</v>
      </c>
      <c r="Z17" s="37">
        <f t="shared" si="9"/>
        <v>0</v>
      </c>
      <c r="AA17" s="39">
        <f t="shared" si="16"/>
        <v>338</v>
      </c>
      <c r="AB17" s="37">
        <f t="shared" si="10"/>
        <v>99.41176470588235</v>
      </c>
      <c r="AC17" s="98">
        <v>2</v>
      </c>
      <c r="AD17" s="82">
        <f t="shared" si="11"/>
        <v>0.5882352941176471</v>
      </c>
      <c r="AE17" s="39">
        <f t="shared" si="12"/>
        <v>340</v>
      </c>
      <c r="AF17" s="135">
        <f t="shared" si="13"/>
        <v>74.235807860262</v>
      </c>
      <c r="AG17" s="106">
        <f t="shared" si="14"/>
        <v>-25.764192139738</v>
      </c>
    </row>
    <row r="18" spans="1:33" ht="12.75" customHeight="1">
      <c r="A18" s="304"/>
      <c r="B18" s="6">
        <v>149</v>
      </c>
      <c r="C18" s="3" t="s">
        <v>16</v>
      </c>
      <c r="D18" s="7">
        <v>458</v>
      </c>
      <c r="E18" s="98">
        <v>161</v>
      </c>
      <c r="F18" s="37">
        <f t="shared" si="0"/>
        <v>48.059701492537314</v>
      </c>
      <c r="G18" s="98">
        <v>149</v>
      </c>
      <c r="H18" s="37">
        <f t="shared" si="1"/>
        <v>44.47761194029851</v>
      </c>
      <c r="I18" s="98">
        <v>9</v>
      </c>
      <c r="J18" s="37">
        <f t="shared" si="2"/>
        <v>2.6865671641791042</v>
      </c>
      <c r="K18" s="98">
        <v>0</v>
      </c>
      <c r="L18" s="37">
        <f t="shared" si="3"/>
        <v>0</v>
      </c>
      <c r="M18" s="98">
        <v>0</v>
      </c>
      <c r="N18" s="37">
        <f t="shared" si="4"/>
        <v>0</v>
      </c>
      <c r="O18" s="98">
        <v>9</v>
      </c>
      <c r="P18" s="37">
        <f t="shared" si="5"/>
        <v>2.6865671641791042</v>
      </c>
      <c r="Q18" s="229">
        <v>0</v>
      </c>
      <c r="R18" s="37">
        <f t="shared" si="15"/>
        <v>0</v>
      </c>
      <c r="S18" s="98">
        <v>0</v>
      </c>
      <c r="T18" s="37">
        <f t="shared" si="6"/>
        <v>0</v>
      </c>
      <c r="U18" s="98">
        <v>0</v>
      </c>
      <c r="V18" s="37">
        <f t="shared" si="7"/>
        <v>0</v>
      </c>
      <c r="W18" s="98">
        <v>3</v>
      </c>
      <c r="X18" s="37">
        <f t="shared" si="8"/>
        <v>0.8955223880597015</v>
      </c>
      <c r="Y18" s="98">
        <v>0</v>
      </c>
      <c r="Z18" s="37">
        <f t="shared" si="9"/>
        <v>0</v>
      </c>
      <c r="AA18" s="39">
        <f t="shared" si="16"/>
        <v>331</v>
      </c>
      <c r="AB18" s="37">
        <f t="shared" si="10"/>
        <v>98.80597014925372</v>
      </c>
      <c r="AC18" s="98">
        <v>4</v>
      </c>
      <c r="AD18" s="82">
        <f t="shared" si="11"/>
        <v>1.1940298507462688</v>
      </c>
      <c r="AE18" s="39">
        <f t="shared" si="12"/>
        <v>335</v>
      </c>
      <c r="AF18" s="135">
        <f t="shared" si="13"/>
        <v>73.14410480349345</v>
      </c>
      <c r="AG18" s="106">
        <f t="shared" si="14"/>
        <v>-26.85589519650655</v>
      </c>
    </row>
    <row r="19" spans="1:33" ht="12.75" customHeight="1">
      <c r="A19" s="304"/>
      <c r="B19" s="6">
        <v>150</v>
      </c>
      <c r="C19" s="3" t="s">
        <v>15</v>
      </c>
      <c r="D19" s="7">
        <v>733</v>
      </c>
      <c r="E19" s="98">
        <v>218</v>
      </c>
      <c r="F19" s="37">
        <f t="shared" si="0"/>
        <v>43.25396825396825</v>
      </c>
      <c r="G19" s="98">
        <v>215</v>
      </c>
      <c r="H19" s="37">
        <f t="shared" si="1"/>
        <v>42.65873015873016</v>
      </c>
      <c r="I19" s="98">
        <v>34</v>
      </c>
      <c r="J19" s="37">
        <f t="shared" si="2"/>
        <v>6.746031746031746</v>
      </c>
      <c r="K19" s="98">
        <v>1</v>
      </c>
      <c r="L19" s="37">
        <f t="shared" si="3"/>
        <v>0.1984126984126984</v>
      </c>
      <c r="M19" s="98">
        <v>1</v>
      </c>
      <c r="N19" s="37">
        <f t="shared" si="4"/>
        <v>0.1984126984126984</v>
      </c>
      <c r="O19" s="98">
        <v>23</v>
      </c>
      <c r="P19" s="37">
        <f t="shared" si="5"/>
        <v>4.563492063492063</v>
      </c>
      <c r="Q19" s="229">
        <v>0</v>
      </c>
      <c r="R19" s="37">
        <f t="shared" si="15"/>
        <v>0</v>
      </c>
      <c r="S19" s="98">
        <v>2</v>
      </c>
      <c r="T19" s="37">
        <f t="shared" si="6"/>
        <v>0.3968253968253968</v>
      </c>
      <c r="U19" s="98">
        <v>0</v>
      </c>
      <c r="V19" s="37">
        <f t="shared" si="7"/>
        <v>0</v>
      </c>
      <c r="W19" s="98">
        <v>3</v>
      </c>
      <c r="X19" s="37">
        <f t="shared" si="8"/>
        <v>0.5952380952380952</v>
      </c>
      <c r="Y19" s="98">
        <v>0</v>
      </c>
      <c r="Z19" s="37">
        <f t="shared" si="9"/>
        <v>0</v>
      </c>
      <c r="AA19" s="39">
        <f t="shared" si="16"/>
        <v>497</v>
      </c>
      <c r="AB19" s="37">
        <f t="shared" si="10"/>
        <v>98.61111111111111</v>
      </c>
      <c r="AC19" s="98">
        <v>7</v>
      </c>
      <c r="AD19" s="82">
        <f t="shared" si="11"/>
        <v>1.3888888888888888</v>
      </c>
      <c r="AE19" s="39">
        <f t="shared" si="12"/>
        <v>504</v>
      </c>
      <c r="AF19" s="135">
        <f t="shared" si="13"/>
        <v>68.75852660300137</v>
      </c>
      <c r="AG19" s="106">
        <f t="shared" si="14"/>
        <v>-31.24147339699863</v>
      </c>
    </row>
    <row r="20" spans="1:33" ht="12.75" customHeight="1">
      <c r="A20" s="304"/>
      <c r="B20" s="6">
        <v>151</v>
      </c>
      <c r="C20" s="3" t="s">
        <v>15</v>
      </c>
      <c r="D20" s="7">
        <v>664</v>
      </c>
      <c r="E20" s="98">
        <v>190</v>
      </c>
      <c r="F20" s="37">
        <f t="shared" si="0"/>
        <v>40.08438818565401</v>
      </c>
      <c r="G20" s="98">
        <v>208</v>
      </c>
      <c r="H20" s="37">
        <f t="shared" si="1"/>
        <v>43.88185654008439</v>
      </c>
      <c r="I20" s="98">
        <v>52</v>
      </c>
      <c r="J20" s="37">
        <f t="shared" si="2"/>
        <v>10.970464135021098</v>
      </c>
      <c r="K20" s="98">
        <v>0</v>
      </c>
      <c r="L20" s="37">
        <f t="shared" si="3"/>
        <v>0</v>
      </c>
      <c r="M20" s="98">
        <v>0</v>
      </c>
      <c r="N20" s="37">
        <f t="shared" si="4"/>
        <v>0</v>
      </c>
      <c r="O20" s="98">
        <v>7</v>
      </c>
      <c r="P20" s="37">
        <f t="shared" si="5"/>
        <v>1.4767932489451476</v>
      </c>
      <c r="Q20" s="229">
        <v>0</v>
      </c>
      <c r="R20" s="37">
        <f t="shared" si="15"/>
        <v>0</v>
      </c>
      <c r="S20" s="98">
        <v>8</v>
      </c>
      <c r="T20" s="37">
        <f t="shared" si="6"/>
        <v>1.6877637130801686</v>
      </c>
      <c r="U20" s="98">
        <v>0</v>
      </c>
      <c r="V20" s="37">
        <f t="shared" si="7"/>
        <v>0</v>
      </c>
      <c r="W20" s="98">
        <v>0</v>
      </c>
      <c r="X20" s="37">
        <f t="shared" si="8"/>
        <v>0</v>
      </c>
      <c r="Y20" s="98">
        <v>0</v>
      </c>
      <c r="Z20" s="37">
        <f t="shared" si="9"/>
        <v>0</v>
      </c>
      <c r="AA20" s="39">
        <f t="shared" si="16"/>
        <v>465</v>
      </c>
      <c r="AB20" s="37">
        <f t="shared" si="10"/>
        <v>98.10126582278481</v>
      </c>
      <c r="AC20" s="98">
        <v>9</v>
      </c>
      <c r="AD20" s="82">
        <f t="shared" si="11"/>
        <v>1.89873417721519</v>
      </c>
      <c r="AE20" s="39">
        <f t="shared" si="12"/>
        <v>474</v>
      </c>
      <c r="AF20" s="135">
        <f t="shared" si="13"/>
        <v>71.3855421686747</v>
      </c>
      <c r="AG20" s="106">
        <f t="shared" si="14"/>
        <v>-28.614457831325296</v>
      </c>
    </row>
    <row r="21" spans="1:33" ht="12.75" customHeight="1">
      <c r="A21" s="304"/>
      <c r="B21" s="6">
        <v>152</v>
      </c>
      <c r="C21" s="3" t="s">
        <v>15</v>
      </c>
      <c r="D21" s="7">
        <v>466</v>
      </c>
      <c r="E21" s="98">
        <v>123</v>
      </c>
      <c r="F21" s="37">
        <f t="shared" si="0"/>
        <v>38.31775700934579</v>
      </c>
      <c r="G21" s="98">
        <v>156</v>
      </c>
      <c r="H21" s="37">
        <f t="shared" si="1"/>
        <v>48.598130841121495</v>
      </c>
      <c r="I21" s="98">
        <v>16</v>
      </c>
      <c r="J21" s="37">
        <f t="shared" si="2"/>
        <v>4.984423676012461</v>
      </c>
      <c r="K21" s="98">
        <v>1</v>
      </c>
      <c r="L21" s="37">
        <f t="shared" si="3"/>
        <v>0.3115264797507788</v>
      </c>
      <c r="M21" s="98">
        <v>0</v>
      </c>
      <c r="N21" s="37">
        <f t="shared" si="4"/>
        <v>0</v>
      </c>
      <c r="O21" s="98">
        <v>10</v>
      </c>
      <c r="P21" s="37">
        <f t="shared" si="5"/>
        <v>3.115264797507788</v>
      </c>
      <c r="Q21" s="229">
        <v>0</v>
      </c>
      <c r="R21" s="37">
        <f t="shared" si="15"/>
        <v>0</v>
      </c>
      <c r="S21" s="98">
        <v>7</v>
      </c>
      <c r="T21" s="37">
        <f t="shared" si="6"/>
        <v>2.1806853582554515</v>
      </c>
      <c r="U21" s="98">
        <v>0</v>
      </c>
      <c r="V21" s="37">
        <f t="shared" si="7"/>
        <v>0</v>
      </c>
      <c r="W21" s="98">
        <v>1</v>
      </c>
      <c r="X21" s="37">
        <f t="shared" si="8"/>
        <v>0.3115264797507788</v>
      </c>
      <c r="Y21" s="98">
        <v>0</v>
      </c>
      <c r="Z21" s="37">
        <f t="shared" si="9"/>
        <v>0</v>
      </c>
      <c r="AA21" s="39">
        <f t="shared" si="16"/>
        <v>314</v>
      </c>
      <c r="AB21" s="37">
        <f t="shared" si="10"/>
        <v>97.81931464174455</v>
      </c>
      <c r="AC21" s="98">
        <v>7</v>
      </c>
      <c r="AD21" s="82">
        <f t="shared" si="11"/>
        <v>2.1806853582554515</v>
      </c>
      <c r="AE21" s="39">
        <f t="shared" si="12"/>
        <v>321</v>
      </c>
      <c r="AF21" s="135">
        <f t="shared" si="13"/>
        <v>68.88412017167383</v>
      </c>
      <c r="AG21" s="106">
        <f t="shared" si="14"/>
        <v>-31.11587982832617</v>
      </c>
    </row>
    <row r="22" spans="1:33" ht="12.75" customHeight="1">
      <c r="A22" s="304"/>
      <c r="B22" s="6">
        <v>152</v>
      </c>
      <c r="C22" s="3" t="s">
        <v>16</v>
      </c>
      <c r="D22" s="7">
        <v>467</v>
      </c>
      <c r="E22" s="98">
        <v>129</v>
      </c>
      <c r="F22" s="37">
        <f t="shared" si="0"/>
        <v>40.56603773584906</v>
      </c>
      <c r="G22" s="98">
        <v>151</v>
      </c>
      <c r="H22" s="37">
        <f t="shared" si="1"/>
        <v>47.48427672955975</v>
      </c>
      <c r="I22" s="98">
        <v>18</v>
      </c>
      <c r="J22" s="37">
        <f t="shared" si="2"/>
        <v>5.660377358490567</v>
      </c>
      <c r="K22" s="98">
        <v>2</v>
      </c>
      <c r="L22" s="37">
        <f t="shared" si="3"/>
        <v>0.628930817610063</v>
      </c>
      <c r="M22" s="98">
        <v>0</v>
      </c>
      <c r="N22" s="37">
        <f t="shared" si="4"/>
        <v>0</v>
      </c>
      <c r="O22" s="98">
        <v>8</v>
      </c>
      <c r="P22" s="37">
        <f t="shared" si="5"/>
        <v>2.515723270440252</v>
      </c>
      <c r="Q22" s="229">
        <v>0</v>
      </c>
      <c r="R22" s="37">
        <f t="shared" si="15"/>
        <v>0</v>
      </c>
      <c r="S22" s="98">
        <v>1</v>
      </c>
      <c r="T22" s="37">
        <f t="shared" si="6"/>
        <v>0.3144654088050315</v>
      </c>
      <c r="U22" s="98">
        <v>0</v>
      </c>
      <c r="V22" s="37">
        <f t="shared" si="7"/>
        <v>0</v>
      </c>
      <c r="W22" s="98">
        <v>3</v>
      </c>
      <c r="X22" s="37">
        <f t="shared" si="8"/>
        <v>0.9433962264150944</v>
      </c>
      <c r="Y22" s="98">
        <v>0</v>
      </c>
      <c r="Z22" s="37">
        <f t="shared" si="9"/>
        <v>0</v>
      </c>
      <c r="AA22" s="39">
        <f t="shared" si="16"/>
        <v>312</v>
      </c>
      <c r="AB22" s="37">
        <f t="shared" si="10"/>
        <v>98.11320754716981</v>
      </c>
      <c r="AC22" s="98">
        <v>6</v>
      </c>
      <c r="AD22" s="82">
        <f t="shared" si="11"/>
        <v>1.8867924528301887</v>
      </c>
      <c r="AE22" s="39">
        <f t="shared" si="12"/>
        <v>318</v>
      </c>
      <c r="AF22" s="135">
        <f t="shared" si="13"/>
        <v>68.09421841541756</v>
      </c>
      <c r="AG22" s="106">
        <f t="shared" si="14"/>
        <v>-31.905781584582442</v>
      </c>
    </row>
    <row r="23" spans="1:33" ht="12.75" customHeight="1">
      <c r="A23" s="304"/>
      <c r="B23" s="6">
        <v>153</v>
      </c>
      <c r="C23" s="3" t="s">
        <v>15</v>
      </c>
      <c r="D23" s="7">
        <v>444</v>
      </c>
      <c r="E23" s="98">
        <v>145</v>
      </c>
      <c r="F23" s="37">
        <f t="shared" si="0"/>
        <v>46.47435897435898</v>
      </c>
      <c r="G23" s="98">
        <v>131</v>
      </c>
      <c r="H23" s="37">
        <f t="shared" si="1"/>
        <v>41.98717948717949</v>
      </c>
      <c r="I23" s="98">
        <v>20</v>
      </c>
      <c r="J23" s="37">
        <f t="shared" si="2"/>
        <v>6.41025641025641</v>
      </c>
      <c r="K23" s="98">
        <v>1</v>
      </c>
      <c r="L23" s="37">
        <f t="shared" si="3"/>
        <v>0.3205128205128205</v>
      </c>
      <c r="M23" s="98">
        <v>0</v>
      </c>
      <c r="N23" s="37">
        <f t="shared" si="4"/>
        <v>0</v>
      </c>
      <c r="O23" s="98">
        <v>5</v>
      </c>
      <c r="P23" s="37">
        <f t="shared" si="5"/>
        <v>1.6025641025641024</v>
      </c>
      <c r="Q23" s="229">
        <v>0</v>
      </c>
      <c r="R23" s="37">
        <f t="shared" si="15"/>
        <v>0</v>
      </c>
      <c r="S23" s="98">
        <v>2</v>
      </c>
      <c r="T23" s="37">
        <f t="shared" si="6"/>
        <v>0.641025641025641</v>
      </c>
      <c r="U23" s="98">
        <v>0</v>
      </c>
      <c r="V23" s="37">
        <f t="shared" si="7"/>
        <v>0</v>
      </c>
      <c r="W23" s="98">
        <v>1</v>
      </c>
      <c r="X23" s="37">
        <f t="shared" si="8"/>
        <v>0.3205128205128205</v>
      </c>
      <c r="Y23" s="98">
        <v>0</v>
      </c>
      <c r="Z23" s="37">
        <f t="shared" si="9"/>
        <v>0</v>
      </c>
      <c r="AA23" s="39">
        <f t="shared" si="16"/>
        <v>305</v>
      </c>
      <c r="AB23" s="37">
        <f t="shared" si="10"/>
        <v>97.75641025641025</v>
      </c>
      <c r="AC23" s="98">
        <v>7</v>
      </c>
      <c r="AD23" s="82">
        <f t="shared" si="11"/>
        <v>2.2435897435897436</v>
      </c>
      <c r="AE23" s="39">
        <f t="shared" si="12"/>
        <v>312</v>
      </c>
      <c r="AF23" s="135">
        <f t="shared" si="13"/>
        <v>70.27027027027027</v>
      </c>
      <c r="AG23" s="106">
        <f t="shared" si="14"/>
        <v>-29.729729729729726</v>
      </c>
    </row>
    <row r="24" spans="1:33" ht="12.75" customHeight="1">
      <c r="A24" s="304"/>
      <c r="B24" s="6">
        <v>153</v>
      </c>
      <c r="C24" s="3" t="s">
        <v>16</v>
      </c>
      <c r="D24" s="7">
        <v>444</v>
      </c>
      <c r="E24" s="98">
        <v>147</v>
      </c>
      <c r="F24" s="37">
        <f t="shared" si="0"/>
        <v>45.65217391304348</v>
      </c>
      <c r="G24" s="98">
        <v>136</v>
      </c>
      <c r="H24" s="37">
        <f t="shared" si="1"/>
        <v>42.2360248447205</v>
      </c>
      <c r="I24" s="98">
        <v>12</v>
      </c>
      <c r="J24" s="37">
        <f t="shared" si="2"/>
        <v>3.7267080745341614</v>
      </c>
      <c r="K24" s="98">
        <v>0</v>
      </c>
      <c r="L24" s="37">
        <f t="shared" si="3"/>
        <v>0</v>
      </c>
      <c r="M24" s="98">
        <v>0</v>
      </c>
      <c r="N24" s="37">
        <f t="shared" si="4"/>
        <v>0</v>
      </c>
      <c r="O24" s="98">
        <v>15</v>
      </c>
      <c r="P24" s="37">
        <f t="shared" si="5"/>
        <v>4.658385093167702</v>
      </c>
      <c r="Q24" s="229">
        <v>0</v>
      </c>
      <c r="R24" s="37">
        <f t="shared" si="15"/>
        <v>0</v>
      </c>
      <c r="S24" s="98">
        <v>2</v>
      </c>
      <c r="T24" s="37">
        <f t="shared" si="6"/>
        <v>0.6211180124223602</v>
      </c>
      <c r="U24" s="98">
        <v>0</v>
      </c>
      <c r="V24" s="37">
        <f t="shared" si="7"/>
        <v>0</v>
      </c>
      <c r="W24" s="98">
        <v>0</v>
      </c>
      <c r="X24" s="37">
        <f t="shared" si="8"/>
        <v>0</v>
      </c>
      <c r="Y24" s="98">
        <v>0</v>
      </c>
      <c r="Z24" s="37">
        <f t="shared" si="9"/>
        <v>0</v>
      </c>
      <c r="AA24" s="39">
        <f t="shared" si="16"/>
        <v>312</v>
      </c>
      <c r="AB24" s="37">
        <f t="shared" si="10"/>
        <v>96.8944099378882</v>
      </c>
      <c r="AC24" s="98">
        <v>10</v>
      </c>
      <c r="AD24" s="82">
        <f t="shared" si="11"/>
        <v>3.1055900621118013</v>
      </c>
      <c r="AE24" s="39">
        <f t="shared" si="12"/>
        <v>322</v>
      </c>
      <c r="AF24" s="135">
        <f t="shared" si="13"/>
        <v>72.52252252252252</v>
      </c>
      <c r="AG24" s="106">
        <f t="shared" si="14"/>
        <v>-27.47747747747748</v>
      </c>
    </row>
    <row r="25" spans="1:33" ht="12.75" customHeight="1">
      <c r="A25" s="304"/>
      <c r="B25" s="6">
        <v>154</v>
      </c>
      <c r="C25" s="3" t="s">
        <v>15</v>
      </c>
      <c r="D25" s="7">
        <v>561</v>
      </c>
      <c r="E25" s="98">
        <v>186</v>
      </c>
      <c r="F25" s="37">
        <f t="shared" si="0"/>
        <v>48.56396866840731</v>
      </c>
      <c r="G25" s="98">
        <v>144</v>
      </c>
      <c r="H25" s="37">
        <f t="shared" si="1"/>
        <v>37.59791122715404</v>
      </c>
      <c r="I25" s="98">
        <v>9</v>
      </c>
      <c r="J25" s="37">
        <f t="shared" si="2"/>
        <v>2.3498694516971277</v>
      </c>
      <c r="K25" s="98">
        <v>2</v>
      </c>
      <c r="L25" s="37">
        <f t="shared" si="3"/>
        <v>0.5221932114882507</v>
      </c>
      <c r="M25" s="98">
        <v>0</v>
      </c>
      <c r="N25" s="37">
        <f t="shared" si="4"/>
        <v>0</v>
      </c>
      <c r="O25" s="98">
        <v>27</v>
      </c>
      <c r="P25" s="37">
        <f t="shared" si="5"/>
        <v>7.049608355091384</v>
      </c>
      <c r="Q25" s="229">
        <v>0</v>
      </c>
      <c r="R25" s="37">
        <f t="shared" si="15"/>
        <v>0</v>
      </c>
      <c r="S25" s="98">
        <v>3</v>
      </c>
      <c r="T25" s="37">
        <f t="shared" si="6"/>
        <v>0.7832898172323759</v>
      </c>
      <c r="U25" s="98">
        <v>1</v>
      </c>
      <c r="V25" s="37">
        <f t="shared" si="7"/>
        <v>0.26109660574412535</v>
      </c>
      <c r="W25" s="98">
        <v>1</v>
      </c>
      <c r="X25" s="37">
        <f t="shared" si="8"/>
        <v>0.26109660574412535</v>
      </c>
      <c r="Y25" s="98">
        <v>0</v>
      </c>
      <c r="Z25" s="37">
        <f t="shared" si="9"/>
        <v>0</v>
      </c>
      <c r="AA25" s="39">
        <f t="shared" si="16"/>
        <v>373</v>
      </c>
      <c r="AB25" s="37">
        <f t="shared" si="10"/>
        <v>97.38903394255874</v>
      </c>
      <c r="AC25" s="98">
        <v>10</v>
      </c>
      <c r="AD25" s="82">
        <f t="shared" si="11"/>
        <v>2.610966057441253</v>
      </c>
      <c r="AE25" s="39">
        <f t="shared" si="12"/>
        <v>383</v>
      </c>
      <c r="AF25" s="135">
        <f t="shared" si="13"/>
        <v>68.27094474153299</v>
      </c>
      <c r="AG25" s="106">
        <f t="shared" si="14"/>
        <v>-31.729055258467014</v>
      </c>
    </row>
    <row r="26" spans="1:33" ht="12.75" customHeight="1">
      <c r="A26" s="304"/>
      <c r="B26" s="6">
        <v>154</v>
      </c>
      <c r="C26" s="3" t="s">
        <v>16</v>
      </c>
      <c r="D26" s="7">
        <v>561</v>
      </c>
      <c r="E26" s="98">
        <v>179</v>
      </c>
      <c r="F26" s="37">
        <f t="shared" si="0"/>
        <v>44.86215538847117</v>
      </c>
      <c r="G26" s="98">
        <v>186</v>
      </c>
      <c r="H26" s="37">
        <f t="shared" si="1"/>
        <v>46.616541353383454</v>
      </c>
      <c r="I26" s="98">
        <v>14</v>
      </c>
      <c r="J26" s="37">
        <f t="shared" si="2"/>
        <v>3.508771929824561</v>
      </c>
      <c r="K26" s="98">
        <v>0</v>
      </c>
      <c r="L26" s="37">
        <f t="shared" si="3"/>
        <v>0</v>
      </c>
      <c r="M26" s="98">
        <v>0</v>
      </c>
      <c r="N26" s="37">
        <f t="shared" si="4"/>
        <v>0</v>
      </c>
      <c r="O26" s="98">
        <v>10</v>
      </c>
      <c r="P26" s="37">
        <f t="shared" si="5"/>
        <v>2.506265664160401</v>
      </c>
      <c r="Q26" s="229">
        <v>0</v>
      </c>
      <c r="R26" s="37">
        <f t="shared" si="15"/>
        <v>0</v>
      </c>
      <c r="S26" s="98">
        <v>4</v>
      </c>
      <c r="T26" s="37">
        <f t="shared" si="6"/>
        <v>1.0025062656641603</v>
      </c>
      <c r="U26" s="98">
        <v>0</v>
      </c>
      <c r="V26" s="37">
        <f t="shared" si="7"/>
        <v>0</v>
      </c>
      <c r="W26" s="98">
        <v>0</v>
      </c>
      <c r="X26" s="37">
        <f t="shared" si="8"/>
        <v>0</v>
      </c>
      <c r="Y26" s="98">
        <v>0</v>
      </c>
      <c r="Z26" s="37">
        <f t="shared" si="9"/>
        <v>0</v>
      </c>
      <c r="AA26" s="39">
        <f t="shared" si="16"/>
        <v>393</v>
      </c>
      <c r="AB26" s="37">
        <f t="shared" si="10"/>
        <v>98.49624060150376</v>
      </c>
      <c r="AC26" s="98">
        <v>6</v>
      </c>
      <c r="AD26" s="82">
        <f t="shared" si="11"/>
        <v>1.5037593984962405</v>
      </c>
      <c r="AE26" s="39">
        <f t="shared" si="12"/>
        <v>399</v>
      </c>
      <c r="AF26" s="135">
        <f t="shared" si="13"/>
        <v>71.12299465240642</v>
      </c>
      <c r="AG26" s="106">
        <f t="shared" si="14"/>
        <v>-28.87700534759358</v>
      </c>
    </row>
    <row r="27" spans="1:33" ht="12.75" customHeight="1">
      <c r="A27" s="304"/>
      <c r="B27" s="6">
        <v>155</v>
      </c>
      <c r="C27" s="3" t="s">
        <v>15</v>
      </c>
      <c r="D27" s="7">
        <v>532</v>
      </c>
      <c r="E27" s="98">
        <v>121</v>
      </c>
      <c r="F27" s="37">
        <f t="shared" si="0"/>
        <v>31.025641025641026</v>
      </c>
      <c r="G27" s="98">
        <v>221</v>
      </c>
      <c r="H27" s="37">
        <f t="shared" si="1"/>
        <v>56.666666666666664</v>
      </c>
      <c r="I27" s="98">
        <v>12</v>
      </c>
      <c r="J27" s="37">
        <f t="shared" si="2"/>
        <v>3.076923076923077</v>
      </c>
      <c r="K27" s="98">
        <v>0</v>
      </c>
      <c r="L27" s="37">
        <f t="shared" si="3"/>
        <v>0</v>
      </c>
      <c r="M27" s="98">
        <v>0</v>
      </c>
      <c r="N27" s="37">
        <f t="shared" si="4"/>
        <v>0</v>
      </c>
      <c r="O27" s="98">
        <v>21</v>
      </c>
      <c r="P27" s="37">
        <f t="shared" si="5"/>
        <v>5.384615384615385</v>
      </c>
      <c r="Q27" s="229">
        <v>0</v>
      </c>
      <c r="R27" s="37">
        <f t="shared" si="15"/>
        <v>0</v>
      </c>
      <c r="S27" s="98">
        <v>6</v>
      </c>
      <c r="T27" s="37">
        <f t="shared" si="6"/>
        <v>1.5384615384615385</v>
      </c>
      <c r="U27" s="98">
        <v>0</v>
      </c>
      <c r="V27" s="37">
        <f t="shared" si="7"/>
        <v>0</v>
      </c>
      <c r="W27" s="98">
        <v>2</v>
      </c>
      <c r="X27" s="37">
        <f t="shared" si="8"/>
        <v>0.5128205128205128</v>
      </c>
      <c r="Y27" s="98">
        <v>0</v>
      </c>
      <c r="Z27" s="37">
        <f t="shared" si="9"/>
        <v>0</v>
      </c>
      <c r="AA27" s="39">
        <f t="shared" si="16"/>
        <v>383</v>
      </c>
      <c r="AB27" s="37">
        <f t="shared" si="10"/>
        <v>98.2051282051282</v>
      </c>
      <c r="AC27" s="98">
        <v>7</v>
      </c>
      <c r="AD27" s="82">
        <f t="shared" si="11"/>
        <v>1.7948717948717947</v>
      </c>
      <c r="AE27" s="39">
        <f t="shared" si="12"/>
        <v>390</v>
      </c>
      <c r="AF27" s="135">
        <f t="shared" si="13"/>
        <v>73.30827067669173</v>
      </c>
      <c r="AG27" s="106">
        <f t="shared" si="14"/>
        <v>-26.691729323308266</v>
      </c>
    </row>
    <row r="28" spans="1:33" ht="12.75" customHeight="1">
      <c r="A28" s="304"/>
      <c r="B28" s="6">
        <v>155</v>
      </c>
      <c r="C28" s="3" t="s">
        <v>16</v>
      </c>
      <c r="D28" s="7">
        <v>533</v>
      </c>
      <c r="E28" s="98">
        <v>171</v>
      </c>
      <c r="F28" s="37">
        <f t="shared" si="0"/>
        <v>45.11873350923483</v>
      </c>
      <c r="G28" s="98">
        <v>172</v>
      </c>
      <c r="H28" s="37">
        <f t="shared" si="1"/>
        <v>45.382585751978894</v>
      </c>
      <c r="I28" s="98">
        <v>9</v>
      </c>
      <c r="J28" s="37">
        <f t="shared" si="2"/>
        <v>2.3746701846965697</v>
      </c>
      <c r="K28" s="98">
        <v>1</v>
      </c>
      <c r="L28" s="37">
        <f t="shared" si="3"/>
        <v>0.2638522427440633</v>
      </c>
      <c r="M28" s="98">
        <v>1</v>
      </c>
      <c r="N28" s="37">
        <f t="shared" si="4"/>
        <v>0.2638522427440633</v>
      </c>
      <c r="O28" s="98">
        <v>14</v>
      </c>
      <c r="P28" s="37">
        <f t="shared" si="5"/>
        <v>3.6939313984168867</v>
      </c>
      <c r="Q28" s="229">
        <v>0</v>
      </c>
      <c r="R28" s="37">
        <f t="shared" si="15"/>
        <v>0</v>
      </c>
      <c r="S28" s="98">
        <v>1</v>
      </c>
      <c r="T28" s="37">
        <f t="shared" si="6"/>
        <v>0.2638522427440633</v>
      </c>
      <c r="U28" s="98">
        <v>0</v>
      </c>
      <c r="V28" s="37">
        <f t="shared" si="7"/>
        <v>0</v>
      </c>
      <c r="W28" s="98">
        <v>4</v>
      </c>
      <c r="X28" s="37">
        <f t="shared" si="8"/>
        <v>1.0554089709762533</v>
      </c>
      <c r="Y28" s="98">
        <v>0</v>
      </c>
      <c r="Z28" s="37">
        <f t="shared" si="9"/>
        <v>0</v>
      </c>
      <c r="AA28" s="39">
        <f t="shared" si="16"/>
        <v>373</v>
      </c>
      <c r="AB28" s="37">
        <f t="shared" si="10"/>
        <v>98.41688654353563</v>
      </c>
      <c r="AC28" s="98">
        <v>6</v>
      </c>
      <c r="AD28" s="82">
        <f t="shared" si="11"/>
        <v>1.58311345646438</v>
      </c>
      <c r="AE28" s="39">
        <f t="shared" si="12"/>
        <v>379</v>
      </c>
      <c r="AF28" s="135">
        <f t="shared" si="13"/>
        <v>71.10694183864915</v>
      </c>
      <c r="AG28" s="106">
        <f t="shared" si="14"/>
        <v>-28.89305816135085</v>
      </c>
    </row>
    <row r="29" spans="1:33" ht="12.75" customHeight="1">
      <c r="A29" s="304"/>
      <c r="B29" s="6">
        <v>156</v>
      </c>
      <c r="C29" s="3" t="s">
        <v>15</v>
      </c>
      <c r="D29" s="7">
        <v>579</v>
      </c>
      <c r="E29" s="98">
        <v>187</v>
      </c>
      <c r="F29" s="37">
        <f t="shared" si="0"/>
        <v>44.95192307692308</v>
      </c>
      <c r="G29" s="98">
        <v>183</v>
      </c>
      <c r="H29" s="37">
        <f t="shared" si="1"/>
        <v>43.99038461538461</v>
      </c>
      <c r="I29" s="98">
        <v>8</v>
      </c>
      <c r="J29" s="37">
        <f t="shared" si="2"/>
        <v>1.9230769230769231</v>
      </c>
      <c r="K29" s="98">
        <v>1</v>
      </c>
      <c r="L29" s="37">
        <f t="shared" si="3"/>
        <v>0.2403846153846154</v>
      </c>
      <c r="M29" s="98">
        <v>0</v>
      </c>
      <c r="N29" s="37">
        <f t="shared" si="4"/>
        <v>0</v>
      </c>
      <c r="O29" s="98">
        <v>18</v>
      </c>
      <c r="P29" s="37">
        <f t="shared" si="5"/>
        <v>4.326923076923077</v>
      </c>
      <c r="Q29" s="229">
        <v>0</v>
      </c>
      <c r="R29" s="37">
        <f t="shared" si="15"/>
        <v>0</v>
      </c>
      <c r="S29" s="98">
        <v>1</v>
      </c>
      <c r="T29" s="37">
        <f t="shared" si="6"/>
        <v>0.2403846153846154</v>
      </c>
      <c r="U29" s="98">
        <v>2</v>
      </c>
      <c r="V29" s="37">
        <f t="shared" si="7"/>
        <v>0.4807692307692308</v>
      </c>
      <c r="W29" s="98">
        <v>8</v>
      </c>
      <c r="X29" s="37">
        <f t="shared" si="8"/>
        <v>1.9230769230769231</v>
      </c>
      <c r="Y29" s="98">
        <v>0</v>
      </c>
      <c r="Z29" s="37">
        <f t="shared" si="9"/>
        <v>0</v>
      </c>
      <c r="AA29" s="39">
        <f t="shared" si="16"/>
        <v>408</v>
      </c>
      <c r="AB29" s="37">
        <f t="shared" si="10"/>
        <v>98.07692307692307</v>
      </c>
      <c r="AC29" s="98">
        <v>8</v>
      </c>
      <c r="AD29" s="82">
        <f t="shared" si="11"/>
        <v>1.9230769230769231</v>
      </c>
      <c r="AE29" s="39">
        <f t="shared" si="12"/>
        <v>416</v>
      </c>
      <c r="AF29" s="135">
        <f t="shared" si="13"/>
        <v>71.84801381692574</v>
      </c>
      <c r="AG29" s="106">
        <f t="shared" si="14"/>
        <v>-28.151986183074257</v>
      </c>
    </row>
    <row r="30" spans="1:33" ht="12.75" customHeight="1">
      <c r="A30" s="304"/>
      <c r="B30" s="6">
        <v>157</v>
      </c>
      <c r="C30" s="3" t="s">
        <v>15</v>
      </c>
      <c r="D30" s="7">
        <v>532</v>
      </c>
      <c r="E30" s="98">
        <v>159</v>
      </c>
      <c r="F30" s="37">
        <f t="shared" si="0"/>
        <v>36.3013698630137</v>
      </c>
      <c r="G30" s="98">
        <v>251</v>
      </c>
      <c r="H30" s="37">
        <f t="shared" si="1"/>
        <v>57.30593607305936</v>
      </c>
      <c r="I30" s="98">
        <v>6</v>
      </c>
      <c r="J30" s="37">
        <f t="shared" si="2"/>
        <v>1.36986301369863</v>
      </c>
      <c r="K30" s="98">
        <v>0</v>
      </c>
      <c r="L30" s="37">
        <f t="shared" si="3"/>
        <v>0</v>
      </c>
      <c r="M30" s="98">
        <v>0</v>
      </c>
      <c r="N30" s="37">
        <f t="shared" si="4"/>
        <v>0</v>
      </c>
      <c r="O30" s="98">
        <v>9</v>
      </c>
      <c r="P30" s="37">
        <f t="shared" si="5"/>
        <v>2.054794520547945</v>
      </c>
      <c r="Q30" s="229">
        <v>0</v>
      </c>
      <c r="R30" s="37">
        <f t="shared" si="15"/>
        <v>0</v>
      </c>
      <c r="S30" s="98">
        <v>0</v>
      </c>
      <c r="T30" s="37">
        <f t="shared" si="6"/>
        <v>0</v>
      </c>
      <c r="U30" s="98">
        <v>0</v>
      </c>
      <c r="V30" s="37">
        <f t="shared" si="7"/>
        <v>0</v>
      </c>
      <c r="W30" s="98">
        <v>0</v>
      </c>
      <c r="X30" s="37">
        <f t="shared" si="8"/>
        <v>0</v>
      </c>
      <c r="Y30" s="98">
        <v>0</v>
      </c>
      <c r="Z30" s="37">
        <f t="shared" si="9"/>
        <v>0</v>
      </c>
      <c r="AA30" s="39">
        <f t="shared" si="16"/>
        <v>425</v>
      </c>
      <c r="AB30" s="37">
        <f t="shared" si="10"/>
        <v>97.03196347031964</v>
      </c>
      <c r="AC30" s="98">
        <v>13</v>
      </c>
      <c r="AD30" s="82">
        <f t="shared" si="11"/>
        <v>2.968036529680365</v>
      </c>
      <c r="AE30" s="39">
        <f t="shared" si="12"/>
        <v>438</v>
      </c>
      <c r="AF30" s="135">
        <f t="shared" si="13"/>
        <v>82.33082706766918</v>
      </c>
      <c r="AG30" s="106">
        <f t="shared" si="14"/>
        <v>-17.669172932330824</v>
      </c>
    </row>
    <row r="31" spans="1:33" ht="12.75" customHeight="1">
      <c r="A31" s="304"/>
      <c r="B31" s="6">
        <v>158</v>
      </c>
      <c r="C31" s="3" t="s">
        <v>15</v>
      </c>
      <c r="D31" s="7">
        <v>586</v>
      </c>
      <c r="E31" s="98">
        <v>198</v>
      </c>
      <c r="F31" s="37">
        <f t="shared" si="0"/>
        <v>39.91935483870967</v>
      </c>
      <c r="G31" s="98">
        <v>271</v>
      </c>
      <c r="H31" s="37">
        <f t="shared" si="1"/>
        <v>54.63709677419355</v>
      </c>
      <c r="I31" s="98">
        <v>1</v>
      </c>
      <c r="J31" s="37">
        <f t="shared" si="2"/>
        <v>0.20161290322580644</v>
      </c>
      <c r="K31" s="98">
        <v>2</v>
      </c>
      <c r="L31" s="37">
        <f t="shared" si="3"/>
        <v>0.4032258064516129</v>
      </c>
      <c r="M31" s="98">
        <v>1</v>
      </c>
      <c r="N31" s="37">
        <f t="shared" si="4"/>
        <v>0.20161290322580644</v>
      </c>
      <c r="O31" s="98">
        <v>11</v>
      </c>
      <c r="P31" s="37">
        <f t="shared" si="5"/>
        <v>2.217741935483871</v>
      </c>
      <c r="Q31" s="229">
        <v>0</v>
      </c>
      <c r="R31" s="37">
        <f t="shared" si="15"/>
        <v>0</v>
      </c>
      <c r="S31" s="98">
        <v>2</v>
      </c>
      <c r="T31" s="37">
        <f t="shared" si="6"/>
        <v>0.4032258064516129</v>
      </c>
      <c r="U31" s="98">
        <v>0</v>
      </c>
      <c r="V31" s="37">
        <f t="shared" si="7"/>
        <v>0</v>
      </c>
      <c r="W31" s="98">
        <v>0</v>
      </c>
      <c r="X31" s="37">
        <f t="shared" si="8"/>
        <v>0</v>
      </c>
      <c r="Y31" s="98">
        <v>0</v>
      </c>
      <c r="Z31" s="37">
        <f t="shared" si="9"/>
        <v>0</v>
      </c>
      <c r="AA31" s="39">
        <f t="shared" si="16"/>
        <v>486</v>
      </c>
      <c r="AB31" s="37">
        <f t="shared" si="10"/>
        <v>97.98387096774194</v>
      </c>
      <c r="AC31" s="98">
        <v>10</v>
      </c>
      <c r="AD31" s="82">
        <f t="shared" si="11"/>
        <v>2.0161290322580645</v>
      </c>
      <c r="AE31" s="39">
        <f t="shared" si="12"/>
        <v>496</v>
      </c>
      <c r="AF31" s="135">
        <f t="shared" si="13"/>
        <v>84.64163822525597</v>
      </c>
      <c r="AG31" s="106">
        <f t="shared" si="14"/>
        <v>-15.358361774744026</v>
      </c>
    </row>
    <row r="32" spans="1:33" ht="12.75" customHeight="1">
      <c r="A32" s="304"/>
      <c r="B32" s="6">
        <v>159</v>
      </c>
      <c r="C32" s="3" t="s">
        <v>15</v>
      </c>
      <c r="D32" s="7">
        <v>644</v>
      </c>
      <c r="E32" s="98">
        <v>155</v>
      </c>
      <c r="F32" s="37">
        <f t="shared" si="0"/>
        <v>38.94472361809046</v>
      </c>
      <c r="G32" s="98">
        <v>237</v>
      </c>
      <c r="H32" s="37">
        <f t="shared" si="1"/>
        <v>59.54773869346733</v>
      </c>
      <c r="I32" s="98">
        <v>2</v>
      </c>
      <c r="J32" s="37">
        <f t="shared" si="2"/>
        <v>0.5025125628140703</v>
      </c>
      <c r="K32" s="98">
        <v>0</v>
      </c>
      <c r="L32" s="37">
        <f t="shared" si="3"/>
        <v>0</v>
      </c>
      <c r="M32" s="98">
        <v>1</v>
      </c>
      <c r="N32" s="37">
        <f t="shared" si="4"/>
        <v>0.25125628140703515</v>
      </c>
      <c r="O32" s="98">
        <v>0</v>
      </c>
      <c r="P32" s="37">
        <f t="shared" si="5"/>
        <v>0</v>
      </c>
      <c r="Q32" s="229">
        <v>0</v>
      </c>
      <c r="R32" s="37">
        <f t="shared" si="15"/>
        <v>0</v>
      </c>
      <c r="S32" s="98">
        <v>0</v>
      </c>
      <c r="T32" s="37">
        <f t="shared" si="6"/>
        <v>0</v>
      </c>
      <c r="U32" s="98">
        <v>0</v>
      </c>
      <c r="V32" s="37">
        <f t="shared" si="7"/>
        <v>0</v>
      </c>
      <c r="W32" s="98">
        <v>0</v>
      </c>
      <c r="X32" s="37">
        <f t="shared" si="8"/>
        <v>0</v>
      </c>
      <c r="Y32" s="98">
        <v>0</v>
      </c>
      <c r="Z32" s="37">
        <f t="shared" si="9"/>
        <v>0</v>
      </c>
      <c r="AA32" s="39">
        <f t="shared" si="16"/>
        <v>395</v>
      </c>
      <c r="AB32" s="37">
        <f t="shared" si="10"/>
        <v>99.2462311557789</v>
      </c>
      <c r="AC32" s="98">
        <v>3</v>
      </c>
      <c r="AD32" s="82">
        <f t="shared" si="11"/>
        <v>0.7537688442211055</v>
      </c>
      <c r="AE32" s="39">
        <f t="shared" si="12"/>
        <v>398</v>
      </c>
      <c r="AF32" s="135">
        <f t="shared" si="13"/>
        <v>61.80124223602485</v>
      </c>
      <c r="AG32" s="106">
        <f t="shared" si="14"/>
        <v>-38.19875776397515</v>
      </c>
    </row>
    <row r="33" spans="1:33" ht="12.75" customHeight="1">
      <c r="A33" s="304"/>
      <c r="B33" s="6">
        <v>160</v>
      </c>
      <c r="C33" s="3" t="s">
        <v>15</v>
      </c>
      <c r="D33" s="7">
        <v>725</v>
      </c>
      <c r="E33" s="98">
        <v>267</v>
      </c>
      <c r="F33" s="37">
        <f t="shared" si="0"/>
        <v>50.56818181818182</v>
      </c>
      <c r="G33" s="98">
        <v>253</v>
      </c>
      <c r="H33" s="37">
        <f t="shared" si="1"/>
        <v>47.91666666666667</v>
      </c>
      <c r="I33" s="98">
        <v>2</v>
      </c>
      <c r="J33" s="37">
        <f t="shared" si="2"/>
        <v>0.3787878787878788</v>
      </c>
      <c r="K33" s="98">
        <v>0</v>
      </c>
      <c r="L33" s="37">
        <f t="shared" si="3"/>
        <v>0</v>
      </c>
      <c r="M33" s="98">
        <v>0</v>
      </c>
      <c r="N33" s="37">
        <f t="shared" si="4"/>
        <v>0</v>
      </c>
      <c r="O33" s="98">
        <v>1</v>
      </c>
      <c r="P33" s="37">
        <f t="shared" si="5"/>
        <v>0.1893939393939394</v>
      </c>
      <c r="Q33" s="229">
        <v>0</v>
      </c>
      <c r="R33" s="37">
        <f t="shared" si="15"/>
        <v>0</v>
      </c>
      <c r="S33" s="98">
        <v>0</v>
      </c>
      <c r="T33" s="37">
        <f t="shared" si="6"/>
        <v>0</v>
      </c>
      <c r="U33" s="98">
        <v>0</v>
      </c>
      <c r="V33" s="37">
        <f t="shared" si="7"/>
        <v>0</v>
      </c>
      <c r="W33" s="98">
        <v>0</v>
      </c>
      <c r="X33" s="37">
        <f t="shared" si="8"/>
        <v>0</v>
      </c>
      <c r="Y33" s="98">
        <v>0</v>
      </c>
      <c r="Z33" s="37">
        <f t="shared" si="9"/>
        <v>0</v>
      </c>
      <c r="AA33" s="39">
        <f t="shared" si="16"/>
        <v>523</v>
      </c>
      <c r="AB33" s="37">
        <f t="shared" si="10"/>
        <v>99.0530303030303</v>
      </c>
      <c r="AC33" s="98">
        <v>5</v>
      </c>
      <c r="AD33" s="82">
        <f t="shared" si="11"/>
        <v>0.946969696969697</v>
      </c>
      <c r="AE33" s="39">
        <f t="shared" si="12"/>
        <v>528</v>
      </c>
      <c r="AF33" s="135">
        <f t="shared" si="13"/>
        <v>72.82758620689656</v>
      </c>
      <c r="AG33" s="106">
        <f t="shared" si="14"/>
        <v>-27.172413793103445</v>
      </c>
    </row>
    <row r="34" spans="1:33" ht="12.75" customHeight="1">
      <c r="A34" s="304"/>
      <c r="B34" s="6">
        <v>161</v>
      </c>
      <c r="C34" s="3" t="s">
        <v>15</v>
      </c>
      <c r="D34" s="7">
        <v>731</v>
      </c>
      <c r="E34" s="98">
        <v>225</v>
      </c>
      <c r="F34" s="37">
        <f t="shared" si="0"/>
        <v>47.56871035940804</v>
      </c>
      <c r="G34" s="98">
        <v>227</v>
      </c>
      <c r="H34" s="37">
        <f t="shared" si="1"/>
        <v>47.99154334038055</v>
      </c>
      <c r="I34" s="98">
        <v>3</v>
      </c>
      <c r="J34" s="37">
        <f t="shared" si="2"/>
        <v>0.6342494714587738</v>
      </c>
      <c r="K34" s="98">
        <v>0</v>
      </c>
      <c r="L34" s="37">
        <f t="shared" si="3"/>
        <v>0</v>
      </c>
      <c r="M34" s="98">
        <v>0</v>
      </c>
      <c r="N34" s="37">
        <f t="shared" si="4"/>
        <v>0</v>
      </c>
      <c r="O34" s="98">
        <v>14</v>
      </c>
      <c r="P34" s="37">
        <f t="shared" si="5"/>
        <v>2.9598308668076108</v>
      </c>
      <c r="Q34" s="229">
        <v>0</v>
      </c>
      <c r="R34" s="37">
        <f t="shared" si="15"/>
        <v>0</v>
      </c>
      <c r="S34" s="98">
        <v>0</v>
      </c>
      <c r="T34" s="37">
        <f t="shared" si="6"/>
        <v>0</v>
      </c>
      <c r="U34" s="98">
        <v>0</v>
      </c>
      <c r="V34" s="37">
        <f t="shared" si="7"/>
        <v>0</v>
      </c>
      <c r="W34" s="98">
        <v>0</v>
      </c>
      <c r="X34" s="37">
        <f t="shared" si="8"/>
        <v>0</v>
      </c>
      <c r="Y34" s="98">
        <v>0</v>
      </c>
      <c r="Z34" s="37">
        <f t="shared" si="9"/>
        <v>0</v>
      </c>
      <c r="AA34" s="39">
        <f t="shared" si="16"/>
        <v>469</v>
      </c>
      <c r="AB34" s="37">
        <f t="shared" si="10"/>
        <v>99.15433403805497</v>
      </c>
      <c r="AC34" s="98">
        <v>4</v>
      </c>
      <c r="AD34" s="82">
        <f t="shared" si="11"/>
        <v>0.8456659619450317</v>
      </c>
      <c r="AE34" s="39">
        <f t="shared" si="12"/>
        <v>473</v>
      </c>
      <c r="AF34" s="135">
        <f t="shared" si="13"/>
        <v>64.70588235294117</v>
      </c>
      <c r="AG34" s="106">
        <f t="shared" si="14"/>
        <v>-35.294117647058826</v>
      </c>
    </row>
    <row r="35" spans="1:33" ht="12.75" customHeight="1">
      <c r="A35" s="304"/>
      <c r="B35" s="6">
        <v>162</v>
      </c>
      <c r="C35" s="3" t="s">
        <v>15</v>
      </c>
      <c r="D35" s="7">
        <v>656</v>
      </c>
      <c r="E35" s="98">
        <v>222</v>
      </c>
      <c r="F35" s="37">
        <f t="shared" si="0"/>
        <v>46.34655532359081</v>
      </c>
      <c r="G35" s="98">
        <v>245</v>
      </c>
      <c r="H35" s="37">
        <f t="shared" si="1"/>
        <v>51.1482254697286</v>
      </c>
      <c r="I35" s="98">
        <v>5</v>
      </c>
      <c r="J35" s="37">
        <f t="shared" si="2"/>
        <v>1.0438413361169103</v>
      </c>
      <c r="K35" s="98">
        <v>0</v>
      </c>
      <c r="L35" s="37">
        <f t="shared" si="3"/>
        <v>0</v>
      </c>
      <c r="M35" s="98">
        <v>0</v>
      </c>
      <c r="N35" s="37">
        <f t="shared" si="4"/>
        <v>0</v>
      </c>
      <c r="O35" s="98">
        <v>4</v>
      </c>
      <c r="P35" s="37">
        <f t="shared" si="5"/>
        <v>0.8350730688935281</v>
      </c>
      <c r="Q35" s="229">
        <v>0</v>
      </c>
      <c r="R35" s="37">
        <f t="shared" si="15"/>
        <v>0</v>
      </c>
      <c r="S35" s="98">
        <v>1</v>
      </c>
      <c r="T35" s="37">
        <f t="shared" si="6"/>
        <v>0.20876826722338201</v>
      </c>
      <c r="U35" s="98">
        <v>0</v>
      </c>
      <c r="V35" s="37">
        <f t="shared" si="7"/>
        <v>0</v>
      </c>
      <c r="W35" s="98">
        <v>0</v>
      </c>
      <c r="X35" s="37">
        <f t="shared" si="8"/>
        <v>0</v>
      </c>
      <c r="Y35" s="98">
        <v>0</v>
      </c>
      <c r="Z35" s="37">
        <f t="shared" si="9"/>
        <v>0</v>
      </c>
      <c r="AA35" s="39">
        <f t="shared" si="16"/>
        <v>477</v>
      </c>
      <c r="AB35" s="37">
        <f t="shared" si="10"/>
        <v>99.58246346555325</v>
      </c>
      <c r="AC35" s="98">
        <v>2</v>
      </c>
      <c r="AD35" s="82">
        <f t="shared" si="11"/>
        <v>0.41753653444676403</v>
      </c>
      <c r="AE35" s="39">
        <f t="shared" si="12"/>
        <v>479</v>
      </c>
      <c r="AF35" s="135">
        <f t="shared" si="13"/>
        <v>73.01829268292683</v>
      </c>
      <c r="AG35" s="106">
        <f t="shared" si="14"/>
        <v>-26.981707317073173</v>
      </c>
    </row>
    <row r="36" spans="1:33" ht="12.75" customHeight="1">
      <c r="A36" s="304"/>
      <c r="B36" s="6">
        <v>163</v>
      </c>
      <c r="C36" s="3" t="s">
        <v>15</v>
      </c>
      <c r="D36" s="7">
        <v>649</v>
      </c>
      <c r="E36" s="98">
        <v>254</v>
      </c>
      <c r="F36" s="37">
        <f t="shared" si="0"/>
        <v>52.69709543568465</v>
      </c>
      <c r="G36" s="98">
        <v>207</v>
      </c>
      <c r="H36" s="37">
        <f t="shared" si="1"/>
        <v>42.946058091286304</v>
      </c>
      <c r="I36" s="98">
        <v>4</v>
      </c>
      <c r="J36" s="37">
        <f t="shared" si="2"/>
        <v>0.8298755186721992</v>
      </c>
      <c r="K36" s="98">
        <v>0</v>
      </c>
      <c r="L36" s="37">
        <f t="shared" si="3"/>
        <v>0</v>
      </c>
      <c r="M36" s="98">
        <v>0</v>
      </c>
      <c r="N36" s="37">
        <f t="shared" si="4"/>
        <v>0</v>
      </c>
      <c r="O36" s="98">
        <v>6</v>
      </c>
      <c r="P36" s="37">
        <f t="shared" si="5"/>
        <v>1.2448132780082988</v>
      </c>
      <c r="Q36" s="229">
        <v>0</v>
      </c>
      <c r="R36" s="37">
        <f t="shared" si="15"/>
        <v>0</v>
      </c>
      <c r="S36" s="98">
        <v>0</v>
      </c>
      <c r="T36" s="37">
        <f t="shared" si="6"/>
        <v>0</v>
      </c>
      <c r="U36" s="98">
        <v>0</v>
      </c>
      <c r="V36" s="37">
        <f t="shared" si="7"/>
        <v>0</v>
      </c>
      <c r="W36" s="98">
        <v>0</v>
      </c>
      <c r="X36" s="37">
        <f t="shared" si="8"/>
        <v>0</v>
      </c>
      <c r="Y36" s="98">
        <v>0</v>
      </c>
      <c r="Z36" s="37">
        <f t="shared" si="9"/>
        <v>0</v>
      </c>
      <c r="AA36" s="39">
        <f t="shared" si="16"/>
        <v>471</v>
      </c>
      <c r="AB36" s="37">
        <f t="shared" si="10"/>
        <v>97.71784232365145</v>
      </c>
      <c r="AC36" s="98">
        <v>11</v>
      </c>
      <c r="AD36" s="82">
        <f t="shared" si="11"/>
        <v>2.2821576763485476</v>
      </c>
      <c r="AE36" s="39">
        <f t="shared" si="12"/>
        <v>482</v>
      </c>
      <c r="AF36" s="135">
        <f t="shared" si="13"/>
        <v>74.26810477657936</v>
      </c>
      <c r="AG36" s="106">
        <f t="shared" si="14"/>
        <v>-25.731895223420636</v>
      </c>
    </row>
    <row r="37" spans="1:33" ht="12.75" customHeight="1">
      <c r="A37" s="304"/>
      <c r="B37" s="6">
        <v>164</v>
      </c>
      <c r="C37" s="3" t="s">
        <v>15</v>
      </c>
      <c r="D37" s="7">
        <v>694</v>
      </c>
      <c r="E37" s="98">
        <v>187</v>
      </c>
      <c r="F37" s="37">
        <f t="shared" si="0"/>
        <v>38.477366255144034</v>
      </c>
      <c r="G37" s="98">
        <v>275</v>
      </c>
      <c r="H37" s="37">
        <f t="shared" si="1"/>
        <v>56.5843621399177</v>
      </c>
      <c r="I37" s="98">
        <v>4</v>
      </c>
      <c r="J37" s="37">
        <f t="shared" si="2"/>
        <v>0.823045267489712</v>
      </c>
      <c r="K37" s="98">
        <v>0</v>
      </c>
      <c r="L37" s="37">
        <f t="shared" si="3"/>
        <v>0</v>
      </c>
      <c r="M37" s="98">
        <v>0</v>
      </c>
      <c r="N37" s="37">
        <f t="shared" si="4"/>
        <v>0</v>
      </c>
      <c r="O37" s="98">
        <v>6</v>
      </c>
      <c r="P37" s="37">
        <f t="shared" si="5"/>
        <v>1.2345679012345678</v>
      </c>
      <c r="Q37" s="229">
        <v>0</v>
      </c>
      <c r="R37" s="37">
        <f t="shared" si="15"/>
        <v>0</v>
      </c>
      <c r="S37" s="98">
        <v>0</v>
      </c>
      <c r="T37" s="37">
        <f t="shared" si="6"/>
        <v>0</v>
      </c>
      <c r="U37" s="98">
        <v>0</v>
      </c>
      <c r="V37" s="37">
        <f t="shared" si="7"/>
        <v>0</v>
      </c>
      <c r="W37" s="98">
        <v>0</v>
      </c>
      <c r="X37" s="37">
        <f t="shared" si="8"/>
        <v>0</v>
      </c>
      <c r="Y37" s="98">
        <v>0</v>
      </c>
      <c r="Z37" s="37">
        <f t="shared" si="9"/>
        <v>0</v>
      </c>
      <c r="AA37" s="39">
        <f t="shared" si="16"/>
        <v>472</v>
      </c>
      <c r="AB37" s="37">
        <f t="shared" si="10"/>
        <v>97.11934156378601</v>
      </c>
      <c r="AC37" s="98">
        <v>14</v>
      </c>
      <c r="AD37" s="82">
        <f t="shared" si="11"/>
        <v>2.880658436213992</v>
      </c>
      <c r="AE37" s="39">
        <f t="shared" si="12"/>
        <v>486</v>
      </c>
      <c r="AF37" s="135">
        <f t="shared" si="13"/>
        <v>70.02881844380403</v>
      </c>
      <c r="AG37" s="106">
        <f t="shared" si="14"/>
        <v>-29.971181556195972</v>
      </c>
    </row>
    <row r="38" spans="1:33" ht="12.75" customHeight="1">
      <c r="A38" s="304"/>
      <c r="B38" s="6">
        <v>165</v>
      </c>
      <c r="C38" s="3" t="s">
        <v>15</v>
      </c>
      <c r="D38" s="7">
        <v>159</v>
      </c>
      <c r="E38" s="98">
        <v>31</v>
      </c>
      <c r="F38" s="37">
        <f t="shared" si="0"/>
        <v>19.25465838509317</v>
      </c>
      <c r="G38" s="98">
        <v>127</v>
      </c>
      <c r="H38" s="37">
        <f t="shared" si="1"/>
        <v>78.88198757763976</v>
      </c>
      <c r="I38" s="98">
        <v>0</v>
      </c>
      <c r="J38" s="37">
        <f t="shared" si="2"/>
        <v>0</v>
      </c>
      <c r="K38" s="98">
        <v>1</v>
      </c>
      <c r="L38" s="37">
        <f t="shared" si="3"/>
        <v>0.6211180124223602</v>
      </c>
      <c r="M38" s="98">
        <v>0</v>
      </c>
      <c r="N38" s="37">
        <f t="shared" si="4"/>
        <v>0</v>
      </c>
      <c r="O38" s="98">
        <v>1</v>
      </c>
      <c r="P38" s="37">
        <f t="shared" si="5"/>
        <v>0.6211180124223602</v>
      </c>
      <c r="Q38" s="229">
        <v>0</v>
      </c>
      <c r="R38" s="37">
        <f t="shared" si="15"/>
        <v>0</v>
      </c>
      <c r="S38" s="98">
        <v>0</v>
      </c>
      <c r="T38" s="37">
        <f t="shared" si="6"/>
        <v>0</v>
      </c>
      <c r="U38" s="98">
        <v>0</v>
      </c>
      <c r="V38" s="37">
        <f t="shared" si="7"/>
        <v>0</v>
      </c>
      <c r="W38" s="98">
        <v>0</v>
      </c>
      <c r="X38" s="37">
        <f t="shared" si="8"/>
        <v>0</v>
      </c>
      <c r="Y38" s="98">
        <v>0</v>
      </c>
      <c r="Z38" s="37">
        <f t="shared" si="9"/>
        <v>0</v>
      </c>
      <c r="AA38" s="39">
        <f t="shared" si="16"/>
        <v>160</v>
      </c>
      <c r="AB38" s="37">
        <f t="shared" si="10"/>
        <v>99.37888198757764</v>
      </c>
      <c r="AC38" s="98">
        <v>1</v>
      </c>
      <c r="AD38" s="82">
        <f t="shared" si="11"/>
        <v>0.6211180124223602</v>
      </c>
      <c r="AE38" s="39">
        <f t="shared" si="12"/>
        <v>161</v>
      </c>
      <c r="AF38" s="135">
        <f t="shared" si="13"/>
        <v>101.25786163522012</v>
      </c>
      <c r="AG38" s="106">
        <f t="shared" si="14"/>
        <v>1.2578616352201237</v>
      </c>
    </row>
    <row r="39" spans="1:33" ht="12.75" customHeight="1">
      <c r="A39" s="304"/>
      <c r="B39" s="6">
        <v>166</v>
      </c>
      <c r="C39" s="3" t="s">
        <v>15</v>
      </c>
      <c r="D39" s="7">
        <v>736</v>
      </c>
      <c r="E39" s="98">
        <v>310</v>
      </c>
      <c r="F39" s="37">
        <f t="shared" si="0"/>
        <v>52.721088435374156</v>
      </c>
      <c r="G39" s="98">
        <v>245</v>
      </c>
      <c r="H39" s="37">
        <f t="shared" si="1"/>
        <v>41.66666666666667</v>
      </c>
      <c r="I39" s="98">
        <v>1</v>
      </c>
      <c r="J39" s="37">
        <f t="shared" si="2"/>
        <v>0.17006802721088435</v>
      </c>
      <c r="K39" s="98">
        <v>0</v>
      </c>
      <c r="L39" s="37">
        <f t="shared" si="3"/>
        <v>0</v>
      </c>
      <c r="M39" s="98">
        <v>0</v>
      </c>
      <c r="N39" s="37">
        <f t="shared" si="4"/>
        <v>0</v>
      </c>
      <c r="O39" s="98">
        <v>25</v>
      </c>
      <c r="P39" s="37">
        <f t="shared" si="5"/>
        <v>4.2517006802721085</v>
      </c>
      <c r="Q39" s="229">
        <v>0</v>
      </c>
      <c r="R39" s="37">
        <f t="shared" si="15"/>
        <v>0</v>
      </c>
      <c r="S39" s="98">
        <v>0</v>
      </c>
      <c r="T39" s="37">
        <f t="shared" si="6"/>
        <v>0</v>
      </c>
      <c r="U39" s="98">
        <v>0</v>
      </c>
      <c r="V39" s="37">
        <f t="shared" si="7"/>
        <v>0</v>
      </c>
      <c r="W39" s="98">
        <v>0</v>
      </c>
      <c r="X39" s="37">
        <f t="shared" si="8"/>
        <v>0</v>
      </c>
      <c r="Y39" s="98">
        <v>0</v>
      </c>
      <c r="Z39" s="37">
        <f t="shared" si="9"/>
        <v>0</v>
      </c>
      <c r="AA39" s="39">
        <f t="shared" si="16"/>
        <v>581</v>
      </c>
      <c r="AB39" s="37">
        <f t="shared" si="10"/>
        <v>98.80952380952381</v>
      </c>
      <c r="AC39" s="98">
        <v>7</v>
      </c>
      <c r="AD39" s="82">
        <f t="shared" si="11"/>
        <v>1.1904761904761905</v>
      </c>
      <c r="AE39" s="39">
        <f t="shared" si="12"/>
        <v>588</v>
      </c>
      <c r="AF39" s="135">
        <f t="shared" si="13"/>
        <v>79.8913043478261</v>
      </c>
      <c r="AG39" s="106">
        <f t="shared" si="14"/>
        <v>-20.108695652173907</v>
      </c>
    </row>
    <row r="40" spans="1:33" ht="12.75" customHeight="1">
      <c r="A40" s="304"/>
      <c r="B40" s="6">
        <v>166</v>
      </c>
      <c r="C40" s="3" t="s">
        <v>16</v>
      </c>
      <c r="D40" s="7">
        <v>737</v>
      </c>
      <c r="E40" s="98">
        <v>303</v>
      </c>
      <c r="F40" s="37">
        <f t="shared" si="0"/>
        <v>48.480000000000004</v>
      </c>
      <c r="G40" s="98">
        <v>295</v>
      </c>
      <c r="H40" s="37">
        <f t="shared" si="1"/>
        <v>47.199999999999996</v>
      </c>
      <c r="I40" s="98">
        <v>1</v>
      </c>
      <c r="J40" s="37">
        <f t="shared" si="2"/>
        <v>0.16</v>
      </c>
      <c r="K40" s="98">
        <v>0</v>
      </c>
      <c r="L40" s="37">
        <f t="shared" si="3"/>
        <v>0</v>
      </c>
      <c r="M40" s="98">
        <v>0</v>
      </c>
      <c r="N40" s="37">
        <f t="shared" si="4"/>
        <v>0</v>
      </c>
      <c r="O40" s="98">
        <v>23</v>
      </c>
      <c r="P40" s="37">
        <f t="shared" si="5"/>
        <v>3.6799999999999997</v>
      </c>
      <c r="Q40" s="229">
        <v>1</v>
      </c>
      <c r="R40" s="37">
        <f t="shared" si="15"/>
        <v>0.16</v>
      </c>
      <c r="S40" s="98">
        <v>0</v>
      </c>
      <c r="T40" s="37">
        <f t="shared" si="6"/>
        <v>0</v>
      </c>
      <c r="U40" s="98">
        <v>0</v>
      </c>
      <c r="V40" s="37">
        <f t="shared" si="7"/>
        <v>0</v>
      </c>
      <c r="W40" s="98">
        <v>0</v>
      </c>
      <c r="X40" s="37">
        <f t="shared" si="8"/>
        <v>0</v>
      </c>
      <c r="Y40" s="98">
        <v>0</v>
      </c>
      <c r="Z40" s="37">
        <f t="shared" si="9"/>
        <v>0</v>
      </c>
      <c r="AA40" s="39">
        <f t="shared" si="16"/>
        <v>623</v>
      </c>
      <c r="AB40" s="37">
        <f t="shared" si="10"/>
        <v>99.68</v>
      </c>
      <c r="AC40" s="98">
        <v>2</v>
      </c>
      <c r="AD40" s="82">
        <f t="shared" si="11"/>
        <v>0.32</v>
      </c>
      <c r="AE40" s="39">
        <f t="shared" si="12"/>
        <v>625</v>
      </c>
      <c r="AF40" s="135">
        <f t="shared" si="13"/>
        <v>84.8032564450475</v>
      </c>
      <c r="AG40" s="106">
        <f t="shared" si="14"/>
        <v>-15.196743554952505</v>
      </c>
    </row>
    <row r="41" spans="1:33" ht="12.75" customHeight="1">
      <c r="A41" s="304"/>
      <c r="B41" s="6">
        <v>167</v>
      </c>
      <c r="C41" s="3" t="s">
        <v>15</v>
      </c>
      <c r="D41" s="7">
        <v>450</v>
      </c>
      <c r="E41" s="98">
        <v>197</v>
      </c>
      <c r="F41" s="37">
        <f t="shared" si="0"/>
        <v>52.53333333333333</v>
      </c>
      <c r="G41" s="98">
        <v>156</v>
      </c>
      <c r="H41" s="37">
        <f t="shared" si="1"/>
        <v>41.6</v>
      </c>
      <c r="I41" s="98">
        <v>0</v>
      </c>
      <c r="J41" s="37">
        <f t="shared" si="2"/>
        <v>0</v>
      </c>
      <c r="K41" s="98">
        <v>1</v>
      </c>
      <c r="L41" s="37">
        <f t="shared" si="3"/>
        <v>0.26666666666666666</v>
      </c>
      <c r="M41" s="98">
        <v>0</v>
      </c>
      <c r="N41" s="37">
        <f t="shared" si="4"/>
        <v>0</v>
      </c>
      <c r="O41" s="98">
        <v>17</v>
      </c>
      <c r="P41" s="37">
        <f t="shared" si="5"/>
        <v>4.533333333333333</v>
      </c>
      <c r="Q41" s="229">
        <v>0</v>
      </c>
      <c r="R41" s="37">
        <f t="shared" si="15"/>
        <v>0</v>
      </c>
      <c r="S41" s="98">
        <v>0</v>
      </c>
      <c r="T41" s="37">
        <f t="shared" si="6"/>
        <v>0</v>
      </c>
      <c r="U41" s="98">
        <v>0</v>
      </c>
      <c r="V41" s="37">
        <f t="shared" si="7"/>
        <v>0</v>
      </c>
      <c r="W41" s="98">
        <v>0</v>
      </c>
      <c r="X41" s="37">
        <f t="shared" si="8"/>
        <v>0</v>
      </c>
      <c r="Y41" s="98">
        <v>0</v>
      </c>
      <c r="Z41" s="37">
        <f t="shared" si="9"/>
        <v>0</v>
      </c>
      <c r="AA41" s="39">
        <f t="shared" si="16"/>
        <v>371</v>
      </c>
      <c r="AB41" s="37">
        <f t="shared" si="10"/>
        <v>98.93333333333332</v>
      </c>
      <c r="AC41" s="98">
        <v>4</v>
      </c>
      <c r="AD41" s="82">
        <f t="shared" si="11"/>
        <v>1.0666666666666667</v>
      </c>
      <c r="AE41" s="39">
        <f t="shared" si="12"/>
        <v>375</v>
      </c>
      <c r="AF41" s="135">
        <f t="shared" si="13"/>
        <v>83.33333333333334</v>
      </c>
      <c r="AG41" s="106">
        <f t="shared" si="14"/>
        <v>-16.666666666666657</v>
      </c>
    </row>
    <row r="42" spans="1:33" ht="12.75" customHeight="1">
      <c r="A42" s="304" t="s">
        <v>6</v>
      </c>
      <c r="B42" s="6">
        <v>167</v>
      </c>
      <c r="C42" s="3" t="s">
        <v>16</v>
      </c>
      <c r="D42" s="7">
        <v>451</v>
      </c>
      <c r="E42" s="98">
        <v>179</v>
      </c>
      <c r="F42" s="37">
        <f t="shared" si="0"/>
        <v>47.860962566844925</v>
      </c>
      <c r="G42" s="98">
        <v>170</v>
      </c>
      <c r="H42" s="37">
        <f t="shared" si="1"/>
        <v>45.45454545454545</v>
      </c>
      <c r="I42" s="98">
        <v>0</v>
      </c>
      <c r="J42" s="37">
        <f t="shared" si="2"/>
        <v>0</v>
      </c>
      <c r="K42" s="98">
        <v>0</v>
      </c>
      <c r="L42" s="37">
        <f t="shared" si="3"/>
        <v>0</v>
      </c>
      <c r="M42" s="98">
        <v>0</v>
      </c>
      <c r="N42" s="37">
        <f t="shared" si="4"/>
        <v>0</v>
      </c>
      <c r="O42" s="98">
        <v>15</v>
      </c>
      <c r="P42" s="37">
        <f t="shared" si="5"/>
        <v>4.010695187165775</v>
      </c>
      <c r="Q42" s="229">
        <v>0</v>
      </c>
      <c r="R42" s="37">
        <f t="shared" si="15"/>
        <v>0</v>
      </c>
      <c r="S42" s="98">
        <v>1</v>
      </c>
      <c r="T42" s="37">
        <f t="shared" si="6"/>
        <v>0.267379679144385</v>
      </c>
      <c r="U42" s="98">
        <v>0</v>
      </c>
      <c r="V42" s="37">
        <f t="shared" si="7"/>
        <v>0</v>
      </c>
      <c r="W42" s="98">
        <v>0</v>
      </c>
      <c r="X42" s="37">
        <f t="shared" si="8"/>
        <v>0</v>
      </c>
      <c r="Y42" s="98">
        <v>0</v>
      </c>
      <c r="Z42" s="37">
        <f t="shared" si="9"/>
        <v>0</v>
      </c>
      <c r="AA42" s="39">
        <f t="shared" si="16"/>
        <v>365</v>
      </c>
      <c r="AB42" s="37">
        <f t="shared" si="10"/>
        <v>97.59358288770053</v>
      </c>
      <c r="AC42" s="98">
        <v>9</v>
      </c>
      <c r="AD42" s="82">
        <f t="shared" si="11"/>
        <v>2.406417112299465</v>
      </c>
      <c r="AE42" s="39">
        <f t="shared" si="12"/>
        <v>374</v>
      </c>
      <c r="AF42" s="135">
        <f t="shared" si="13"/>
        <v>82.92682926829268</v>
      </c>
      <c r="AG42" s="106">
        <f t="shared" si="14"/>
        <v>-17.07317073170732</v>
      </c>
    </row>
    <row r="43" spans="1:33" ht="12.75" customHeight="1">
      <c r="A43" s="304"/>
      <c r="B43" s="6">
        <v>168</v>
      </c>
      <c r="C43" s="3" t="s">
        <v>15</v>
      </c>
      <c r="D43" s="7">
        <v>453</v>
      </c>
      <c r="E43" s="98">
        <v>212</v>
      </c>
      <c r="F43" s="37">
        <f t="shared" si="0"/>
        <v>56.68449197860963</v>
      </c>
      <c r="G43" s="98">
        <v>137</v>
      </c>
      <c r="H43" s="37">
        <f t="shared" si="1"/>
        <v>36.63101604278075</v>
      </c>
      <c r="I43" s="98">
        <v>0</v>
      </c>
      <c r="J43" s="37">
        <f t="shared" si="2"/>
        <v>0</v>
      </c>
      <c r="K43" s="98">
        <v>0</v>
      </c>
      <c r="L43" s="37">
        <f t="shared" si="3"/>
        <v>0</v>
      </c>
      <c r="M43" s="98">
        <v>0</v>
      </c>
      <c r="N43" s="37">
        <f t="shared" si="4"/>
        <v>0</v>
      </c>
      <c r="O43" s="98">
        <v>12</v>
      </c>
      <c r="P43" s="37">
        <f t="shared" si="5"/>
        <v>3.2085561497326207</v>
      </c>
      <c r="Q43" s="229">
        <v>0</v>
      </c>
      <c r="R43" s="37">
        <f t="shared" si="15"/>
        <v>0</v>
      </c>
      <c r="S43" s="98">
        <v>0</v>
      </c>
      <c r="T43" s="37">
        <f t="shared" si="6"/>
        <v>0</v>
      </c>
      <c r="U43" s="98">
        <v>0</v>
      </c>
      <c r="V43" s="37">
        <f t="shared" si="7"/>
        <v>0</v>
      </c>
      <c r="W43" s="98">
        <v>0</v>
      </c>
      <c r="X43" s="37">
        <f t="shared" si="8"/>
        <v>0</v>
      </c>
      <c r="Y43" s="98">
        <v>0</v>
      </c>
      <c r="Z43" s="37">
        <f t="shared" si="9"/>
        <v>0</v>
      </c>
      <c r="AA43" s="39">
        <f t="shared" si="16"/>
        <v>361</v>
      </c>
      <c r="AB43" s="37">
        <f t="shared" si="10"/>
        <v>96.52406417112299</v>
      </c>
      <c r="AC43" s="98">
        <v>13</v>
      </c>
      <c r="AD43" s="82">
        <f t="shared" si="11"/>
        <v>3.4759358288770055</v>
      </c>
      <c r="AE43" s="39">
        <f t="shared" si="12"/>
        <v>374</v>
      </c>
      <c r="AF43" s="135">
        <f t="shared" si="13"/>
        <v>82.560706401766</v>
      </c>
      <c r="AG43" s="106">
        <f t="shared" si="14"/>
        <v>-17.439293598234002</v>
      </c>
    </row>
    <row r="44" spans="1:33" ht="12.75" customHeight="1">
      <c r="A44" s="304"/>
      <c r="B44" s="6">
        <v>168</v>
      </c>
      <c r="C44" s="3" t="s">
        <v>16</v>
      </c>
      <c r="D44" s="7">
        <v>453</v>
      </c>
      <c r="E44" s="98">
        <v>172</v>
      </c>
      <c r="F44" s="37">
        <f t="shared" si="0"/>
        <v>45.382585751978894</v>
      </c>
      <c r="G44" s="98">
        <v>172</v>
      </c>
      <c r="H44" s="37">
        <f t="shared" si="1"/>
        <v>45.382585751978894</v>
      </c>
      <c r="I44" s="98">
        <v>2</v>
      </c>
      <c r="J44" s="37">
        <f t="shared" si="2"/>
        <v>0.5277044854881267</v>
      </c>
      <c r="K44" s="98">
        <v>0</v>
      </c>
      <c r="L44" s="37">
        <f t="shared" si="3"/>
        <v>0</v>
      </c>
      <c r="M44" s="98">
        <v>0</v>
      </c>
      <c r="N44" s="37">
        <f t="shared" si="4"/>
        <v>0</v>
      </c>
      <c r="O44" s="98">
        <v>15</v>
      </c>
      <c r="P44" s="37">
        <f t="shared" si="5"/>
        <v>3.95778364116095</v>
      </c>
      <c r="Q44" s="229">
        <v>0</v>
      </c>
      <c r="R44" s="37">
        <f t="shared" si="15"/>
        <v>0</v>
      </c>
      <c r="S44" s="98">
        <v>0</v>
      </c>
      <c r="T44" s="37">
        <f t="shared" si="6"/>
        <v>0</v>
      </c>
      <c r="U44" s="98">
        <v>0</v>
      </c>
      <c r="V44" s="37">
        <f t="shared" si="7"/>
        <v>0</v>
      </c>
      <c r="W44" s="98">
        <v>0</v>
      </c>
      <c r="X44" s="37">
        <f t="shared" si="8"/>
        <v>0</v>
      </c>
      <c r="Y44" s="98">
        <v>0</v>
      </c>
      <c r="Z44" s="37">
        <f t="shared" si="9"/>
        <v>0</v>
      </c>
      <c r="AA44" s="39">
        <f t="shared" si="16"/>
        <v>361</v>
      </c>
      <c r="AB44" s="37">
        <f t="shared" si="10"/>
        <v>95.25065963060686</v>
      </c>
      <c r="AC44" s="98">
        <v>18</v>
      </c>
      <c r="AD44" s="82">
        <f t="shared" si="11"/>
        <v>4.749340369393139</v>
      </c>
      <c r="AE44" s="39">
        <f t="shared" si="12"/>
        <v>379</v>
      </c>
      <c r="AF44" s="135">
        <f t="shared" si="13"/>
        <v>83.6644591611479</v>
      </c>
      <c r="AG44" s="106">
        <f t="shared" si="14"/>
        <v>-16.335540838852097</v>
      </c>
    </row>
    <row r="45" spans="1:33" ht="12.75" customHeight="1">
      <c r="A45" s="304"/>
      <c r="B45" s="6">
        <v>169</v>
      </c>
      <c r="C45" s="3" t="s">
        <v>15</v>
      </c>
      <c r="D45" s="7">
        <v>511</v>
      </c>
      <c r="E45" s="98">
        <v>210</v>
      </c>
      <c r="F45" s="37">
        <f t="shared" si="0"/>
        <v>57.065217391304344</v>
      </c>
      <c r="G45" s="98">
        <v>136</v>
      </c>
      <c r="H45" s="37">
        <f t="shared" si="1"/>
        <v>36.95652173913043</v>
      </c>
      <c r="I45" s="98">
        <v>4</v>
      </c>
      <c r="J45" s="37">
        <f t="shared" si="2"/>
        <v>1.0869565217391304</v>
      </c>
      <c r="K45" s="98">
        <v>0</v>
      </c>
      <c r="L45" s="37">
        <f t="shared" si="3"/>
        <v>0</v>
      </c>
      <c r="M45" s="98">
        <v>0</v>
      </c>
      <c r="N45" s="37">
        <f t="shared" si="4"/>
        <v>0</v>
      </c>
      <c r="O45" s="98">
        <v>12</v>
      </c>
      <c r="P45" s="37">
        <f t="shared" si="5"/>
        <v>3.260869565217391</v>
      </c>
      <c r="Q45" s="229">
        <v>0</v>
      </c>
      <c r="R45" s="37">
        <f t="shared" si="15"/>
        <v>0</v>
      </c>
      <c r="S45" s="98">
        <v>0</v>
      </c>
      <c r="T45" s="37">
        <f t="shared" si="6"/>
        <v>0</v>
      </c>
      <c r="U45" s="98">
        <v>0</v>
      </c>
      <c r="V45" s="37">
        <f t="shared" si="7"/>
        <v>0</v>
      </c>
      <c r="W45" s="98">
        <v>0</v>
      </c>
      <c r="X45" s="37">
        <f t="shared" si="8"/>
        <v>0</v>
      </c>
      <c r="Y45" s="98">
        <v>0</v>
      </c>
      <c r="Z45" s="37">
        <f t="shared" si="9"/>
        <v>0</v>
      </c>
      <c r="AA45" s="39">
        <f t="shared" si="16"/>
        <v>362</v>
      </c>
      <c r="AB45" s="37">
        <f t="shared" si="10"/>
        <v>98.36956521739131</v>
      </c>
      <c r="AC45" s="98">
        <v>6</v>
      </c>
      <c r="AD45" s="82">
        <f t="shared" si="11"/>
        <v>1.6304347826086956</v>
      </c>
      <c r="AE45" s="39">
        <f t="shared" si="12"/>
        <v>368</v>
      </c>
      <c r="AF45" s="135">
        <f t="shared" si="13"/>
        <v>72.01565557729941</v>
      </c>
      <c r="AG45" s="106">
        <f t="shared" si="14"/>
        <v>-27.984344422700588</v>
      </c>
    </row>
    <row r="46" spans="1:33" ht="12.75" customHeight="1">
      <c r="A46" s="304"/>
      <c r="B46" s="6">
        <v>169</v>
      </c>
      <c r="C46" s="3" t="s">
        <v>16</v>
      </c>
      <c r="D46" s="7">
        <v>512</v>
      </c>
      <c r="E46" s="98">
        <v>160</v>
      </c>
      <c r="F46" s="37">
        <f t="shared" si="0"/>
        <v>39.02439024390244</v>
      </c>
      <c r="G46" s="98">
        <v>233</v>
      </c>
      <c r="H46" s="37">
        <f t="shared" si="1"/>
        <v>56.82926829268292</v>
      </c>
      <c r="I46" s="98">
        <v>0</v>
      </c>
      <c r="J46" s="37">
        <f t="shared" si="2"/>
        <v>0</v>
      </c>
      <c r="K46" s="98">
        <v>0</v>
      </c>
      <c r="L46" s="37">
        <f t="shared" si="3"/>
        <v>0</v>
      </c>
      <c r="M46" s="98">
        <v>0</v>
      </c>
      <c r="N46" s="37">
        <f t="shared" si="4"/>
        <v>0</v>
      </c>
      <c r="O46" s="98">
        <v>11</v>
      </c>
      <c r="P46" s="37">
        <f t="shared" si="5"/>
        <v>2.682926829268293</v>
      </c>
      <c r="Q46" s="229">
        <v>0</v>
      </c>
      <c r="R46" s="37">
        <f t="shared" si="15"/>
        <v>0</v>
      </c>
      <c r="S46" s="98">
        <v>0</v>
      </c>
      <c r="T46" s="37">
        <f t="shared" si="6"/>
        <v>0</v>
      </c>
      <c r="U46" s="98">
        <v>0</v>
      </c>
      <c r="V46" s="37">
        <f t="shared" si="7"/>
        <v>0</v>
      </c>
      <c r="W46" s="98">
        <v>0</v>
      </c>
      <c r="X46" s="37">
        <f t="shared" si="8"/>
        <v>0</v>
      </c>
      <c r="Y46" s="98">
        <v>0</v>
      </c>
      <c r="Z46" s="37">
        <f t="shared" si="9"/>
        <v>0</v>
      </c>
      <c r="AA46" s="39">
        <f t="shared" si="16"/>
        <v>404</v>
      </c>
      <c r="AB46" s="37">
        <f t="shared" si="10"/>
        <v>98.53658536585365</v>
      </c>
      <c r="AC46" s="98">
        <v>6</v>
      </c>
      <c r="AD46" s="82">
        <f t="shared" si="11"/>
        <v>1.4634146341463417</v>
      </c>
      <c r="AE46" s="39">
        <f t="shared" si="12"/>
        <v>410</v>
      </c>
      <c r="AF46" s="135">
        <f t="shared" si="13"/>
        <v>80.078125</v>
      </c>
      <c r="AG46" s="106">
        <f t="shared" si="14"/>
        <v>-19.921875</v>
      </c>
    </row>
    <row r="47" spans="1:33" ht="12.75" customHeight="1">
      <c r="A47" s="304"/>
      <c r="B47" s="6">
        <v>170</v>
      </c>
      <c r="C47" s="3" t="s">
        <v>15</v>
      </c>
      <c r="D47" s="7">
        <v>650</v>
      </c>
      <c r="E47" s="98">
        <v>309</v>
      </c>
      <c r="F47" s="37">
        <f t="shared" si="0"/>
        <v>60.46966731898239</v>
      </c>
      <c r="G47" s="98">
        <v>199</v>
      </c>
      <c r="H47" s="37">
        <f t="shared" si="1"/>
        <v>38.94324853228962</v>
      </c>
      <c r="I47" s="98">
        <v>0</v>
      </c>
      <c r="J47" s="37">
        <f t="shared" si="2"/>
        <v>0</v>
      </c>
      <c r="K47" s="98">
        <v>2</v>
      </c>
      <c r="L47" s="37">
        <f t="shared" si="3"/>
        <v>0.3913894324853229</v>
      </c>
      <c r="M47" s="98">
        <v>0</v>
      </c>
      <c r="N47" s="37">
        <f t="shared" si="4"/>
        <v>0</v>
      </c>
      <c r="O47" s="98">
        <v>1</v>
      </c>
      <c r="P47" s="37">
        <f t="shared" si="5"/>
        <v>0.19569471624266144</v>
      </c>
      <c r="Q47" s="229">
        <v>0</v>
      </c>
      <c r="R47" s="37">
        <f t="shared" si="15"/>
        <v>0</v>
      </c>
      <c r="S47" s="98">
        <v>0</v>
      </c>
      <c r="T47" s="37">
        <f t="shared" si="6"/>
        <v>0</v>
      </c>
      <c r="U47" s="98">
        <v>0</v>
      </c>
      <c r="V47" s="37">
        <f t="shared" si="7"/>
        <v>0</v>
      </c>
      <c r="W47" s="98">
        <v>0</v>
      </c>
      <c r="X47" s="37">
        <f t="shared" si="8"/>
        <v>0</v>
      </c>
      <c r="Y47" s="98">
        <v>0</v>
      </c>
      <c r="Z47" s="37">
        <f t="shared" si="9"/>
        <v>0</v>
      </c>
      <c r="AA47" s="39">
        <f t="shared" si="16"/>
        <v>511</v>
      </c>
      <c r="AB47" s="37">
        <f t="shared" si="10"/>
        <v>100</v>
      </c>
      <c r="AC47" s="98">
        <v>0</v>
      </c>
      <c r="AD47" s="82">
        <f t="shared" si="11"/>
        <v>0</v>
      </c>
      <c r="AE47" s="39">
        <f t="shared" si="12"/>
        <v>511</v>
      </c>
      <c r="AF47" s="135">
        <f t="shared" si="13"/>
        <v>78.61538461538461</v>
      </c>
      <c r="AG47" s="106">
        <f t="shared" si="14"/>
        <v>-21.384615384615387</v>
      </c>
    </row>
    <row r="48" spans="1:33" ht="12.75" customHeight="1">
      <c r="A48" s="304"/>
      <c r="B48" s="6">
        <v>171</v>
      </c>
      <c r="C48" s="3" t="s">
        <v>15</v>
      </c>
      <c r="D48" s="7">
        <v>458</v>
      </c>
      <c r="E48" s="98">
        <v>146</v>
      </c>
      <c r="F48" s="37">
        <f t="shared" si="0"/>
        <v>41.5954415954416</v>
      </c>
      <c r="G48" s="98">
        <v>177</v>
      </c>
      <c r="H48" s="37">
        <f t="shared" si="1"/>
        <v>50.427350427350426</v>
      </c>
      <c r="I48" s="98">
        <v>1</v>
      </c>
      <c r="J48" s="37">
        <f t="shared" si="2"/>
        <v>0.2849002849002849</v>
      </c>
      <c r="K48" s="98">
        <v>2</v>
      </c>
      <c r="L48" s="37">
        <f t="shared" si="3"/>
        <v>0.5698005698005698</v>
      </c>
      <c r="M48" s="98">
        <v>1</v>
      </c>
      <c r="N48" s="37">
        <f t="shared" si="4"/>
        <v>0.2849002849002849</v>
      </c>
      <c r="O48" s="98">
        <v>7</v>
      </c>
      <c r="P48" s="37">
        <f t="shared" si="5"/>
        <v>1.9943019943019942</v>
      </c>
      <c r="Q48" s="229">
        <v>0</v>
      </c>
      <c r="R48" s="37">
        <f t="shared" si="15"/>
        <v>0</v>
      </c>
      <c r="S48" s="98">
        <v>1</v>
      </c>
      <c r="T48" s="37">
        <f t="shared" si="6"/>
        <v>0.2849002849002849</v>
      </c>
      <c r="U48" s="98">
        <v>0</v>
      </c>
      <c r="V48" s="37">
        <f t="shared" si="7"/>
        <v>0</v>
      </c>
      <c r="W48" s="98">
        <v>0</v>
      </c>
      <c r="X48" s="37">
        <f t="shared" si="8"/>
        <v>0</v>
      </c>
      <c r="Y48" s="98">
        <v>0</v>
      </c>
      <c r="Z48" s="37">
        <f t="shared" si="9"/>
        <v>0</v>
      </c>
      <c r="AA48" s="39">
        <f t="shared" si="16"/>
        <v>335</v>
      </c>
      <c r="AB48" s="37">
        <f t="shared" si="10"/>
        <v>95.44159544159544</v>
      </c>
      <c r="AC48" s="98">
        <v>16</v>
      </c>
      <c r="AD48" s="82">
        <f t="shared" si="11"/>
        <v>4.5584045584045585</v>
      </c>
      <c r="AE48" s="39">
        <f t="shared" si="12"/>
        <v>351</v>
      </c>
      <c r="AF48" s="135">
        <f t="shared" si="13"/>
        <v>76.63755458515283</v>
      </c>
      <c r="AG48" s="106">
        <f t="shared" si="14"/>
        <v>-23.362445414847173</v>
      </c>
    </row>
    <row r="49" spans="1:33" ht="12.75" customHeight="1">
      <c r="A49" s="304"/>
      <c r="B49" s="6">
        <v>172</v>
      </c>
      <c r="C49" s="3" t="s">
        <v>15</v>
      </c>
      <c r="D49" s="7">
        <v>421</v>
      </c>
      <c r="E49" s="98">
        <v>154</v>
      </c>
      <c r="F49" s="37">
        <f t="shared" si="0"/>
        <v>50.326797385620914</v>
      </c>
      <c r="G49" s="98">
        <v>142</v>
      </c>
      <c r="H49" s="37">
        <f t="shared" si="1"/>
        <v>46.40522875816993</v>
      </c>
      <c r="I49" s="98">
        <v>4</v>
      </c>
      <c r="J49" s="37">
        <f t="shared" si="2"/>
        <v>1.3071895424836601</v>
      </c>
      <c r="K49" s="98">
        <v>0</v>
      </c>
      <c r="L49" s="37">
        <f t="shared" si="3"/>
        <v>0</v>
      </c>
      <c r="M49" s="98">
        <v>0</v>
      </c>
      <c r="N49" s="37">
        <f t="shared" si="4"/>
        <v>0</v>
      </c>
      <c r="O49" s="98">
        <v>5</v>
      </c>
      <c r="P49" s="37">
        <f t="shared" si="5"/>
        <v>1.6339869281045754</v>
      </c>
      <c r="Q49" s="229">
        <v>0</v>
      </c>
      <c r="R49" s="37">
        <f t="shared" si="15"/>
        <v>0</v>
      </c>
      <c r="S49" s="98">
        <v>0</v>
      </c>
      <c r="T49" s="37">
        <f t="shared" si="6"/>
        <v>0</v>
      </c>
      <c r="U49" s="98">
        <v>0</v>
      </c>
      <c r="V49" s="37">
        <f t="shared" si="7"/>
        <v>0</v>
      </c>
      <c r="W49" s="98">
        <v>0</v>
      </c>
      <c r="X49" s="37">
        <f t="shared" si="8"/>
        <v>0</v>
      </c>
      <c r="Y49" s="98">
        <v>0</v>
      </c>
      <c r="Z49" s="37">
        <f t="shared" si="9"/>
        <v>0</v>
      </c>
      <c r="AA49" s="39">
        <f t="shared" si="16"/>
        <v>305</v>
      </c>
      <c r="AB49" s="37">
        <f t="shared" si="10"/>
        <v>99.67320261437908</v>
      </c>
      <c r="AC49" s="98">
        <v>1</v>
      </c>
      <c r="AD49" s="82">
        <f t="shared" si="11"/>
        <v>0.32679738562091504</v>
      </c>
      <c r="AE49" s="39">
        <f t="shared" si="12"/>
        <v>306</v>
      </c>
      <c r="AF49" s="135">
        <f t="shared" si="13"/>
        <v>72.68408551068883</v>
      </c>
      <c r="AG49" s="106">
        <f t="shared" si="14"/>
        <v>-27.31591448931117</v>
      </c>
    </row>
    <row r="50" spans="1:33" ht="12.75" customHeight="1">
      <c r="A50" s="304"/>
      <c r="B50" s="6">
        <v>172</v>
      </c>
      <c r="C50" s="3" t="s">
        <v>16</v>
      </c>
      <c r="D50" s="7">
        <v>421</v>
      </c>
      <c r="E50" s="98">
        <v>144</v>
      </c>
      <c r="F50" s="37">
        <f t="shared" si="0"/>
        <v>43.24324324324324</v>
      </c>
      <c r="G50" s="98">
        <v>164</v>
      </c>
      <c r="H50" s="37">
        <f t="shared" si="1"/>
        <v>49.249249249249246</v>
      </c>
      <c r="I50" s="98">
        <v>0</v>
      </c>
      <c r="J50" s="37">
        <f t="shared" si="2"/>
        <v>0</v>
      </c>
      <c r="K50" s="98">
        <v>0</v>
      </c>
      <c r="L50" s="37">
        <f t="shared" si="3"/>
        <v>0</v>
      </c>
      <c r="M50" s="98">
        <v>0</v>
      </c>
      <c r="N50" s="37">
        <f t="shared" si="4"/>
        <v>0</v>
      </c>
      <c r="O50" s="98">
        <v>11</v>
      </c>
      <c r="P50" s="37">
        <f t="shared" si="5"/>
        <v>3.303303303303303</v>
      </c>
      <c r="Q50" s="229">
        <v>0</v>
      </c>
      <c r="R50" s="37">
        <f t="shared" si="15"/>
        <v>0</v>
      </c>
      <c r="S50" s="98">
        <v>0</v>
      </c>
      <c r="T50" s="37">
        <f t="shared" si="6"/>
        <v>0</v>
      </c>
      <c r="U50" s="98">
        <v>0</v>
      </c>
      <c r="V50" s="37">
        <f t="shared" si="7"/>
        <v>0</v>
      </c>
      <c r="W50" s="98">
        <v>0</v>
      </c>
      <c r="X50" s="37">
        <f t="shared" si="8"/>
        <v>0</v>
      </c>
      <c r="Y50" s="98">
        <v>0</v>
      </c>
      <c r="Z50" s="37">
        <f t="shared" si="9"/>
        <v>0</v>
      </c>
      <c r="AA50" s="39">
        <f t="shared" si="16"/>
        <v>319</v>
      </c>
      <c r="AB50" s="37">
        <f t="shared" si="10"/>
        <v>95.7957957957958</v>
      </c>
      <c r="AC50" s="98">
        <v>14</v>
      </c>
      <c r="AD50" s="82">
        <f t="shared" si="11"/>
        <v>4.2042042042042045</v>
      </c>
      <c r="AE50" s="39">
        <f t="shared" si="12"/>
        <v>333</v>
      </c>
      <c r="AF50" s="135">
        <f t="shared" si="13"/>
        <v>79.09738717339667</v>
      </c>
      <c r="AG50" s="106">
        <f t="shared" si="14"/>
        <v>-20.90261282660333</v>
      </c>
    </row>
    <row r="51" spans="1:33" ht="12.75" customHeight="1">
      <c r="A51" s="304"/>
      <c r="B51" s="6">
        <v>173</v>
      </c>
      <c r="C51" s="3" t="s">
        <v>15</v>
      </c>
      <c r="D51" s="7">
        <v>582</v>
      </c>
      <c r="E51" s="98">
        <v>157</v>
      </c>
      <c r="F51" s="37">
        <f t="shared" si="0"/>
        <v>42.66304347826087</v>
      </c>
      <c r="G51" s="98">
        <v>155</v>
      </c>
      <c r="H51" s="37">
        <f t="shared" si="1"/>
        <v>42.119565217391305</v>
      </c>
      <c r="I51" s="98">
        <v>6</v>
      </c>
      <c r="J51" s="37">
        <f t="shared" si="2"/>
        <v>1.6304347826086956</v>
      </c>
      <c r="K51" s="98">
        <v>7</v>
      </c>
      <c r="L51" s="37">
        <f t="shared" si="3"/>
        <v>1.9021739130434785</v>
      </c>
      <c r="M51" s="98">
        <v>1</v>
      </c>
      <c r="N51" s="37">
        <f t="shared" si="4"/>
        <v>0.2717391304347826</v>
      </c>
      <c r="O51" s="98">
        <v>29</v>
      </c>
      <c r="P51" s="37">
        <f t="shared" si="5"/>
        <v>7.880434782608696</v>
      </c>
      <c r="Q51" s="229">
        <v>0</v>
      </c>
      <c r="R51" s="37">
        <f t="shared" si="15"/>
        <v>0</v>
      </c>
      <c r="S51" s="98">
        <v>1</v>
      </c>
      <c r="T51" s="37">
        <f t="shared" si="6"/>
        <v>0.2717391304347826</v>
      </c>
      <c r="U51" s="98">
        <v>1</v>
      </c>
      <c r="V51" s="37">
        <f t="shared" si="7"/>
        <v>0.2717391304347826</v>
      </c>
      <c r="W51" s="98">
        <v>0</v>
      </c>
      <c r="X51" s="37">
        <f t="shared" si="8"/>
        <v>0</v>
      </c>
      <c r="Y51" s="98">
        <v>0</v>
      </c>
      <c r="Z51" s="37">
        <f t="shared" si="9"/>
        <v>0</v>
      </c>
      <c r="AA51" s="39">
        <f t="shared" si="16"/>
        <v>357</v>
      </c>
      <c r="AB51" s="37">
        <f t="shared" si="10"/>
        <v>97.01086956521739</v>
      </c>
      <c r="AC51" s="98">
        <v>11</v>
      </c>
      <c r="AD51" s="82">
        <f t="shared" si="11"/>
        <v>2.989130434782609</v>
      </c>
      <c r="AE51" s="39">
        <f t="shared" si="12"/>
        <v>368</v>
      </c>
      <c r="AF51" s="135">
        <f t="shared" si="13"/>
        <v>63.230240549828174</v>
      </c>
      <c r="AG51" s="106">
        <f t="shared" si="14"/>
        <v>-36.769759450171826</v>
      </c>
    </row>
    <row r="52" spans="1:33" ht="12.75" customHeight="1">
      <c r="A52" s="304"/>
      <c r="B52" s="6">
        <v>173</v>
      </c>
      <c r="C52" s="3" t="s">
        <v>16</v>
      </c>
      <c r="D52" s="7">
        <v>582</v>
      </c>
      <c r="E52" s="98">
        <v>147</v>
      </c>
      <c r="F52" s="37">
        <f t="shared" si="0"/>
        <v>37.309644670050766</v>
      </c>
      <c r="G52" s="98">
        <v>195</v>
      </c>
      <c r="H52" s="37">
        <f t="shared" si="1"/>
        <v>49.49238578680203</v>
      </c>
      <c r="I52" s="98">
        <v>8</v>
      </c>
      <c r="J52" s="37">
        <f t="shared" si="2"/>
        <v>2.030456852791878</v>
      </c>
      <c r="K52" s="98">
        <v>8</v>
      </c>
      <c r="L52" s="37">
        <f t="shared" si="3"/>
        <v>2.030456852791878</v>
      </c>
      <c r="M52" s="98">
        <v>0</v>
      </c>
      <c r="N52" s="37">
        <f t="shared" si="4"/>
        <v>0</v>
      </c>
      <c r="O52" s="98">
        <v>30</v>
      </c>
      <c r="P52" s="37">
        <f t="shared" si="5"/>
        <v>7.614213197969544</v>
      </c>
      <c r="Q52" s="229">
        <v>0</v>
      </c>
      <c r="R52" s="37">
        <f t="shared" si="15"/>
        <v>0</v>
      </c>
      <c r="S52" s="98">
        <v>1</v>
      </c>
      <c r="T52" s="37">
        <f t="shared" si="6"/>
        <v>0.25380710659898476</v>
      </c>
      <c r="U52" s="98">
        <v>1</v>
      </c>
      <c r="V52" s="37">
        <f t="shared" si="7"/>
        <v>0.25380710659898476</v>
      </c>
      <c r="W52" s="98">
        <v>0</v>
      </c>
      <c r="X52" s="37">
        <f t="shared" si="8"/>
        <v>0</v>
      </c>
      <c r="Y52" s="98">
        <v>0</v>
      </c>
      <c r="Z52" s="37">
        <f t="shared" si="9"/>
        <v>0</v>
      </c>
      <c r="AA52" s="39">
        <f t="shared" si="16"/>
        <v>390</v>
      </c>
      <c r="AB52" s="37">
        <f t="shared" si="10"/>
        <v>98.98477157360406</v>
      </c>
      <c r="AC52" s="98">
        <v>4</v>
      </c>
      <c r="AD52" s="82">
        <f t="shared" si="11"/>
        <v>1.015228426395939</v>
      </c>
      <c r="AE52" s="39">
        <f t="shared" si="12"/>
        <v>394</v>
      </c>
      <c r="AF52" s="135">
        <f t="shared" si="13"/>
        <v>67.69759450171821</v>
      </c>
      <c r="AG52" s="106">
        <f t="shared" si="14"/>
        <v>-32.302405498281786</v>
      </c>
    </row>
    <row r="53" spans="1:33" ht="12.75" customHeight="1">
      <c r="A53" s="304"/>
      <c r="B53" s="6">
        <v>174</v>
      </c>
      <c r="C53" s="3" t="s">
        <v>15</v>
      </c>
      <c r="D53" s="7">
        <v>466</v>
      </c>
      <c r="E53" s="98">
        <v>98</v>
      </c>
      <c r="F53" s="37">
        <f t="shared" si="0"/>
        <v>32.88590604026846</v>
      </c>
      <c r="G53" s="98">
        <v>156</v>
      </c>
      <c r="H53" s="37">
        <f t="shared" si="1"/>
        <v>52.348993288590606</v>
      </c>
      <c r="I53" s="98">
        <v>7</v>
      </c>
      <c r="J53" s="37">
        <f t="shared" si="2"/>
        <v>2.348993288590604</v>
      </c>
      <c r="K53" s="98">
        <v>10</v>
      </c>
      <c r="L53" s="37">
        <f t="shared" si="3"/>
        <v>3.3557046979865772</v>
      </c>
      <c r="M53" s="98">
        <v>1</v>
      </c>
      <c r="N53" s="37">
        <f t="shared" si="4"/>
        <v>0.33557046979865773</v>
      </c>
      <c r="O53" s="98">
        <v>21</v>
      </c>
      <c r="P53" s="37">
        <f t="shared" si="5"/>
        <v>7.046979865771812</v>
      </c>
      <c r="Q53" s="229">
        <v>0</v>
      </c>
      <c r="R53" s="37">
        <f t="shared" si="15"/>
        <v>0</v>
      </c>
      <c r="S53" s="98">
        <v>0</v>
      </c>
      <c r="T53" s="37">
        <f t="shared" si="6"/>
        <v>0</v>
      </c>
      <c r="U53" s="98">
        <v>3</v>
      </c>
      <c r="V53" s="37">
        <f t="shared" si="7"/>
        <v>1.006711409395973</v>
      </c>
      <c r="W53" s="98">
        <v>0</v>
      </c>
      <c r="X53" s="37">
        <f t="shared" si="8"/>
        <v>0</v>
      </c>
      <c r="Y53" s="98">
        <v>0</v>
      </c>
      <c r="Z53" s="37">
        <f t="shared" si="9"/>
        <v>0</v>
      </c>
      <c r="AA53" s="39">
        <f t="shared" si="16"/>
        <v>296</v>
      </c>
      <c r="AB53" s="37">
        <f t="shared" si="10"/>
        <v>99.32885906040269</v>
      </c>
      <c r="AC53" s="98">
        <v>2</v>
      </c>
      <c r="AD53" s="82">
        <f t="shared" si="11"/>
        <v>0.6711409395973155</v>
      </c>
      <c r="AE53" s="39">
        <f t="shared" si="12"/>
        <v>298</v>
      </c>
      <c r="AF53" s="135">
        <f t="shared" si="13"/>
        <v>63.94849785407726</v>
      </c>
      <c r="AG53" s="106">
        <f t="shared" si="14"/>
        <v>-36.05150214592274</v>
      </c>
    </row>
    <row r="54" spans="1:33" ht="12.75" customHeight="1">
      <c r="A54" s="304"/>
      <c r="B54" s="6">
        <v>174</v>
      </c>
      <c r="C54" s="3" t="s">
        <v>16</v>
      </c>
      <c r="D54" s="7">
        <v>467</v>
      </c>
      <c r="E54" s="98">
        <v>90</v>
      </c>
      <c r="F54" s="37">
        <f t="shared" si="0"/>
        <v>29.900332225913623</v>
      </c>
      <c r="G54" s="98">
        <v>167</v>
      </c>
      <c r="H54" s="37">
        <f t="shared" si="1"/>
        <v>55.48172757475083</v>
      </c>
      <c r="I54" s="98">
        <v>7</v>
      </c>
      <c r="J54" s="37">
        <f t="shared" si="2"/>
        <v>2.3255813953488373</v>
      </c>
      <c r="K54" s="98">
        <v>6</v>
      </c>
      <c r="L54" s="37">
        <f t="shared" si="3"/>
        <v>1.9933554817275747</v>
      </c>
      <c r="M54" s="98">
        <v>0</v>
      </c>
      <c r="N54" s="37">
        <f t="shared" si="4"/>
        <v>0</v>
      </c>
      <c r="O54" s="98">
        <v>20</v>
      </c>
      <c r="P54" s="37">
        <f t="shared" si="5"/>
        <v>6.64451827242525</v>
      </c>
      <c r="Q54" s="229">
        <v>0</v>
      </c>
      <c r="R54" s="37">
        <f t="shared" si="15"/>
        <v>0</v>
      </c>
      <c r="S54" s="98">
        <v>0</v>
      </c>
      <c r="T54" s="37">
        <f t="shared" si="6"/>
        <v>0</v>
      </c>
      <c r="U54" s="98">
        <v>1</v>
      </c>
      <c r="V54" s="37">
        <f t="shared" si="7"/>
        <v>0.33222591362126247</v>
      </c>
      <c r="W54" s="98">
        <v>0</v>
      </c>
      <c r="X54" s="37">
        <f t="shared" si="8"/>
        <v>0</v>
      </c>
      <c r="Y54" s="98">
        <v>0</v>
      </c>
      <c r="Z54" s="37">
        <f t="shared" si="9"/>
        <v>0</v>
      </c>
      <c r="AA54" s="39">
        <f t="shared" si="16"/>
        <v>291</v>
      </c>
      <c r="AB54" s="37">
        <f t="shared" si="10"/>
        <v>96.67774086378738</v>
      </c>
      <c r="AC54" s="98">
        <v>10</v>
      </c>
      <c r="AD54" s="82">
        <f t="shared" si="11"/>
        <v>3.322259136212625</v>
      </c>
      <c r="AE54" s="39">
        <f t="shared" si="12"/>
        <v>301</v>
      </c>
      <c r="AF54" s="135">
        <f t="shared" si="13"/>
        <v>64.45396145610277</v>
      </c>
      <c r="AG54" s="106">
        <f t="shared" si="14"/>
        <v>-35.546038543897225</v>
      </c>
    </row>
    <row r="55" spans="1:33" ht="12.75" customHeight="1">
      <c r="A55" s="304"/>
      <c r="B55" s="6">
        <v>175</v>
      </c>
      <c r="C55" s="3" t="s">
        <v>15</v>
      </c>
      <c r="D55" s="7">
        <v>676</v>
      </c>
      <c r="E55" s="98">
        <v>183</v>
      </c>
      <c r="F55" s="37">
        <f t="shared" si="0"/>
        <v>39.78260869565217</v>
      </c>
      <c r="G55" s="98">
        <v>204</v>
      </c>
      <c r="H55" s="37">
        <f t="shared" si="1"/>
        <v>44.34782608695652</v>
      </c>
      <c r="I55" s="98">
        <v>11</v>
      </c>
      <c r="J55" s="37">
        <f t="shared" si="2"/>
        <v>2.391304347826087</v>
      </c>
      <c r="K55" s="98">
        <v>4</v>
      </c>
      <c r="L55" s="37">
        <f t="shared" si="3"/>
        <v>0.8695652173913043</v>
      </c>
      <c r="M55" s="98">
        <v>0</v>
      </c>
      <c r="N55" s="37">
        <f t="shared" si="4"/>
        <v>0</v>
      </c>
      <c r="O55" s="98">
        <v>30</v>
      </c>
      <c r="P55" s="37">
        <f t="shared" si="5"/>
        <v>6.521739130434782</v>
      </c>
      <c r="Q55" s="229">
        <v>0</v>
      </c>
      <c r="R55" s="37">
        <f t="shared" si="15"/>
        <v>0</v>
      </c>
      <c r="S55" s="98">
        <v>0</v>
      </c>
      <c r="T55" s="37">
        <f t="shared" si="6"/>
        <v>0</v>
      </c>
      <c r="U55" s="98">
        <v>0</v>
      </c>
      <c r="V55" s="37">
        <f t="shared" si="7"/>
        <v>0</v>
      </c>
      <c r="W55" s="98">
        <v>0</v>
      </c>
      <c r="X55" s="37">
        <f t="shared" si="8"/>
        <v>0</v>
      </c>
      <c r="Y55" s="98">
        <v>0</v>
      </c>
      <c r="Z55" s="37">
        <f t="shared" si="9"/>
        <v>0</v>
      </c>
      <c r="AA55" s="39">
        <f t="shared" si="16"/>
        <v>432</v>
      </c>
      <c r="AB55" s="37">
        <f t="shared" si="10"/>
        <v>93.91304347826087</v>
      </c>
      <c r="AC55" s="98">
        <v>28</v>
      </c>
      <c r="AD55" s="82">
        <f t="shared" si="11"/>
        <v>6.086956521739131</v>
      </c>
      <c r="AE55" s="39">
        <f t="shared" si="12"/>
        <v>460</v>
      </c>
      <c r="AF55" s="135">
        <f t="shared" si="13"/>
        <v>68.04733727810651</v>
      </c>
      <c r="AG55" s="106">
        <f t="shared" si="14"/>
        <v>-31.95266272189349</v>
      </c>
    </row>
    <row r="56" spans="1:33" ht="12.75" customHeight="1">
      <c r="A56" s="304"/>
      <c r="B56" s="6">
        <v>175</v>
      </c>
      <c r="C56" s="3" t="s">
        <v>16</v>
      </c>
      <c r="D56" s="7">
        <v>677</v>
      </c>
      <c r="E56" s="98">
        <v>166</v>
      </c>
      <c r="F56" s="37">
        <f t="shared" si="0"/>
        <v>36.80709534368071</v>
      </c>
      <c r="G56" s="98">
        <v>184</v>
      </c>
      <c r="H56" s="37">
        <f t="shared" si="1"/>
        <v>40.79822616407982</v>
      </c>
      <c r="I56" s="98">
        <v>19</v>
      </c>
      <c r="J56" s="37">
        <f t="shared" si="2"/>
        <v>4.212860310421286</v>
      </c>
      <c r="K56" s="98">
        <v>8</v>
      </c>
      <c r="L56" s="37">
        <f t="shared" si="3"/>
        <v>1.7738359201773837</v>
      </c>
      <c r="M56" s="98">
        <v>0</v>
      </c>
      <c r="N56" s="37">
        <f t="shared" si="4"/>
        <v>0</v>
      </c>
      <c r="O56" s="98">
        <v>54</v>
      </c>
      <c r="P56" s="37">
        <f t="shared" si="5"/>
        <v>11.973392461197339</v>
      </c>
      <c r="Q56" s="229">
        <v>0</v>
      </c>
      <c r="R56" s="37">
        <f t="shared" si="15"/>
        <v>0</v>
      </c>
      <c r="S56" s="98">
        <v>0</v>
      </c>
      <c r="T56" s="37">
        <f t="shared" si="6"/>
        <v>0</v>
      </c>
      <c r="U56" s="98">
        <v>1</v>
      </c>
      <c r="V56" s="37">
        <f t="shared" si="7"/>
        <v>0.22172949002217296</v>
      </c>
      <c r="W56" s="98">
        <v>0</v>
      </c>
      <c r="X56" s="37">
        <f t="shared" si="8"/>
        <v>0</v>
      </c>
      <c r="Y56" s="98">
        <v>0</v>
      </c>
      <c r="Z56" s="37">
        <f t="shared" si="9"/>
        <v>0</v>
      </c>
      <c r="AA56" s="39">
        <f t="shared" si="16"/>
        <v>432</v>
      </c>
      <c r="AB56" s="37">
        <f t="shared" si="10"/>
        <v>95.78713968957871</v>
      </c>
      <c r="AC56" s="98">
        <v>19</v>
      </c>
      <c r="AD56" s="82">
        <f t="shared" si="11"/>
        <v>4.212860310421286</v>
      </c>
      <c r="AE56" s="39">
        <f t="shared" si="12"/>
        <v>451</v>
      </c>
      <c r="AF56" s="135">
        <f t="shared" si="13"/>
        <v>66.61742983751846</v>
      </c>
      <c r="AG56" s="106">
        <f t="shared" si="14"/>
        <v>-33.38257016248154</v>
      </c>
    </row>
    <row r="57" spans="1:33" ht="12.75" customHeight="1">
      <c r="A57" s="304"/>
      <c r="B57" s="6">
        <v>176</v>
      </c>
      <c r="C57" s="3" t="s">
        <v>15</v>
      </c>
      <c r="D57" s="7">
        <v>670</v>
      </c>
      <c r="E57" s="98">
        <v>176</v>
      </c>
      <c r="F57" s="37">
        <f t="shared" si="0"/>
        <v>39.63963963963964</v>
      </c>
      <c r="G57" s="98">
        <v>182</v>
      </c>
      <c r="H57" s="37">
        <f t="shared" si="1"/>
        <v>40.99099099099099</v>
      </c>
      <c r="I57" s="98">
        <v>5</v>
      </c>
      <c r="J57" s="37">
        <f t="shared" si="2"/>
        <v>1.1261261261261262</v>
      </c>
      <c r="K57" s="98">
        <v>3</v>
      </c>
      <c r="L57" s="37">
        <f t="shared" si="3"/>
        <v>0.6756756756756757</v>
      </c>
      <c r="M57" s="98">
        <v>1</v>
      </c>
      <c r="N57" s="37">
        <f t="shared" si="4"/>
        <v>0.22522522522522523</v>
      </c>
      <c r="O57" s="98">
        <v>48</v>
      </c>
      <c r="P57" s="37">
        <f t="shared" si="5"/>
        <v>10.81081081081081</v>
      </c>
      <c r="Q57" s="229">
        <v>1</v>
      </c>
      <c r="R57" s="37">
        <f t="shared" si="15"/>
        <v>0.22522522522522523</v>
      </c>
      <c r="S57" s="98">
        <v>1</v>
      </c>
      <c r="T57" s="37">
        <f t="shared" si="6"/>
        <v>0.22522522522522523</v>
      </c>
      <c r="U57" s="98">
        <v>0</v>
      </c>
      <c r="V57" s="37">
        <f t="shared" si="7"/>
        <v>0</v>
      </c>
      <c r="W57" s="98">
        <v>0</v>
      </c>
      <c r="X57" s="37">
        <f t="shared" si="8"/>
        <v>0</v>
      </c>
      <c r="Y57" s="98">
        <v>0</v>
      </c>
      <c r="Z57" s="37">
        <f t="shared" si="9"/>
        <v>0</v>
      </c>
      <c r="AA57" s="39">
        <f t="shared" si="16"/>
        <v>417</v>
      </c>
      <c r="AB57" s="37">
        <f t="shared" si="10"/>
        <v>93.91891891891892</v>
      </c>
      <c r="AC57" s="98">
        <v>27</v>
      </c>
      <c r="AD57" s="82">
        <f t="shared" si="11"/>
        <v>6.081081081081082</v>
      </c>
      <c r="AE57" s="39">
        <f t="shared" si="12"/>
        <v>444</v>
      </c>
      <c r="AF57" s="135">
        <f t="shared" si="13"/>
        <v>66.26865671641791</v>
      </c>
      <c r="AG57" s="106">
        <f t="shared" si="14"/>
        <v>-33.73134328358209</v>
      </c>
    </row>
    <row r="58" spans="1:33" ht="12.75" customHeight="1">
      <c r="A58" s="304"/>
      <c r="B58" s="6">
        <v>176</v>
      </c>
      <c r="C58" s="3" t="s">
        <v>16</v>
      </c>
      <c r="D58" s="7">
        <v>670</v>
      </c>
      <c r="E58" s="98">
        <v>184</v>
      </c>
      <c r="F58" s="37">
        <f t="shared" si="0"/>
        <v>43.914081145584724</v>
      </c>
      <c r="G58" s="98">
        <v>186</v>
      </c>
      <c r="H58" s="37">
        <f t="shared" si="1"/>
        <v>44.39140811455847</v>
      </c>
      <c r="I58" s="98">
        <v>3</v>
      </c>
      <c r="J58" s="37">
        <f t="shared" si="2"/>
        <v>0.7159904534606205</v>
      </c>
      <c r="K58" s="98">
        <v>2</v>
      </c>
      <c r="L58" s="37">
        <f t="shared" si="3"/>
        <v>0.47732696897374705</v>
      </c>
      <c r="M58" s="98">
        <v>1</v>
      </c>
      <c r="N58" s="37">
        <f t="shared" si="4"/>
        <v>0.23866348448687352</v>
      </c>
      <c r="O58" s="98">
        <v>43</v>
      </c>
      <c r="P58" s="37">
        <f t="shared" si="5"/>
        <v>10.26252983293556</v>
      </c>
      <c r="Q58" s="229">
        <v>0</v>
      </c>
      <c r="R58" s="37">
        <f t="shared" si="15"/>
        <v>0</v>
      </c>
      <c r="S58" s="98">
        <v>0</v>
      </c>
      <c r="T58" s="37">
        <f t="shared" si="6"/>
        <v>0</v>
      </c>
      <c r="U58" s="98">
        <v>0</v>
      </c>
      <c r="V58" s="37">
        <f t="shared" si="7"/>
        <v>0</v>
      </c>
      <c r="W58" s="98">
        <v>0</v>
      </c>
      <c r="X58" s="37">
        <f t="shared" si="8"/>
        <v>0</v>
      </c>
      <c r="Y58" s="98">
        <v>0</v>
      </c>
      <c r="Z58" s="37">
        <f t="shared" si="9"/>
        <v>0</v>
      </c>
      <c r="AA58" s="39">
        <f t="shared" si="16"/>
        <v>419</v>
      </c>
      <c r="AB58" s="37">
        <f t="shared" si="10"/>
        <v>100</v>
      </c>
      <c r="AC58" s="98">
        <v>0</v>
      </c>
      <c r="AD58" s="82">
        <f t="shared" si="11"/>
        <v>0</v>
      </c>
      <c r="AE58" s="39">
        <f t="shared" si="12"/>
        <v>419</v>
      </c>
      <c r="AF58" s="135">
        <f t="shared" si="13"/>
        <v>62.537313432835816</v>
      </c>
      <c r="AG58" s="106">
        <f t="shared" si="14"/>
        <v>-37.462686567164184</v>
      </c>
    </row>
    <row r="59" spans="1:33" ht="12.75" customHeight="1">
      <c r="A59" s="304"/>
      <c r="B59" s="6">
        <v>177</v>
      </c>
      <c r="C59" s="3" t="s">
        <v>15</v>
      </c>
      <c r="D59" s="7">
        <v>592</v>
      </c>
      <c r="E59" s="98">
        <v>155</v>
      </c>
      <c r="F59" s="37">
        <f t="shared" si="0"/>
        <v>37.25961538461539</v>
      </c>
      <c r="G59" s="98">
        <v>207</v>
      </c>
      <c r="H59" s="37">
        <f t="shared" si="1"/>
        <v>49.75961538461539</v>
      </c>
      <c r="I59" s="98">
        <v>7</v>
      </c>
      <c r="J59" s="37">
        <f t="shared" si="2"/>
        <v>1.6826923076923077</v>
      </c>
      <c r="K59" s="98">
        <v>15</v>
      </c>
      <c r="L59" s="37">
        <f t="shared" si="3"/>
        <v>3.6057692307692304</v>
      </c>
      <c r="M59" s="98">
        <v>0</v>
      </c>
      <c r="N59" s="37">
        <f t="shared" si="4"/>
        <v>0</v>
      </c>
      <c r="O59" s="98">
        <v>19</v>
      </c>
      <c r="P59" s="37">
        <f t="shared" si="5"/>
        <v>4.567307692307692</v>
      </c>
      <c r="Q59" s="229">
        <v>0</v>
      </c>
      <c r="R59" s="37">
        <f t="shared" si="15"/>
        <v>0</v>
      </c>
      <c r="S59" s="98">
        <v>0</v>
      </c>
      <c r="T59" s="37">
        <f t="shared" si="6"/>
        <v>0</v>
      </c>
      <c r="U59" s="98">
        <v>0</v>
      </c>
      <c r="V59" s="37">
        <f t="shared" si="7"/>
        <v>0</v>
      </c>
      <c r="W59" s="98">
        <v>1</v>
      </c>
      <c r="X59" s="37">
        <f t="shared" si="8"/>
        <v>0.2403846153846154</v>
      </c>
      <c r="Y59" s="98">
        <v>0</v>
      </c>
      <c r="Z59" s="37">
        <f t="shared" si="9"/>
        <v>0</v>
      </c>
      <c r="AA59" s="39">
        <f t="shared" si="16"/>
        <v>404</v>
      </c>
      <c r="AB59" s="37">
        <f t="shared" si="10"/>
        <v>97.11538461538461</v>
      </c>
      <c r="AC59" s="98">
        <v>12</v>
      </c>
      <c r="AD59" s="82">
        <f t="shared" si="11"/>
        <v>2.8846153846153846</v>
      </c>
      <c r="AE59" s="39">
        <f t="shared" si="12"/>
        <v>416</v>
      </c>
      <c r="AF59" s="135">
        <f t="shared" si="13"/>
        <v>70.27027027027027</v>
      </c>
      <c r="AG59" s="106">
        <f t="shared" si="14"/>
        <v>-29.729729729729726</v>
      </c>
    </row>
    <row r="60" spans="1:33" ht="12.75" customHeight="1">
      <c r="A60" s="304"/>
      <c r="B60" s="6">
        <v>177</v>
      </c>
      <c r="C60" s="3" t="s">
        <v>16</v>
      </c>
      <c r="D60" s="7">
        <v>592</v>
      </c>
      <c r="E60" s="98">
        <v>142</v>
      </c>
      <c r="F60" s="37">
        <f t="shared" si="0"/>
        <v>34.46601941747573</v>
      </c>
      <c r="G60" s="98">
        <v>198</v>
      </c>
      <c r="H60" s="37">
        <f t="shared" si="1"/>
        <v>48.05825242718447</v>
      </c>
      <c r="I60" s="98">
        <v>13</v>
      </c>
      <c r="J60" s="37">
        <f t="shared" si="2"/>
        <v>3.1553398058252426</v>
      </c>
      <c r="K60" s="98">
        <v>12</v>
      </c>
      <c r="L60" s="37">
        <f t="shared" si="3"/>
        <v>2.912621359223301</v>
      </c>
      <c r="M60" s="98">
        <v>0</v>
      </c>
      <c r="N60" s="37">
        <f t="shared" si="4"/>
        <v>0</v>
      </c>
      <c r="O60" s="98">
        <v>26</v>
      </c>
      <c r="P60" s="37">
        <f t="shared" si="5"/>
        <v>6.310679611650485</v>
      </c>
      <c r="Q60" s="229">
        <v>0</v>
      </c>
      <c r="R60" s="37">
        <f t="shared" si="15"/>
        <v>0</v>
      </c>
      <c r="S60" s="98">
        <v>0</v>
      </c>
      <c r="T60" s="37">
        <f t="shared" si="6"/>
        <v>0</v>
      </c>
      <c r="U60" s="98">
        <v>0</v>
      </c>
      <c r="V60" s="37">
        <f t="shared" si="7"/>
        <v>0</v>
      </c>
      <c r="W60" s="98">
        <v>0</v>
      </c>
      <c r="X60" s="37">
        <f t="shared" si="8"/>
        <v>0</v>
      </c>
      <c r="Y60" s="98">
        <v>0</v>
      </c>
      <c r="Z60" s="37">
        <f t="shared" si="9"/>
        <v>0</v>
      </c>
      <c r="AA60" s="39">
        <f t="shared" si="16"/>
        <v>391</v>
      </c>
      <c r="AB60" s="37">
        <f t="shared" si="10"/>
        <v>94.90291262135922</v>
      </c>
      <c r="AC60" s="98">
        <v>21</v>
      </c>
      <c r="AD60" s="82">
        <f t="shared" si="11"/>
        <v>5.097087378640777</v>
      </c>
      <c r="AE60" s="39">
        <f t="shared" si="12"/>
        <v>412</v>
      </c>
      <c r="AF60" s="135">
        <f t="shared" si="13"/>
        <v>69.5945945945946</v>
      </c>
      <c r="AG60" s="106">
        <f t="shared" si="14"/>
        <v>-30.405405405405403</v>
      </c>
    </row>
    <row r="61" spans="1:33" ht="12.75" customHeight="1">
      <c r="A61" s="304"/>
      <c r="B61" s="6">
        <v>178</v>
      </c>
      <c r="C61" s="3" t="s">
        <v>15</v>
      </c>
      <c r="D61" s="7">
        <v>243</v>
      </c>
      <c r="E61" s="98">
        <v>129</v>
      </c>
      <c r="F61" s="37">
        <f t="shared" si="0"/>
        <v>65.48223350253807</v>
      </c>
      <c r="G61" s="98">
        <v>49</v>
      </c>
      <c r="H61" s="37">
        <f t="shared" si="1"/>
        <v>24.873096446700508</v>
      </c>
      <c r="I61" s="98">
        <v>1</v>
      </c>
      <c r="J61" s="37">
        <f t="shared" si="2"/>
        <v>0.5076142131979695</v>
      </c>
      <c r="K61" s="98">
        <v>2</v>
      </c>
      <c r="L61" s="37">
        <f t="shared" si="3"/>
        <v>1.015228426395939</v>
      </c>
      <c r="M61" s="98">
        <v>0</v>
      </c>
      <c r="N61" s="37">
        <f t="shared" si="4"/>
        <v>0</v>
      </c>
      <c r="O61" s="98">
        <v>11</v>
      </c>
      <c r="P61" s="37">
        <f t="shared" si="5"/>
        <v>5.583756345177665</v>
      </c>
      <c r="Q61" s="229">
        <v>0</v>
      </c>
      <c r="R61" s="37">
        <f t="shared" si="15"/>
        <v>0</v>
      </c>
      <c r="S61" s="98">
        <v>0</v>
      </c>
      <c r="T61" s="37">
        <f t="shared" si="6"/>
        <v>0</v>
      </c>
      <c r="U61" s="98">
        <v>0</v>
      </c>
      <c r="V61" s="37">
        <f t="shared" si="7"/>
        <v>0</v>
      </c>
      <c r="W61" s="98">
        <v>0</v>
      </c>
      <c r="X61" s="37">
        <f t="shared" si="8"/>
        <v>0</v>
      </c>
      <c r="Y61" s="98">
        <v>0</v>
      </c>
      <c r="Z61" s="37">
        <f t="shared" si="9"/>
        <v>0</v>
      </c>
      <c r="AA61" s="39">
        <f t="shared" si="16"/>
        <v>192</v>
      </c>
      <c r="AB61" s="37">
        <f t="shared" si="10"/>
        <v>97.46192893401016</v>
      </c>
      <c r="AC61" s="98">
        <v>5</v>
      </c>
      <c r="AD61" s="82">
        <f t="shared" si="11"/>
        <v>2.5380710659898478</v>
      </c>
      <c r="AE61" s="39">
        <f t="shared" si="12"/>
        <v>197</v>
      </c>
      <c r="AF61" s="135">
        <f t="shared" si="13"/>
        <v>81.06995884773663</v>
      </c>
      <c r="AG61" s="106">
        <f t="shared" si="14"/>
        <v>-18.93004115226337</v>
      </c>
    </row>
    <row r="62" spans="1:33" ht="12.75" customHeight="1">
      <c r="A62" s="304"/>
      <c r="B62" s="6">
        <v>179</v>
      </c>
      <c r="C62" s="3" t="s">
        <v>15</v>
      </c>
      <c r="D62" s="7">
        <v>418</v>
      </c>
      <c r="E62" s="98">
        <v>182</v>
      </c>
      <c r="F62" s="37">
        <f t="shared" si="0"/>
        <v>63.19444444444444</v>
      </c>
      <c r="G62" s="98">
        <v>94</v>
      </c>
      <c r="H62" s="37">
        <f t="shared" si="1"/>
        <v>32.63888888888889</v>
      </c>
      <c r="I62" s="98">
        <v>1</v>
      </c>
      <c r="J62" s="37">
        <f t="shared" si="2"/>
        <v>0.3472222222222222</v>
      </c>
      <c r="K62" s="98">
        <v>0</v>
      </c>
      <c r="L62" s="37">
        <f t="shared" si="3"/>
        <v>0</v>
      </c>
      <c r="M62" s="98">
        <v>0</v>
      </c>
      <c r="N62" s="37">
        <f t="shared" si="4"/>
        <v>0</v>
      </c>
      <c r="O62" s="98">
        <v>11</v>
      </c>
      <c r="P62" s="37">
        <f t="shared" si="5"/>
        <v>3.8194444444444446</v>
      </c>
      <c r="Q62" s="229">
        <v>0</v>
      </c>
      <c r="R62" s="37">
        <f t="shared" si="15"/>
        <v>0</v>
      </c>
      <c r="S62" s="98">
        <v>0</v>
      </c>
      <c r="T62" s="37">
        <f t="shared" si="6"/>
        <v>0</v>
      </c>
      <c r="U62" s="98">
        <v>0</v>
      </c>
      <c r="V62" s="37">
        <f t="shared" si="7"/>
        <v>0</v>
      </c>
      <c r="W62" s="98">
        <v>0</v>
      </c>
      <c r="X62" s="37">
        <f t="shared" si="8"/>
        <v>0</v>
      </c>
      <c r="Y62" s="98">
        <v>0</v>
      </c>
      <c r="Z62" s="37">
        <f t="shared" si="9"/>
        <v>0</v>
      </c>
      <c r="AA62" s="39">
        <f t="shared" si="16"/>
        <v>288</v>
      </c>
      <c r="AB62" s="37">
        <f t="shared" si="10"/>
        <v>100</v>
      </c>
      <c r="AC62" s="98">
        <v>0</v>
      </c>
      <c r="AD62" s="82">
        <f t="shared" si="11"/>
        <v>0</v>
      </c>
      <c r="AE62" s="39">
        <f t="shared" si="12"/>
        <v>288</v>
      </c>
      <c r="AF62" s="135">
        <f t="shared" si="13"/>
        <v>68.89952153110048</v>
      </c>
      <c r="AG62" s="106">
        <f t="shared" si="14"/>
        <v>-31.100478468899524</v>
      </c>
    </row>
    <row r="63" spans="1:33" ht="12.75" customHeight="1">
      <c r="A63" s="304"/>
      <c r="B63" s="6">
        <v>179</v>
      </c>
      <c r="C63" s="3" t="s">
        <v>16</v>
      </c>
      <c r="D63" s="7">
        <v>419</v>
      </c>
      <c r="E63" s="98">
        <v>231</v>
      </c>
      <c r="F63" s="37">
        <f t="shared" si="0"/>
        <v>61.43617021276596</v>
      </c>
      <c r="G63" s="98">
        <v>116</v>
      </c>
      <c r="H63" s="37">
        <f t="shared" si="1"/>
        <v>30.851063829787233</v>
      </c>
      <c r="I63" s="98">
        <v>0</v>
      </c>
      <c r="J63" s="37">
        <f t="shared" si="2"/>
        <v>0</v>
      </c>
      <c r="K63" s="98">
        <v>2</v>
      </c>
      <c r="L63" s="37">
        <f t="shared" si="3"/>
        <v>0.5319148936170213</v>
      </c>
      <c r="M63" s="98">
        <v>0</v>
      </c>
      <c r="N63" s="37">
        <f t="shared" si="4"/>
        <v>0</v>
      </c>
      <c r="O63" s="98">
        <v>15</v>
      </c>
      <c r="P63" s="37">
        <f t="shared" si="5"/>
        <v>3.9893617021276597</v>
      </c>
      <c r="Q63" s="229">
        <v>0</v>
      </c>
      <c r="R63" s="37">
        <f t="shared" si="15"/>
        <v>0</v>
      </c>
      <c r="S63" s="98">
        <v>3</v>
      </c>
      <c r="T63" s="37">
        <f t="shared" si="6"/>
        <v>0.7978723404255319</v>
      </c>
      <c r="U63" s="98">
        <v>0</v>
      </c>
      <c r="V63" s="37">
        <f t="shared" si="7"/>
        <v>0</v>
      </c>
      <c r="W63" s="98">
        <v>2</v>
      </c>
      <c r="X63" s="37">
        <f t="shared" si="8"/>
        <v>0.5319148936170213</v>
      </c>
      <c r="Y63" s="98">
        <v>0</v>
      </c>
      <c r="Z63" s="37">
        <f t="shared" si="9"/>
        <v>0</v>
      </c>
      <c r="AA63" s="39">
        <f t="shared" si="16"/>
        <v>369</v>
      </c>
      <c r="AB63" s="37">
        <f t="shared" si="10"/>
        <v>98.13829787234043</v>
      </c>
      <c r="AC63" s="98">
        <v>7</v>
      </c>
      <c r="AD63" s="82">
        <f t="shared" si="11"/>
        <v>1.8617021276595744</v>
      </c>
      <c r="AE63" s="39">
        <f t="shared" si="12"/>
        <v>376</v>
      </c>
      <c r="AF63" s="135">
        <f t="shared" si="13"/>
        <v>89.73747016706443</v>
      </c>
      <c r="AG63" s="106">
        <f t="shared" si="14"/>
        <v>-10.26252983293557</v>
      </c>
    </row>
    <row r="64" spans="1:33" ht="12.75" customHeight="1">
      <c r="A64" s="304"/>
      <c r="B64" s="6">
        <v>180</v>
      </c>
      <c r="C64" s="3" t="s">
        <v>15</v>
      </c>
      <c r="D64" s="7">
        <v>592</v>
      </c>
      <c r="E64" s="98">
        <v>232</v>
      </c>
      <c r="F64" s="37">
        <f t="shared" si="0"/>
        <v>50.21645021645021</v>
      </c>
      <c r="G64" s="98">
        <v>214</v>
      </c>
      <c r="H64" s="37">
        <f t="shared" si="1"/>
        <v>46.320346320346324</v>
      </c>
      <c r="I64" s="98">
        <v>0</v>
      </c>
      <c r="J64" s="37">
        <f t="shared" si="2"/>
        <v>0</v>
      </c>
      <c r="K64" s="98">
        <v>0</v>
      </c>
      <c r="L64" s="37">
        <f t="shared" si="3"/>
        <v>0</v>
      </c>
      <c r="M64" s="98">
        <v>0</v>
      </c>
      <c r="N64" s="37">
        <f t="shared" si="4"/>
        <v>0</v>
      </c>
      <c r="O64" s="98">
        <v>16</v>
      </c>
      <c r="P64" s="37">
        <f t="shared" si="5"/>
        <v>3.463203463203463</v>
      </c>
      <c r="Q64" s="229">
        <v>0</v>
      </c>
      <c r="R64" s="37">
        <f t="shared" si="15"/>
        <v>0</v>
      </c>
      <c r="S64" s="98">
        <v>0</v>
      </c>
      <c r="T64" s="37">
        <f t="shared" si="6"/>
        <v>0</v>
      </c>
      <c r="U64" s="98">
        <v>0</v>
      </c>
      <c r="V64" s="37">
        <f t="shared" si="7"/>
        <v>0</v>
      </c>
      <c r="W64" s="98">
        <v>0</v>
      </c>
      <c r="X64" s="37">
        <f t="shared" si="8"/>
        <v>0</v>
      </c>
      <c r="Y64" s="98">
        <v>0</v>
      </c>
      <c r="Z64" s="37">
        <f t="shared" si="9"/>
        <v>0</v>
      </c>
      <c r="AA64" s="39">
        <f t="shared" si="16"/>
        <v>462</v>
      </c>
      <c r="AB64" s="37">
        <f t="shared" si="10"/>
        <v>100</v>
      </c>
      <c r="AC64" s="98">
        <v>0</v>
      </c>
      <c r="AD64" s="82">
        <f t="shared" si="11"/>
        <v>0</v>
      </c>
      <c r="AE64" s="39">
        <f t="shared" si="12"/>
        <v>462</v>
      </c>
      <c r="AF64" s="135">
        <f t="shared" si="13"/>
        <v>78.04054054054053</v>
      </c>
      <c r="AG64" s="106">
        <f t="shared" si="14"/>
        <v>-21.959459459459467</v>
      </c>
    </row>
    <row r="65" spans="1:33" ht="12.75" customHeight="1">
      <c r="A65" s="304"/>
      <c r="B65" s="6">
        <v>180</v>
      </c>
      <c r="C65" s="3" t="s">
        <v>16</v>
      </c>
      <c r="D65" s="7">
        <v>592</v>
      </c>
      <c r="E65" s="98">
        <v>235</v>
      </c>
      <c r="F65" s="37">
        <f t="shared" si="0"/>
        <v>50.97613882863341</v>
      </c>
      <c r="G65" s="98">
        <v>200</v>
      </c>
      <c r="H65" s="37">
        <f t="shared" si="1"/>
        <v>43.38394793926248</v>
      </c>
      <c r="I65" s="98">
        <v>0</v>
      </c>
      <c r="J65" s="37">
        <f t="shared" si="2"/>
        <v>0</v>
      </c>
      <c r="K65" s="98">
        <v>0</v>
      </c>
      <c r="L65" s="37">
        <f t="shared" si="3"/>
        <v>0</v>
      </c>
      <c r="M65" s="98">
        <v>0</v>
      </c>
      <c r="N65" s="37">
        <f t="shared" si="4"/>
        <v>0</v>
      </c>
      <c r="O65" s="98">
        <v>12</v>
      </c>
      <c r="P65" s="37">
        <f t="shared" si="5"/>
        <v>2.6030368763557483</v>
      </c>
      <c r="Q65" s="229">
        <v>0</v>
      </c>
      <c r="R65" s="37">
        <f t="shared" si="15"/>
        <v>0</v>
      </c>
      <c r="S65" s="98">
        <v>0</v>
      </c>
      <c r="T65" s="37">
        <f t="shared" si="6"/>
        <v>0</v>
      </c>
      <c r="U65" s="98">
        <v>0</v>
      </c>
      <c r="V65" s="37">
        <f t="shared" si="7"/>
        <v>0</v>
      </c>
      <c r="W65" s="98">
        <v>0</v>
      </c>
      <c r="X65" s="37">
        <f t="shared" si="8"/>
        <v>0</v>
      </c>
      <c r="Y65" s="98">
        <v>0</v>
      </c>
      <c r="Z65" s="37">
        <f t="shared" si="9"/>
        <v>0</v>
      </c>
      <c r="AA65" s="39">
        <f t="shared" si="16"/>
        <v>447</v>
      </c>
      <c r="AB65" s="37">
        <f t="shared" si="10"/>
        <v>96.96312364425162</v>
      </c>
      <c r="AC65" s="98">
        <v>14</v>
      </c>
      <c r="AD65" s="82">
        <f t="shared" si="11"/>
        <v>3.036876355748373</v>
      </c>
      <c r="AE65" s="39">
        <f t="shared" si="12"/>
        <v>461</v>
      </c>
      <c r="AF65" s="135">
        <f t="shared" si="13"/>
        <v>77.87162162162163</v>
      </c>
      <c r="AG65" s="106">
        <f t="shared" si="14"/>
        <v>-22.128378378378372</v>
      </c>
    </row>
    <row r="66" spans="1:33" ht="12.75" customHeight="1">
      <c r="A66" s="304"/>
      <c r="B66" s="6">
        <v>181</v>
      </c>
      <c r="C66" s="3" t="s">
        <v>15</v>
      </c>
      <c r="D66" s="7">
        <v>184</v>
      </c>
      <c r="E66" s="98">
        <v>5</v>
      </c>
      <c r="F66" s="37">
        <f t="shared" si="0"/>
        <v>2.976190476190476</v>
      </c>
      <c r="G66" s="98">
        <v>154</v>
      </c>
      <c r="H66" s="37">
        <f t="shared" si="1"/>
        <v>91.66666666666666</v>
      </c>
      <c r="I66" s="98">
        <v>0</v>
      </c>
      <c r="J66" s="37">
        <f t="shared" si="2"/>
        <v>0</v>
      </c>
      <c r="K66" s="98">
        <v>0</v>
      </c>
      <c r="L66" s="37">
        <f t="shared" si="3"/>
        <v>0</v>
      </c>
      <c r="M66" s="98">
        <v>0</v>
      </c>
      <c r="N66" s="37">
        <f t="shared" si="4"/>
        <v>0</v>
      </c>
      <c r="O66" s="98">
        <v>2</v>
      </c>
      <c r="P66" s="37">
        <f t="shared" si="5"/>
        <v>1.1904761904761905</v>
      </c>
      <c r="Q66" s="229">
        <v>0</v>
      </c>
      <c r="R66" s="37">
        <f t="shared" si="15"/>
        <v>0</v>
      </c>
      <c r="S66" s="98">
        <v>0</v>
      </c>
      <c r="T66" s="37">
        <f t="shared" si="6"/>
        <v>0</v>
      </c>
      <c r="U66" s="98">
        <v>0</v>
      </c>
      <c r="V66" s="37">
        <f t="shared" si="7"/>
        <v>0</v>
      </c>
      <c r="W66" s="98">
        <v>0</v>
      </c>
      <c r="X66" s="37">
        <f t="shared" si="8"/>
        <v>0</v>
      </c>
      <c r="Y66" s="98">
        <v>1</v>
      </c>
      <c r="Z66" s="37">
        <f t="shared" si="9"/>
        <v>0.6172839506172839</v>
      </c>
      <c r="AA66" s="39">
        <f t="shared" si="16"/>
        <v>162</v>
      </c>
      <c r="AB66" s="37">
        <f t="shared" si="10"/>
        <v>96.42857142857143</v>
      </c>
      <c r="AC66" s="98">
        <v>6</v>
      </c>
      <c r="AD66" s="82">
        <f t="shared" si="11"/>
        <v>3.571428571428571</v>
      </c>
      <c r="AE66" s="39">
        <f t="shared" si="12"/>
        <v>168</v>
      </c>
      <c r="AF66" s="135">
        <f t="shared" si="13"/>
        <v>91.30434782608695</v>
      </c>
      <c r="AG66" s="106">
        <f t="shared" si="14"/>
        <v>-8.695652173913047</v>
      </c>
    </row>
    <row r="67" spans="1:33" ht="12.75" customHeight="1">
      <c r="A67" s="304"/>
      <c r="B67" s="6">
        <v>181</v>
      </c>
      <c r="C67" s="3" t="s">
        <v>31</v>
      </c>
      <c r="D67" s="7">
        <v>79</v>
      </c>
      <c r="E67" s="98">
        <v>3</v>
      </c>
      <c r="F67" s="37">
        <f t="shared" si="0"/>
        <v>4.838709677419355</v>
      </c>
      <c r="G67" s="98">
        <v>55</v>
      </c>
      <c r="H67" s="37">
        <f t="shared" si="1"/>
        <v>88.70967741935483</v>
      </c>
      <c r="I67" s="98">
        <v>0</v>
      </c>
      <c r="J67" s="37">
        <f t="shared" si="2"/>
        <v>0</v>
      </c>
      <c r="K67" s="98">
        <v>0</v>
      </c>
      <c r="L67" s="37">
        <f t="shared" si="3"/>
        <v>0</v>
      </c>
      <c r="M67" s="98">
        <v>0</v>
      </c>
      <c r="N67" s="37">
        <f t="shared" si="4"/>
        <v>0</v>
      </c>
      <c r="O67" s="98">
        <v>3</v>
      </c>
      <c r="P67" s="37">
        <f t="shared" si="5"/>
        <v>4.838709677419355</v>
      </c>
      <c r="Q67" s="229">
        <v>0</v>
      </c>
      <c r="R67" s="37">
        <f t="shared" si="15"/>
        <v>0</v>
      </c>
      <c r="S67" s="98">
        <v>0</v>
      </c>
      <c r="T67" s="37">
        <f t="shared" si="6"/>
        <v>0</v>
      </c>
      <c r="U67" s="98">
        <v>0</v>
      </c>
      <c r="V67" s="37">
        <f t="shared" si="7"/>
        <v>0</v>
      </c>
      <c r="W67" s="98">
        <v>0</v>
      </c>
      <c r="X67" s="37">
        <f t="shared" si="8"/>
        <v>0</v>
      </c>
      <c r="Y67" s="98">
        <v>0</v>
      </c>
      <c r="Z67" s="37">
        <f t="shared" si="9"/>
        <v>0</v>
      </c>
      <c r="AA67" s="39">
        <f t="shared" si="16"/>
        <v>61</v>
      </c>
      <c r="AB67" s="37">
        <f t="shared" si="10"/>
        <v>98.38709677419355</v>
      </c>
      <c r="AC67" s="98">
        <v>1</v>
      </c>
      <c r="AD67" s="82">
        <f t="shared" si="11"/>
        <v>1.6129032258064515</v>
      </c>
      <c r="AE67" s="39">
        <f t="shared" si="12"/>
        <v>62</v>
      </c>
      <c r="AF67" s="135">
        <f t="shared" si="13"/>
        <v>78.48101265822784</v>
      </c>
      <c r="AG67" s="106">
        <f t="shared" si="14"/>
        <v>-21.51898734177216</v>
      </c>
    </row>
    <row r="68" spans="1:33" ht="13.5" customHeight="1" thickBot="1">
      <c r="A68" s="305"/>
      <c r="B68" s="30">
        <v>182</v>
      </c>
      <c r="C68" s="31" t="s">
        <v>15</v>
      </c>
      <c r="D68" s="136">
        <v>120</v>
      </c>
      <c r="E68" s="68">
        <v>62</v>
      </c>
      <c r="F68" s="42">
        <f t="shared" si="0"/>
        <v>60.78431372549019</v>
      </c>
      <c r="G68" s="68">
        <v>33</v>
      </c>
      <c r="H68" s="42">
        <f t="shared" si="1"/>
        <v>32.35294117647059</v>
      </c>
      <c r="I68" s="68">
        <v>0</v>
      </c>
      <c r="J68" s="42">
        <f t="shared" si="2"/>
        <v>0</v>
      </c>
      <c r="K68" s="68">
        <v>0</v>
      </c>
      <c r="L68" s="42">
        <f t="shared" si="3"/>
        <v>0</v>
      </c>
      <c r="M68" s="68">
        <v>0</v>
      </c>
      <c r="N68" s="42">
        <f t="shared" si="4"/>
        <v>0</v>
      </c>
      <c r="O68" s="68">
        <v>4</v>
      </c>
      <c r="P68" s="42">
        <f t="shared" si="5"/>
        <v>3.9215686274509802</v>
      </c>
      <c r="Q68" s="221">
        <v>1</v>
      </c>
      <c r="R68" s="42">
        <f t="shared" si="15"/>
        <v>0.9803921568627451</v>
      </c>
      <c r="S68" s="138">
        <v>0</v>
      </c>
      <c r="T68" s="42">
        <f t="shared" si="6"/>
        <v>0</v>
      </c>
      <c r="U68" s="138">
        <v>0</v>
      </c>
      <c r="V68" s="42">
        <f t="shared" si="7"/>
        <v>0</v>
      </c>
      <c r="W68" s="138">
        <v>0</v>
      </c>
      <c r="X68" s="42">
        <f t="shared" si="8"/>
        <v>0</v>
      </c>
      <c r="Y68" s="68">
        <v>0</v>
      </c>
      <c r="Z68" s="42">
        <f t="shared" si="9"/>
        <v>0</v>
      </c>
      <c r="AA68" s="43">
        <f t="shared" si="16"/>
        <v>100</v>
      </c>
      <c r="AB68" s="42">
        <f t="shared" si="10"/>
        <v>98.0392156862745</v>
      </c>
      <c r="AC68" s="68">
        <v>2</v>
      </c>
      <c r="AD68" s="83">
        <f t="shared" si="11"/>
        <v>1.9607843137254901</v>
      </c>
      <c r="AE68" s="43">
        <f t="shared" si="12"/>
        <v>102</v>
      </c>
      <c r="AF68" s="137">
        <f t="shared" si="13"/>
        <v>85</v>
      </c>
      <c r="AG68" s="107">
        <f t="shared" si="14"/>
        <v>-15</v>
      </c>
    </row>
    <row r="69" ht="7.5" customHeight="1" thickBot="1" thickTop="1"/>
    <row r="70" spans="1:39" s="9" customFormat="1" ht="18" customHeight="1" thickBot="1" thickTop="1">
      <c r="A70" s="309" t="s">
        <v>37</v>
      </c>
      <c r="B70" s="309"/>
      <c r="C70" s="55">
        <f>COUNTA(C13:C68)</f>
        <v>56</v>
      </c>
      <c r="D70" s="56">
        <f>SUM(D13:D69)</f>
        <v>29026</v>
      </c>
      <c r="E70" s="56">
        <f>SUM(E13:E69)</f>
        <v>9469</v>
      </c>
      <c r="F70" s="57">
        <f>E70/AE70*100</f>
        <v>44.6229971724788</v>
      </c>
      <c r="G70" s="56">
        <f>SUM(G13:G69)</f>
        <v>9881</v>
      </c>
      <c r="H70" s="57">
        <f>G70/AE70*100</f>
        <v>46.56456173421301</v>
      </c>
      <c r="I70" s="56">
        <f>SUM(I13:I69)</f>
        <v>398</v>
      </c>
      <c r="J70" s="57">
        <f>I70/AE70*100</f>
        <v>1.8755890669180018</v>
      </c>
      <c r="K70" s="56">
        <f>SUM(K13:K69)</f>
        <v>100</v>
      </c>
      <c r="L70" s="57">
        <f>K70/AE70*100</f>
        <v>0.47125353440150797</v>
      </c>
      <c r="M70" s="56">
        <f>SUM(M13:M69)</f>
        <v>9</v>
      </c>
      <c r="N70" s="57">
        <f>M70/AE70*100</f>
        <v>0.042412818096135715</v>
      </c>
      <c r="O70" s="56">
        <f>SUM(O13:O69)</f>
        <v>809</v>
      </c>
      <c r="P70" s="57">
        <f>O70/AE70*100</f>
        <v>3.8124410933082</v>
      </c>
      <c r="Q70" s="56">
        <f>SUM(Q13:Q69)</f>
        <v>3</v>
      </c>
      <c r="R70" s="57">
        <f t="shared" si="15"/>
        <v>0.01413760603204524</v>
      </c>
      <c r="S70" s="56">
        <f>SUM(S13:S69)</f>
        <v>60</v>
      </c>
      <c r="T70" s="57">
        <f>S70/AE70*100</f>
        <v>0.2827521206409048</v>
      </c>
      <c r="U70" s="56">
        <f>SUM(U13:U69)</f>
        <v>10</v>
      </c>
      <c r="V70" s="57">
        <f>U70/AE70*100</f>
        <v>0.0471253534401508</v>
      </c>
      <c r="W70" s="56">
        <f>SUM(W13:W69)</f>
        <v>35</v>
      </c>
      <c r="X70" s="57">
        <f>W70/AE70*100</f>
        <v>0.1649387370405278</v>
      </c>
      <c r="Y70" s="56">
        <f>SUM(Y13:Y69)</f>
        <v>2</v>
      </c>
      <c r="Z70" s="57">
        <f>Y70/AE70*100</f>
        <v>0.009425070688030161</v>
      </c>
      <c r="AA70" s="56">
        <f>SUM(AA13:AA69)</f>
        <v>20776</v>
      </c>
      <c r="AB70" s="57">
        <f>AA70/AE70*100</f>
        <v>97.90763430725731</v>
      </c>
      <c r="AC70" s="56">
        <f>SUM(AC13:AC69)</f>
        <v>444</v>
      </c>
      <c r="AD70" s="58">
        <f>AC70/AE70*100</f>
        <v>2.0923656927426957</v>
      </c>
      <c r="AE70" s="56">
        <f>SUM(AE13:AE69)</f>
        <v>21220</v>
      </c>
      <c r="AF70" s="59">
        <f>AE70/D70*100</f>
        <v>73.10686970302488</v>
      </c>
      <c r="AG70" s="108">
        <f>AF70-100</f>
        <v>-26.893130296975116</v>
      </c>
      <c r="AH70" s="20"/>
      <c r="AI70" s="20"/>
      <c r="AJ70" s="20"/>
      <c r="AK70" s="20"/>
      <c r="AL70" s="20"/>
      <c r="AM70" s="20"/>
    </row>
    <row r="71" ht="13.5" thickTop="1"/>
  </sheetData>
  <mergeCells count="32">
    <mergeCell ref="AG9:AG11"/>
    <mergeCell ref="A4:AG4"/>
    <mergeCell ref="A5:AG5"/>
    <mergeCell ref="A6:AG6"/>
    <mergeCell ref="A7:AG7"/>
    <mergeCell ref="A8:AG8"/>
    <mergeCell ref="W10:X10"/>
    <mergeCell ref="S10:T10"/>
    <mergeCell ref="U10:V10"/>
    <mergeCell ref="C9:C11"/>
    <mergeCell ref="AE9:AE11"/>
    <mergeCell ref="Y10:Z10"/>
    <mergeCell ref="E9:Z9"/>
    <mergeCell ref="Q10:R10"/>
    <mergeCell ref="A1:AG1"/>
    <mergeCell ref="A2:AG2"/>
    <mergeCell ref="A3:AG3"/>
    <mergeCell ref="AF9:AF11"/>
    <mergeCell ref="A9:A11"/>
    <mergeCell ref="B9:B11"/>
    <mergeCell ref="AA9:AB10"/>
    <mergeCell ref="E10:F10"/>
    <mergeCell ref="AC9:AD10"/>
    <mergeCell ref="K10:L10"/>
    <mergeCell ref="A70:B70"/>
    <mergeCell ref="M10:N10"/>
    <mergeCell ref="O10:P10"/>
    <mergeCell ref="G10:H10"/>
    <mergeCell ref="I10:J10"/>
    <mergeCell ref="A13:A41"/>
    <mergeCell ref="A42:A68"/>
    <mergeCell ref="D9:D11"/>
  </mergeCells>
  <printOptions/>
  <pageMargins left="0.14" right="0" top="0.5905511811023623" bottom="0.7874015748031497" header="0" footer="0"/>
  <pageSetup horizontalDpi="300" verticalDpi="300" orientation="landscape" paperSize="5" scale="90" r:id="rId2"/>
  <headerFooter alignWithMargins="0">
    <oddFooter>&amp;C&amp;P de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80"/>
  <sheetViews>
    <sheetView zoomScale="75" zoomScaleNormal="75" workbookViewId="0" topLeftCell="A1">
      <selection activeCell="A80" sqref="A80"/>
    </sheetView>
  </sheetViews>
  <sheetFormatPr defaultColWidth="11.421875" defaultRowHeight="12.75"/>
  <cols>
    <col min="1" max="1" width="7.57421875" style="66" customWidth="1"/>
    <col min="2" max="2" width="7.421875" style="5" customWidth="1"/>
    <col min="3" max="3" width="5.57421875" style="1" customWidth="1"/>
    <col min="4" max="4" width="6.8515625" style="8" customWidth="1"/>
    <col min="5" max="5" width="5.7109375" style="8" customWidth="1"/>
    <col min="6" max="6" width="4.57421875" style="21" customWidth="1"/>
    <col min="7" max="7" width="5.7109375" style="8" customWidth="1"/>
    <col min="8" max="8" width="4.421875" style="21" customWidth="1"/>
    <col min="9" max="9" width="5.7109375" style="8" customWidth="1"/>
    <col min="10" max="10" width="4.57421875" style="21" customWidth="1"/>
    <col min="11" max="11" width="5.7109375" style="8" customWidth="1"/>
    <col min="12" max="12" width="4.57421875" style="21" customWidth="1"/>
    <col min="13" max="13" width="5.7109375" style="8" customWidth="1"/>
    <col min="14" max="14" width="4.57421875" style="21" customWidth="1"/>
    <col min="15" max="15" width="5.7109375" style="8" customWidth="1"/>
    <col min="16" max="16" width="4.57421875" style="21" customWidth="1"/>
    <col min="17" max="17" width="5.7109375" style="21" customWidth="1"/>
    <col min="18" max="18" width="4.57421875" style="21" customWidth="1"/>
    <col min="19" max="19" width="5.7109375" style="21" customWidth="1"/>
    <col min="20" max="20" width="4.57421875" style="21" customWidth="1"/>
    <col min="21" max="21" width="5.7109375" style="21" customWidth="1"/>
    <col min="22" max="22" width="4.57421875" style="21" customWidth="1"/>
    <col min="23" max="23" width="5.7109375" style="21" customWidth="1"/>
    <col min="24" max="24" width="4.57421875" style="21" customWidth="1"/>
    <col min="25" max="25" width="5.7109375" style="8" customWidth="1"/>
    <col min="26" max="26" width="4.57421875" style="21" customWidth="1"/>
    <col min="27" max="27" width="7.00390625" style="12" customWidth="1"/>
    <col min="28" max="28" width="5.00390625" style="12" customWidth="1"/>
    <col min="29" max="29" width="4.57421875" style="10" customWidth="1"/>
    <col min="30" max="30" width="4.57421875" style="21" customWidth="1"/>
    <col min="31" max="31" width="7.00390625" style="10" customWidth="1"/>
    <col min="32" max="32" width="8.00390625" style="26" customWidth="1"/>
    <col min="33" max="33" width="7.7109375" style="26" customWidth="1"/>
    <col min="34" max="40" width="11.421875" style="18" customWidth="1"/>
  </cols>
  <sheetData>
    <row r="1" spans="1:33" ht="39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</row>
    <row r="2" spans="1:33" ht="18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</row>
    <row r="3" spans="1:33" ht="12.75">
      <c r="A3" s="312" t="s">
        <v>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</row>
    <row r="4" spans="1:33" ht="12.75">
      <c r="A4" s="313" t="s">
        <v>35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3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3" ht="25.5" customHeight="1">
      <c r="A6" s="314" t="s">
        <v>63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</row>
    <row r="7" spans="1:33" ht="11.25" customHeight="1">
      <c r="A7" s="315" t="s">
        <v>46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</row>
    <row r="8" spans="1:33" ht="13.5" thickBot="1">
      <c r="A8" s="306" t="s">
        <v>72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40" s="22" customFormat="1" ht="12" customHeight="1" thickBot="1" thickTop="1">
      <c r="A9" s="319" t="s">
        <v>36</v>
      </c>
      <c r="B9" s="322" t="s">
        <v>11</v>
      </c>
      <c r="C9" s="333" t="s">
        <v>12</v>
      </c>
      <c r="D9" s="334" t="s">
        <v>39</v>
      </c>
      <c r="E9" s="346" t="s">
        <v>42</v>
      </c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8"/>
      <c r="AA9" s="323" t="s">
        <v>43</v>
      </c>
      <c r="AB9" s="324"/>
      <c r="AC9" s="329" t="s">
        <v>40</v>
      </c>
      <c r="AD9" s="330"/>
      <c r="AE9" s="334" t="s">
        <v>41</v>
      </c>
      <c r="AF9" s="367" t="s">
        <v>51</v>
      </c>
      <c r="AG9" s="364" t="s">
        <v>48</v>
      </c>
      <c r="AH9" s="23"/>
      <c r="AI9" s="23"/>
      <c r="AJ9" s="23"/>
      <c r="AK9" s="23"/>
      <c r="AL9" s="23"/>
      <c r="AM9" s="23"/>
      <c r="AN9" s="23"/>
    </row>
    <row r="10" spans="1:33" s="24" customFormat="1" ht="18.75" customHeight="1" thickBot="1" thickTop="1">
      <c r="A10" s="320"/>
      <c r="B10" s="322"/>
      <c r="C10" s="333"/>
      <c r="D10" s="334"/>
      <c r="E10" s="327"/>
      <c r="F10" s="328"/>
      <c r="G10" s="327"/>
      <c r="H10" s="328"/>
      <c r="I10" s="327"/>
      <c r="J10" s="328"/>
      <c r="K10" s="327"/>
      <c r="L10" s="328"/>
      <c r="M10" s="327"/>
      <c r="N10" s="328"/>
      <c r="O10" s="327"/>
      <c r="P10" s="328"/>
      <c r="Q10" s="327"/>
      <c r="R10" s="328"/>
      <c r="S10" s="327"/>
      <c r="T10" s="328"/>
      <c r="U10" s="327"/>
      <c r="V10" s="328"/>
      <c r="W10" s="327"/>
      <c r="X10" s="328"/>
      <c r="Y10" s="327"/>
      <c r="Z10" s="328"/>
      <c r="AA10" s="325"/>
      <c r="AB10" s="326"/>
      <c r="AC10" s="331"/>
      <c r="AD10" s="332"/>
      <c r="AE10" s="334"/>
      <c r="AF10" s="368"/>
      <c r="AG10" s="365"/>
    </row>
    <row r="11" spans="1:33" s="24" customFormat="1" ht="12.75" customHeight="1" thickBot="1" thickTop="1">
      <c r="A11" s="321"/>
      <c r="B11" s="322"/>
      <c r="C11" s="333"/>
      <c r="D11" s="334"/>
      <c r="E11" s="49" t="s">
        <v>44</v>
      </c>
      <c r="F11" s="50" t="s">
        <v>38</v>
      </c>
      <c r="G11" s="49" t="s">
        <v>44</v>
      </c>
      <c r="H11" s="50" t="s">
        <v>38</v>
      </c>
      <c r="I11" s="49" t="s">
        <v>44</v>
      </c>
      <c r="J11" s="50" t="s">
        <v>38</v>
      </c>
      <c r="K11" s="49" t="s">
        <v>44</v>
      </c>
      <c r="L11" s="50" t="s">
        <v>38</v>
      </c>
      <c r="M11" s="49" t="s">
        <v>44</v>
      </c>
      <c r="N11" s="50" t="s">
        <v>38</v>
      </c>
      <c r="O11" s="49" t="s">
        <v>44</v>
      </c>
      <c r="P11" s="50" t="s">
        <v>38</v>
      </c>
      <c r="Q11" s="49" t="s">
        <v>44</v>
      </c>
      <c r="R11" s="144" t="s">
        <v>38</v>
      </c>
      <c r="S11" s="49" t="s">
        <v>44</v>
      </c>
      <c r="T11" s="50" t="s">
        <v>38</v>
      </c>
      <c r="U11" s="49" t="s">
        <v>44</v>
      </c>
      <c r="V11" s="50" t="s">
        <v>38</v>
      </c>
      <c r="W11" s="49" t="s">
        <v>44</v>
      </c>
      <c r="X11" s="50" t="s">
        <v>38</v>
      </c>
      <c r="Y11" s="49" t="s">
        <v>44</v>
      </c>
      <c r="Z11" s="50" t="s">
        <v>38</v>
      </c>
      <c r="AA11" s="49" t="s">
        <v>44</v>
      </c>
      <c r="AB11" s="51" t="s">
        <v>38</v>
      </c>
      <c r="AC11" s="48" t="s">
        <v>44</v>
      </c>
      <c r="AD11" s="51" t="s">
        <v>38</v>
      </c>
      <c r="AE11" s="334"/>
      <c r="AF11" s="369"/>
      <c r="AG11" s="366"/>
    </row>
    <row r="12" spans="1:40" s="2" customFormat="1" ht="7.5" customHeight="1" thickBot="1" thickTop="1">
      <c r="A12" s="65"/>
      <c r="B12" s="5"/>
      <c r="C12" s="1"/>
      <c r="D12" s="8"/>
      <c r="E12" s="8"/>
      <c r="F12" s="21"/>
      <c r="G12" s="8"/>
      <c r="H12" s="21"/>
      <c r="I12" s="8"/>
      <c r="J12" s="21"/>
      <c r="K12" s="8"/>
      <c r="L12" s="21"/>
      <c r="M12" s="8"/>
      <c r="N12" s="21"/>
      <c r="O12" s="8"/>
      <c r="P12" s="21"/>
      <c r="Q12" s="21"/>
      <c r="R12" s="21"/>
      <c r="S12" s="21"/>
      <c r="T12" s="21"/>
      <c r="U12" s="21"/>
      <c r="V12" s="21"/>
      <c r="W12" s="21"/>
      <c r="X12" s="21"/>
      <c r="Y12" s="8"/>
      <c r="Z12" s="21"/>
      <c r="AA12" s="12"/>
      <c r="AB12" s="12"/>
      <c r="AC12" s="11"/>
      <c r="AD12" s="21"/>
      <c r="AE12" s="11"/>
      <c r="AF12" s="27"/>
      <c r="AG12" s="27"/>
      <c r="AH12" s="14"/>
      <c r="AI12" s="14"/>
      <c r="AJ12" s="14"/>
      <c r="AK12" s="14"/>
      <c r="AL12" s="14"/>
      <c r="AM12" s="14"/>
      <c r="AN12" s="14"/>
    </row>
    <row r="13" spans="1:33" ht="14.25" customHeight="1" thickTop="1">
      <c r="A13" s="303" t="s">
        <v>7</v>
      </c>
      <c r="B13" s="28">
        <v>381</v>
      </c>
      <c r="C13" s="29" t="s">
        <v>15</v>
      </c>
      <c r="D13" s="52">
        <v>588</v>
      </c>
      <c r="E13" s="69">
        <v>126</v>
      </c>
      <c r="F13" s="33">
        <f aca="true" t="shared" si="0" ref="F13:F74">E13/AE13*100</f>
        <v>33.24538258575198</v>
      </c>
      <c r="G13" s="69">
        <v>215</v>
      </c>
      <c r="H13" s="33">
        <f aca="true" t="shared" si="1" ref="H13:H74">G13/AE13*100</f>
        <v>56.72823218997362</v>
      </c>
      <c r="I13" s="62">
        <v>5</v>
      </c>
      <c r="J13" s="33">
        <f aca="true" t="shared" si="2" ref="J13:J74">I13/AE13*100</f>
        <v>1.3192612137203166</v>
      </c>
      <c r="K13" s="62">
        <v>4</v>
      </c>
      <c r="L13" s="33">
        <f aca="true" t="shared" si="3" ref="L13:L74">K13/AE13*100</f>
        <v>1.0554089709762533</v>
      </c>
      <c r="M13" s="62">
        <v>1</v>
      </c>
      <c r="N13" s="33">
        <f aca="true" t="shared" si="4" ref="N13:N74">M13/AE13*100</f>
        <v>0.2638522427440633</v>
      </c>
      <c r="O13" s="62">
        <v>2</v>
      </c>
      <c r="P13" s="33">
        <f aca="true" t="shared" si="5" ref="P13:P74">O13/AE13*100</f>
        <v>0.5277044854881267</v>
      </c>
      <c r="Q13" s="225">
        <v>0</v>
      </c>
      <c r="R13" s="33">
        <f>Q13/AE13*100</f>
        <v>0</v>
      </c>
      <c r="S13" s="62">
        <v>2</v>
      </c>
      <c r="T13" s="33">
        <f aca="true" t="shared" si="6" ref="T13:T74">S13/AE13*100</f>
        <v>0.5277044854881267</v>
      </c>
      <c r="U13" s="62">
        <v>0</v>
      </c>
      <c r="V13" s="33">
        <f aca="true" t="shared" si="7" ref="V13:V74">U13/AE13*100</f>
        <v>0</v>
      </c>
      <c r="W13" s="62">
        <v>0</v>
      </c>
      <c r="X13" s="33">
        <f aca="true" t="shared" si="8" ref="X13:X74">W13/AE13*100</f>
        <v>0</v>
      </c>
      <c r="Y13" s="62">
        <v>5</v>
      </c>
      <c r="Z13" s="33">
        <f aca="true" t="shared" si="9" ref="Z13:Z74">Y13/AA13*100</f>
        <v>1.3888888888888888</v>
      </c>
      <c r="AA13" s="34">
        <f>Y13+W13+U13+S13+O13+Q13+M13+K13+I13+G13+E13</f>
        <v>360</v>
      </c>
      <c r="AB13" s="33">
        <f aca="true" t="shared" si="10" ref="AB13:AB74">AA13/AE13*100</f>
        <v>94.9868073878628</v>
      </c>
      <c r="AC13" s="62">
        <v>19</v>
      </c>
      <c r="AD13" s="35">
        <f aca="true" t="shared" si="11" ref="AD13:AD74">AC13/AE13*100</f>
        <v>5.013192612137203</v>
      </c>
      <c r="AE13" s="34">
        <f aca="true" t="shared" si="12" ref="AE13:AE74">AA13+AC13</f>
        <v>379</v>
      </c>
      <c r="AF13" s="102">
        <f aca="true" t="shared" si="13" ref="AF13:AF74">AE13/D13*100</f>
        <v>64.45578231292517</v>
      </c>
      <c r="AG13" s="105">
        <f aca="true" t="shared" si="14" ref="AG13:AG76">AF13-100</f>
        <v>-35.544217687074834</v>
      </c>
    </row>
    <row r="14" spans="1:33" ht="14.25" customHeight="1">
      <c r="A14" s="304"/>
      <c r="B14" s="6">
        <v>381</v>
      </c>
      <c r="C14" s="3" t="s">
        <v>16</v>
      </c>
      <c r="D14" s="53">
        <v>588</v>
      </c>
      <c r="E14" s="70">
        <v>126</v>
      </c>
      <c r="F14" s="37">
        <f t="shared" si="0"/>
        <v>36.734693877551024</v>
      </c>
      <c r="G14" s="70">
        <v>175</v>
      </c>
      <c r="H14" s="37">
        <f t="shared" si="1"/>
        <v>51.02040816326531</v>
      </c>
      <c r="I14" s="60">
        <v>2</v>
      </c>
      <c r="J14" s="37">
        <f t="shared" si="2"/>
        <v>0.5830903790087464</v>
      </c>
      <c r="K14" s="60">
        <v>4</v>
      </c>
      <c r="L14" s="37">
        <f t="shared" si="3"/>
        <v>1.1661807580174928</v>
      </c>
      <c r="M14" s="60">
        <v>3</v>
      </c>
      <c r="N14" s="37">
        <f t="shared" si="4"/>
        <v>0.8746355685131195</v>
      </c>
      <c r="O14" s="60">
        <v>13</v>
      </c>
      <c r="P14" s="37">
        <f t="shared" si="5"/>
        <v>3.7900874635568513</v>
      </c>
      <c r="Q14" s="226">
        <v>1</v>
      </c>
      <c r="R14" s="37">
        <f aca="true" t="shared" si="15" ref="R14:R78">Q14/AE14*100</f>
        <v>0.2915451895043732</v>
      </c>
      <c r="S14" s="60">
        <v>1</v>
      </c>
      <c r="T14" s="37">
        <f t="shared" si="6"/>
        <v>0.2915451895043732</v>
      </c>
      <c r="U14" s="60">
        <v>0</v>
      </c>
      <c r="V14" s="37">
        <f t="shared" si="7"/>
        <v>0</v>
      </c>
      <c r="W14" s="60">
        <v>1</v>
      </c>
      <c r="X14" s="37">
        <f t="shared" si="8"/>
        <v>0.2915451895043732</v>
      </c>
      <c r="Y14" s="60">
        <v>2</v>
      </c>
      <c r="Z14" s="37">
        <f t="shared" si="9"/>
        <v>0.6097560975609756</v>
      </c>
      <c r="AA14" s="39">
        <f aca="true" t="shared" si="16" ref="AA14:AA76">Y14+W14+U14+S14+O14+Q14+M14+K14+I14+G14+E14</f>
        <v>328</v>
      </c>
      <c r="AB14" s="37">
        <f t="shared" si="10"/>
        <v>95.6268221574344</v>
      </c>
      <c r="AC14" s="70">
        <v>15</v>
      </c>
      <c r="AD14" s="40">
        <f t="shared" si="11"/>
        <v>4.373177842565598</v>
      </c>
      <c r="AE14" s="39">
        <f t="shared" si="12"/>
        <v>343</v>
      </c>
      <c r="AF14" s="103">
        <f t="shared" si="13"/>
        <v>58.333333333333336</v>
      </c>
      <c r="AG14" s="106">
        <f t="shared" si="14"/>
        <v>-41.666666666666664</v>
      </c>
    </row>
    <row r="15" spans="1:33" ht="14.25" customHeight="1">
      <c r="A15" s="304"/>
      <c r="B15" s="6">
        <v>382</v>
      </c>
      <c r="C15" s="3" t="s">
        <v>15</v>
      </c>
      <c r="D15" s="53">
        <v>518</v>
      </c>
      <c r="E15" s="70">
        <v>122</v>
      </c>
      <c r="F15" s="37">
        <f t="shared" si="0"/>
        <v>39.482200647249186</v>
      </c>
      <c r="G15" s="70">
        <v>164</v>
      </c>
      <c r="H15" s="37">
        <f t="shared" si="1"/>
        <v>53.07443365695793</v>
      </c>
      <c r="I15" s="60">
        <v>4</v>
      </c>
      <c r="J15" s="37">
        <f t="shared" si="2"/>
        <v>1.2944983818770228</v>
      </c>
      <c r="K15" s="60">
        <v>1</v>
      </c>
      <c r="L15" s="37">
        <f t="shared" si="3"/>
        <v>0.3236245954692557</v>
      </c>
      <c r="M15" s="60">
        <v>0</v>
      </c>
      <c r="N15" s="37">
        <f t="shared" si="4"/>
        <v>0</v>
      </c>
      <c r="O15" s="60">
        <v>1</v>
      </c>
      <c r="P15" s="37">
        <f t="shared" si="5"/>
        <v>0.3236245954692557</v>
      </c>
      <c r="Q15" s="226">
        <v>0</v>
      </c>
      <c r="R15" s="37">
        <f t="shared" si="15"/>
        <v>0</v>
      </c>
      <c r="S15" s="60">
        <v>1</v>
      </c>
      <c r="T15" s="37">
        <f t="shared" si="6"/>
        <v>0.3236245954692557</v>
      </c>
      <c r="U15" s="60">
        <v>0</v>
      </c>
      <c r="V15" s="37">
        <f t="shared" si="7"/>
        <v>0</v>
      </c>
      <c r="W15" s="60">
        <v>2</v>
      </c>
      <c r="X15" s="37">
        <f t="shared" si="8"/>
        <v>0.6472491909385114</v>
      </c>
      <c r="Y15" s="60">
        <v>2</v>
      </c>
      <c r="Z15" s="37">
        <f t="shared" si="9"/>
        <v>0.6734006734006733</v>
      </c>
      <c r="AA15" s="39">
        <f t="shared" si="16"/>
        <v>297</v>
      </c>
      <c r="AB15" s="37">
        <f t="shared" si="10"/>
        <v>96.11650485436894</v>
      </c>
      <c r="AC15" s="60">
        <v>12</v>
      </c>
      <c r="AD15" s="40">
        <f t="shared" si="11"/>
        <v>3.8834951456310676</v>
      </c>
      <c r="AE15" s="39">
        <f t="shared" si="12"/>
        <v>309</v>
      </c>
      <c r="AF15" s="103">
        <f t="shared" si="13"/>
        <v>59.65250965250966</v>
      </c>
      <c r="AG15" s="106">
        <f t="shared" si="14"/>
        <v>-40.34749034749034</v>
      </c>
    </row>
    <row r="16" spans="1:33" ht="14.25" customHeight="1">
      <c r="A16" s="304"/>
      <c r="B16" s="6">
        <v>382</v>
      </c>
      <c r="C16" s="3" t="s">
        <v>16</v>
      </c>
      <c r="D16" s="53">
        <v>519</v>
      </c>
      <c r="E16" s="70">
        <v>80</v>
      </c>
      <c r="F16" s="37">
        <f t="shared" si="0"/>
        <v>32.6530612244898</v>
      </c>
      <c r="G16" s="70">
        <v>136</v>
      </c>
      <c r="H16" s="37">
        <f t="shared" si="1"/>
        <v>55.51020408163265</v>
      </c>
      <c r="I16" s="60">
        <v>3</v>
      </c>
      <c r="J16" s="37">
        <f t="shared" si="2"/>
        <v>1.2244897959183674</v>
      </c>
      <c r="K16" s="60">
        <v>4</v>
      </c>
      <c r="L16" s="37">
        <f t="shared" si="3"/>
        <v>1.6326530612244898</v>
      </c>
      <c r="M16" s="60">
        <v>0</v>
      </c>
      <c r="N16" s="37">
        <f t="shared" si="4"/>
        <v>0</v>
      </c>
      <c r="O16" s="60">
        <v>14</v>
      </c>
      <c r="P16" s="37">
        <f t="shared" si="5"/>
        <v>5.714285714285714</v>
      </c>
      <c r="Q16" s="226">
        <v>0</v>
      </c>
      <c r="R16" s="37">
        <f t="shared" si="15"/>
        <v>0</v>
      </c>
      <c r="S16" s="60">
        <v>1</v>
      </c>
      <c r="T16" s="37">
        <f t="shared" si="6"/>
        <v>0.40816326530612246</v>
      </c>
      <c r="U16" s="60">
        <v>0</v>
      </c>
      <c r="V16" s="37">
        <f t="shared" si="7"/>
        <v>0</v>
      </c>
      <c r="W16" s="60">
        <v>2</v>
      </c>
      <c r="X16" s="37">
        <f t="shared" si="8"/>
        <v>0.8163265306122449</v>
      </c>
      <c r="Y16" s="60">
        <v>1</v>
      </c>
      <c r="Z16" s="37">
        <f t="shared" si="9"/>
        <v>0.4149377593360996</v>
      </c>
      <c r="AA16" s="39">
        <f t="shared" si="16"/>
        <v>241</v>
      </c>
      <c r="AB16" s="37">
        <f t="shared" si="10"/>
        <v>98.36734693877551</v>
      </c>
      <c r="AC16" s="60">
        <v>4</v>
      </c>
      <c r="AD16" s="40">
        <f t="shared" si="11"/>
        <v>1.6326530612244898</v>
      </c>
      <c r="AE16" s="39">
        <f t="shared" si="12"/>
        <v>245</v>
      </c>
      <c r="AF16" s="103">
        <f t="shared" si="13"/>
        <v>47.20616570327553</v>
      </c>
      <c r="AG16" s="106">
        <f t="shared" si="14"/>
        <v>-52.79383429672447</v>
      </c>
    </row>
    <row r="17" spans="1:33" ht="14.25" customHeight="1">
      <c r="A17" s="304"/>
      <c r="B17" s="6">
        <v>382</v>
      </c>
      <c r="C17" s="3" t="s">
        <v>19</v>
      </c>
      <c r="D17" s="53">
        <v>519</v>
      </c>
      <c r="E17" s="70">
        <v>102</v>
      </c>
      <c r="F17" s="37">
        <f t="shared" si="0"/>
        <v>42.67782426778243</v>
      </c>
      <c r="G17" s="70">
        <v>115</v>
      </c>
      <c r="H17" s="37">
        <f t="shared" si="1"/>
        <v>48.11715481171548</v>
      </c>
      <c r="I17" s="60">
        <v>0</v>
      </c>
      <c r="J17" s="37">
        <f t="shared" si="2"/>
        <v>0</v>
      </c>
      <c r="K17" s="60">
        <v>1</v>
      </c>
      <c r="L17" s="37">
        <f t="shared" si="3"/>
        <v>0.41841004184100417</v>
      </c>
      <c r="M17" s="60">
        <v>0</v>
      </c>
      <c r="N17" s="37">
        <f t="shared" si="4"/>
        <v>0</v>
      </c>
      <c r="O17" s="60">
        <v>6</v>
      </c>
      <c r="P17" s="37">
        <f t="shared" si="5"/>
        <v>2.510460251046025</v>
      </c>
      <c r="Q17" s="226">
        <v>0</v>
      </c>
      <c r="R17" s="37">
        <f t="shared" si="15"/>
        <v>0</v>
      </c>
      <c r="S17" s="60">
        <v>0</v>
      </c>
      <c r="T17" s="37">
        <f t="shared" si="6"/>
        <v>0</v>
      </c>
      <c r="U17" s="60">
        <v>0</v>
      </c>
      <c r="V17" s="37">
        <f t="shared" si="7"/>
        <v>0</v>
      </c>
      <c r="W17" s="60">
        <v>2</v>
      </c>
      <c r="X17" s="37">
        <f t="shared" si="8"/>
        <v>0.8368200836820083</v>
      </c>
      <c r="Y17" s="60">
        <v>0</v>
      </c>
      <c r="Z17" s="37">
        <f t="shared" si="9"/>
        <v>0</v>
      </c>
      <c r="AA17" s="39">
        <f t="shared" si="16"/>
        <v>226</v>
      </c>
      <c r="AB17" s="37">
        <f t="shared" si="10"/>
        <v>94.56066945606695</v>
      </c>
      <c r="AC17" s="60">
        <v>13</v>
      </c>
      <c r="AD17" s="40">
        <f t="shared" si="11"/>
        <v>5.439330543933055</v>
      </c>
      <c r="AE17" s="39">
        <f t="shared" si="12"/>
        <v>239</v>
      </c>
      <c r="AF17" s="103">
        <f t="shared" si="13"/>
        <v>46.05009633911368</v>
      </c>
      <c r="AG17" s="106">
        <f t="shared" si="14"/>
        <v>-53.94990366088632</v>
      </c>
    </row>
    <row r="18" spans="1:33" ht="14.25" customHeight="1">
      <c r="A18" s="304"/>
      <c r="B18" s="6">
        <v>383</v>
      </c>
      <c r="C18" s="3" t="s">
        <v>15</v>
      </c>
      <c r="D18" s="53">
        <v>424</v>
      </c>
      <c r="E18" s="70">
        <v>72</v>
      </c>
      <c r="F18" s="37">
        <f t="shared" si="0"/>
        <v>24.91349480968858</v>
      </c>
      <c r="G18" s="70">
        <v>181</v>
      </c>
      <c r="H18" s="37">
        <f t="shared" si="1"/>
        <v>62.629757785467135</v>
      </c>
      <c r="I18" s="60">
        <v>2</v>
      </c>
      <c r="J18" s="37">
        <f t="shared" si="2"/>
        <v>0.6920415224913495</v>
      </c>
      <c r="K18" s="60">
        <v>1</v>
      </c>
      <c r="L18" s="37">
        <f t="shared" si="3"/>
        <v>0.34602076124567477</v>
      </c>
      <c r="M18" s="60">
        <v>0</v>
      </c>
      <c r="N18" s="37">
        <f t="shared" si="4"/>
        <v>0</v>
      </c>
      <c r="O18" s="60">
        <v>13</v>
      </c>
      <c r="P18" s="37">
        <f t="shared" si="5"/>
        <v>4.498269896193772</v>
      </c>
      <c r="Q18" s="226">
        <v>0</v>
      </c>
      <c r="R18" s="37">
        <f t="shared" si="15"/>
        <v>0</v>
      </c>
      <c r="S18" s="60">
        <v>1</v>
      </c>
      <c r="T18" s="37">
        <f t="shared" si="6"/>
        <v>0.34602076124567477</v>
      </c>
      <c r="U18" s="60">
        <v>0</v>
      </c>
      <c r="V18" s="37">
        <f t="shared" si="7"/>
        <v>0</v>
      </c>
      <c r="W18" s="60">
        <v>0</v>
      </c>
      <c r="X18" s="37">
        <f t="shared" si="8"/>
        <v>0</v>
      </c>
      <c r="Y18" s="60">
        <v>1</v>
      </c>
      <c r="Z18" s="37">
        <f t="shared" si="9"/>
        <v>0.36900369003690037</v>
      </c>
      <c r="AA18" s="39">
        <f t="shared" si="16"/>
        <v>271</v>
      </c>
      <c r="AB18" s="37">
        <f t="shared" si="10"/>
        <v>93.77162629757785</v>
      </c>
      <c r="AC18" s="60">
        <v>18</v>
      </c>
      <c r="AD18" s="40">
        <f t="shared" si="11"/>
        <v>6.228373702422145</v>
      </c>
      <c r="AE18" s="39">
        <f t="shared" si="12"/>
        <v>289</v>
      </c>
      <c r="AF18" s="103">
        <f t="shared" si="13"/>
        <v>68.16037735849056</v>
      </c>
      <c r="AG18" s="106">
        <f t="shared" si="14"/>
        <v>-31.839622641509436</v>
      </c>
    </row>
    <row r="19" spans="1:33" ht="14.25" customHeight="1">
      <c r="A19" s="304"/>
      <c r="B19" s="6">
        <v>383</v>
      </c>
      <c r="C19" s="3" t="s">
        <v>16</v>
      </c>
      <c r="D19" s="53">
        <v>424</v>
      </c>
      <c r="E19" s="70">
        <v>99</v>
      </c>
      <c r="F19" s="37">
        <f t="shared" si="0"/>
        <v>35.1063829787234</v>
      </c>
      <c r="G19" s="70">
        <v>150</v>
      </c>
      <c r="H19" s="37">
        <f t="shared" si="1"/>
        <v>53.191489361702125</v>
      </c>
      <c r="I19" s="60">
        <v>7</v>
      </c>
      <c r="J19" s="37">
        <f t="shared" si="2"/>
        <v>2.4822695035460995</v>
      </c>
      <c r="K19" s="60">
        <v>3</v>
      </c>
      <c r="L19" s="37">
        <f t="shared" si="3"/>
        <v>1.0638297872340425</v>
      </c>
      <c r="M19" s="60">
        <v>1</v>
      </c>
      <c r="N19" s="37">
        <f t="shared" si="4"/>
        <v>0.3546099290780142</v>
      </c>
      <c r="O19" s="60">
        <v>12</v>
      </c>
      <c r="P19" s="37">
        <f t="shared" si="5"/>
        <v>4.25531914893617</v>
      </c>
      <c r="Q19" s="226">
        <v>0</v>
      </c>
      <c r="R19" s="37">
        <f t="shared" si="15"/>
        <v>0</v>
      </c>
      <c r="S19" s="60">
        <v>1</v>
      </c>
      <c r="T19" s="37">
        <f t="shared" si="6"/>
        <v>0.3546099290780142</v>
      </c>
      <c r="U19" s="60">
        <v>1</v>
      </c>
      <c r="V19" s="37">
        <f t="shared" si="7"/>
        <v>0.3546099290780142</v>
      </c>
      <c r="W19" s="60">
        <v>0</v>
      </c>
      <c r="X19" s="37">
        <f t="shared" si="8"/>
        <v>0</v>
      </c>
      <c r="Y19" s="60">
        <v>3</v>
      </c>
      <c r="Z19" s="37">
        <f t="shared" si="9"/>
        <v>1.083032490974729</v>
      </c>
      <c r="AA19" s="39">
        <f t="shared" si="16"/>
        <v>277</v>
      </c>
      <c r="AB19" s="37">
        <f t="shared" si="10"/>
        <v>98.22695035460993</v>
      </c>
      <c r="AC19" s="60">
        <v>5</v>
      </c>
      <c r="AD19" s="40">
        <f t="shared" si="11"/>
        <v>1.773049645390071</v>
      </c>
      <c r="AE19" s="39">
        <f t="shared" si="12"/>
        <v>282</v>
      </c>
      <c r="AF19" s="103">
        <f t="shared" si="13"/>
        <v>66.50943396226415</v>
      </c>
      <c r="AG19" s="106">
        <f t="shared" si="14"/>
        <v>-33.490566037735846</v>
      </c>
    </row>
    <row r="20" spans="1:33" ht="14.25" customHeight="1">
      <c r="A20" s="304"/>
      <c r="B20" s="6">
        <v>384</v>
      </c>
      <c r="C20" s="3" t="s">
        <v>15</v>
      </c>
      <c r="D20" s="53">
        <v>730</v>
      </c>
      <c r="E20" s="70">
        <v>169</v>
      </c>
      <c r="F20" s="37">
        <f t="shared" si="0"/>
        <v>33.13725490196078</v>
      </c>
      <c r="G20" s="70">
        <v>268</v>
      </c>
      <c r="H20" s="37">
        <f t="shared" si="1"/>
        <v>52.54901960784314</v>
      </c>
      <c r="I20" s="60">
        <v>4</v>
      </c>
      <c r="J20" s="37">
        <f t="shared" si="2"/>
        <v>0.7843137254901961</v>
      </c>
      <c r="K20" s="60">
        <v>1</v>
      </c>
      <c r="L20" s="37">
        <f t="shared" si="3"/>
        <v>0.19607843137254902</v>
      </c>
      <c r="M20" s="60">
        <v>3</v>
      </c>
      <c r="N20" s="37">
        <f t="shared" si="4"/>
        <v>0.5882352941176471</v>
      </c>
      <c r="O20" s="60">
        <v>24</v>
      </c>
      <c r="P20" s="37">
        <f t="shared" si="5"/>
        <v>4.705882352941177</v>
      </c>
      <c r="Q20" s="226">
        <v>0</v>
      </c>
      <c r="R20" s="37">
        <f t="shared" si="15"/>
        <v>0</v>
      </c>
      <c r="S20" s="60">
        <v>1</v>
      </c>
      <c r="T20" s="37">
        <f t="shared" si="6"/>
        <v>0.19607843137254902</v>
      </c>
      <c r="U20" s="60">
        <v>0</v>
      </c>
      <c r="V20" s="37">
        <f t="shared" si="7"/>
        <v>0</v>
      </c>
      <c r="W20" s="60">
        <v>0</v>
      </c>
      <c r="X20" s="37">
        <f t="shared" si="8"/>
        <v>0</v>
      </c>
      <c r="Y20" s="60">
        <v>10</v>
      </c>
      <c r="Z20" s="37">
        <f t="shared" si="9"/>
        <v>2.083333333333333</v>
      </c>
      <c r="AA20" s="39">
        <f t="shared" si="16"/>
        <v>480</v>
      </c>
      <c r="AB20" s="37">
        <f t="shared" si="10"/>
        <v>94.11764705882352</v>
      </c>
      <c r="AC20" s="60">
        <v>30</v>
      </c>
      <c r="AD20" s="40">
        <f t="shared" si="11"/>
        <v>5.88235294117647</v>
      </c>
      <c r="AE20" s="39">
        <f t="shared" si="12"/>
        <v>510</v>
      </c>
      <c r="AF20" s="103">
        <f t="shared" si="13"/>
        <v>69.86301369863014</v>
      </c>
      <c r="AG20" s="106">
        <f t="shared" si="14"/>
        <v>-30.13698630136986</v>
      </c>
    </row>
    <row r="21" spans="1:33" ht="14.25" customHeight="1">
      <c r="A21" s="304"/>
      <c r="B21" s="6">
        <v>385</v>
      </c>
      <c r="C21" s="3" t="s">
        <v>15</v>
      </c>
      <c r="D21" s="53">
        <v>217</v>
      </c>
      <c r="E21" s="70">
        <v>107</v>
      </c>
      <c r="F21" s="37">
        <f t="shared" si="0"/>
        <v>54.59183673469388</v>
      </c>
      <c r="G21" s="70">
        <v>66</v>
      </c>
      <c r="H21" s="37">
        <f t="shared" si="1"/>
        <v>33.6734693877551</v>
      </c>
      <c r="I21" s="60">
        <v>13</v>
      </c>
      <c r="J21" s="37">
        <f t="shared" si="2"/>
        <v>6.63265306122449</v>
      </c>
      <c r="K21" s="60">
        <v>1</v>
      </c>
      <c r="L21" s="37">
        <f t="shared" si="3"/>
        <v>0.5102040816326531</v>
      </c>
      <c r="M21" s="60">
        <v>0</v>
      </c>
      <c r="N21" s="37">
        <f t="shared" si="4"/>
        <v>0</v>
      </c>
      <c r="O21" s="60">
        <v>1</v>
      </c>
      <c r="P21" s="37">
        <f t="shared" si="5"/>
        <v>0.5102040816326531</v>
      </c>
      <c r="Q21" s="226">
        <v>0</v>
      </c>
      <c r="R21" s="37">
        <f t="shared" si="15"/>
        <v>0</v>
      </c>
      <c r="S21" s="60">
        <v>0</v>
      </c>
      <c r="T21" s="37">
        <f t="shared" si="6"/>
        <v>0</v>
      </c>
      <c r="U21" s="60">
        <v>0</v>
      </c>
      <c r="V21" s="37">
        <f t="shared" si="7"/>
        <v>0</v>
      </c>
      <c r="W21" s="60">
        <v>0</v>
      </c>
      <c r="X21" s="37">
        <f t="shared" si="8"/>
        <v>0</v>
      </c>
      <c r="Y21" s="60">
        <v>0</v>
      </c>
      <c r="Z21" s="37">
        <f t="shared" si="9"/>
        <v>0</v>
      </c>
      <c r="AA21" s="39">
        <f t="shared" si="16"/>
        <v>188</v>
      </c>
      <c r="AB21" s="37">
        <f t="shared" si="10"/>
        <v>95.91836734693877</v>
      </c>
      <c r="AC21" s="60">
        <v>8</v>
      </c>
      <c r="AD21" s="40">
        <f t="shared" si="11"/>
        <v>4.081632653061225</v>
      </c>
      <c r="AE21" s="39">
        <f t="shared" si="12"/>
        <v>196</v>
      </c>
      <c r="AF21" s="103">
        <f t="shared" si="13"/>
        <v>90.32258064516128</v>
      </c>
      <c r="AG21" s="106">
        <f t="shared" si="14"/>
        <v>-9.677419354838719</v>
      </c>
    </row>
    <row r="22" spans="1:33" ht="14.25" customHeight="1">
      <c r="A22" s="304"/>
      <c r="B22" s="6">
        <v>386</v>
      </c>
      <c r="C22" s="3" t="s">
        <v>15</v>
      </c>
      <c r="D22" s="53">
        <v>258</v>
      </c>
      <c r="E22" s="70">
        <v>50</v>
      </c>
      <c r="F22" s="37">
        <f t="shared" si="0"/>
        <v>33.78378378378378</v>
      </c>
      <c r="G22" s="70">
        <v>84</v>
      </c>
      <c r="H22" s="37">
        <f t="shared" si="1"/>
        <v>56.75675675675676</v>
      </c>
      <c r="I22" s="60">
        <v>5</v>
      </c>
      <c r="J22" s="37">
        <f t="shared" si="2"/>
        <v>3.3783783783783785</v>
      </c>
      <c r="K22" s="60">
        <v>1</v>
      </c>
      <c r="L22" s="37">
        <f t="shared" si="3"/>
        <v>0.6756756756756757</v>
      </c>
      <c r="M22" s="60">
        <v>0</v>
      </c>
      <c r="N22" s="37">
        <f t="shared" si="4"/>
        <v>0</v>
      </c>
      <c r="O22" s="60">
        <v>2</v>
      </c>
      <c r="P22" s="37">
        <f t="shared" si="5"/>
        <v>1.3513513513513513</v>
      </c>
      <c r="Q22" s="226">
        <v>0</v>
      </c>
      <c r="R22" s="37">
        <f t="shared" si="15"/>
        <v>0</v>
      </c>
      <c r="S22" s="60">
        <v>0</v>
      </c>
      <c r="T22" s="37">
        <f t="shared" si="6"/>
        <v>0</v>
      </c>
      <c r="U22" s="60">
        <v>0</v>
      </c>
      <c r="V22" s="37">
        <f t="shared" si="7"/>
        <v>0</v>
      </c>
      <c r="W22" s="60">
        <v>0</v>
      </c>
      <c r="X22" s="37">
        <f t="shared" si="8"/>
        <v>0</v>
      </c>
      <c r="Y22" s="60">
        <v>0</v>
      </c>
      <c r="Z22" s="37">
        <f t="shared" si="9"/>
        <v>0</v>
      </c>
      <c r="AA22" s="39">
        <f t="shared" si="16"/>
        <v>142</v>
      </c>
      <c r="AB22" s="37">
        <f t="shared" si="10"/>
        <v>95.94594594594594</v>
      </c>
      <c r="AC22" s="60">
        <v>6</v>
      </c>
      <c r="AD22" s="40">
        <f t="shared" si="11"/>
        <v>4.054054054054054</v>
      </c>
      <c r="AE22" s="39">
        <f t="shared" si="12"/>
        <v>148</v>
      </c>
      <c r="AF22" s="103">
        <f t="shared" si="13"/>
        <v>57.36434108527132</v>
      </c>
      <c r="AG22" s="106">
        <f t="shared" si="14"/>
        <v>-42.63565891472868</v>
      </c>
    </row>
    <row r="23" spans="1:33" ht="14.25" customHeight="1">
      <c r="A23" s="304"/>
      <c r="B23" s="6">
        <v>387</v>
      </c>
      <c r="C23" s="3" t="s">
        <v>15</v>
      </c>
      <c r="D23" s="53">
        <v>144</v>
      </c>
      <c r="E23" s="70">
        <v>77</v>
      </c>
      <c r="F23" s="37">
        <f t="shared" si="0"/>
        <v>57.03703703703704</v>
      </c>
      <c r="G23" s="70">
        <v>55</v>
      </c>
      <c r="H23" s="37">
        <f t="shared" si="1"/>
        <v>40.74074074074074</v>
      </c>
      <c r="I23" s="60">
        <v>2</v>
      </c>
      <c r="J23" s="37">
        <f t="shared" si="2"/>
        <v>1.4814814814814816</v>
      </c>
      <c r="K23" s="60">
        <v>1</v>
      </c>
      <c r="L23" s="37">
        <f t="shared" si="3"/>
        <v>0.7407407407407408</v>
      </c>
      <c r="M23" s="60">
        <v>0</v>
      </c>
      <c r="N23" s="37">
        <f t="shared" si="4"/>
        <v>0</v>
      </c>
      <c r="O23" s="60">
        <v>0</v>
      </c>
      <c r="P23" s="37">
        <f t="shared" si="5"/>
        <v>0</v>
      </c>
      <c r="Q23" s="226">
        <v>0</v>
      </c>
      <c r="R23" s="37">
        <f t="shared" si="15"/>
        <v>0</v>
      </c>
      <c r="S23" s="60">
        <v>0</v>
      </c>
      <c r="T23" s="37">
        <f t="shared" si="6"/>
        <v>0</v>
      </c>
      <c r="U23" s="60">
        <v>0</v>
      </c>
      <c r="V23" s="37">
        <f t="shared" si="7"/>
        <v>0</v>
      </c>
      <c r="W23" s="60">
        <v>0</v>
      </c>
      <c r="X23" s="37">
        <f t="shared" si="8"/>
        <v>0</v>
      </c>
      <c r="Y23" s="60">
        <v>0</v>
      </c>
      <c r="Z23" s="37">
        <f t="shared" si="9"/>
        <v>0</v>
      </c>
      <c r="AA23" s="39">
        <f t="shared" si="16"/>
        <v>135</v>
      </c>
      <c r="AB23" s="37">
        <f t="shared" si="10"/>
        <v>100</v>
      </c>
      <c r="AC23" s="60">
        <v>0</v>
      </c>
      <c r="AD23" s="40">
        <f t="shared" si="11"/>
        <v>0</v>
      </c>
      <c r="AE23" s="39">
        <f t="shared" si="12"/>
        <v>135</v>
      </c>
      <c r="AF23" s="103">
        <f t="shared" si="13"/>
        <v>93.75</v>
      </c>
      <c r="AG23" s="106">
        <f t="shared" si="14"/>
        <v>-6.25</v>
      </c>
    </row>
    <row r="24" spans="1:33" ht="14.25" customHeight="1">
      <c r="A24" s="304"/>
      <c r="B24" s="6">
        <v>388</v>
      </c>
      <c r="C24" s="3" t="s">
        <v>15</v>
      </c>
      <c r="D24" s="53">
        <v>562</v>
      </c>
      <c r="E24" s="70">
        <v>178</v>
      </c>
      <c r="F24" s="37">
        <f t="shared" si="0"/>
        <v>47.214854111405835</v>
      </c>
      <c r="G24" s="70">
        <v>144</v>
      </c>
      <c r="H24" s="37">
        <f t="shared" si="1"/>
        <v>38.196286472148536</v>
      </c>
      <c r="I24" s="60">
        <v>11</v>
      </c>
      <c r="J24" s="37">
        <f t="shared" si="2"/>
        <v>2.9177718832891246</v>
      </c>
      <c r="K24" s="60">
        <v>2</v>
      </c>
      <c r="L24" s="37">
        <f t="shared" si="3"/>
        <v>0.5305039787798408</v>
      </c>
      <c r="M24" s="60">
        <v>0</v>
      </c>
      <c r="N24" s="37">
        <f t="shared" si="4"/>
        <v>0</v>
      </c>
      <c r="O24" s="60">
        <v>19</v>
      </c>
      <c r="P24" s="37">
        <f t="shared" si="5"/>
        <v>5.039787798408488</v>
      </c>
      <c r="Q24" s="226">
        <v>0</v>
      </c>
      <c r="R24" s="37">
        <f t="shared" si="15"/>
        <v>0</v>
      </c>
      <c r="S24" s="60">
        <v>9</v>
      </c>
      <c r="T24" s="37">
        <f t="shared" si="6"/>
        <v>2.3872679045092835</v>
      </c>
      <c r="U24" s="60">
        <v>0</v>
      </c>
      <c r="V24" s="37">
        <f t="shared" si="7"/>
        <v>0</v>
      </c>
      <c r="W24" s="60">
        <v>1</v>
      </c>
      <c r="X24" s="37">
        <f t="shared" si="8"/>
        <v>0.2652519893899204</v>
      </c>
      <c r="Y24" s="60">
        <v>2</v>
      </c>
      <c r="Z24" s="37">
        <f t="shared" si="9"/>
        <v>0.546448087431694</v>
      </c>
      <c r="AA24" s="39">
        <f t="shared" si="16"/>
        <v>366</v>
      </c>
      <c r="AB24" s="37">
        <f t="shared" si="10"/>
        <v>97.08222811671088</v>
      </c>
      <c r="AC24" s="60">
        <v>11</v>
      </c>
      <c r="AD24" s="40">
        <f t="shared" si="11"/>
        <v>2.9177718832891246</v>
      </c>
      <c r="AE24" s="39">
        <f t="shared" si="12"/>
        <v>377</v>
      </c>
      <c r="AF24" s="103">
        <f t="shared" si="13"/>
        <v>67.08185053380782</v>
      </c>
      <c r="AG24" s="106">
        <f t="shared" si="14"/>
        <v>-32.918149466192176</v>
      </c>
    </row>
    <row r="25" spans="1:33" ht="14.25" customHeight="1">
      <c r="A25" s="304"/>
      <c r="B25" s="6">
        <v>388</v>
      </c>
      <c r="C25" s="3" t="s">
        <v>16</v>
      </c>
      <c r="D25" s="53">
        <v>562</v>
      </c>
      <c r="E25" s="70">
        <v>168</v>
      </c>
      <c r="F25" s="37">
        <f t="shared" si="0"/>
        <v>46.28099173553719</v>
      </c>
      <c r="G25" s="70">
        <v>140</v>
      </c>
      <c r="H25" s="37">
        <f t="shared" si="1"/>
        <v>38.56749311294766</v>
      </c>
      <c r="I25" s="60">
        <v>10</v>
      </c>
      <c r="J25" s="37">
        <f t="shared" si="2"/>
        <v>2.7548209366391188</v>
      </c>
      <c r="K25" s="60">
        <v>1</v>
      </c>
      <c r="L25" s="37">
        <f t="shared" si="3"/>
        <v>0.27548209366391185</v>
      </c>
      <c r="M25" s="60">
        <v>2</v>
      </c>
      <c r="N25" s="37">
        <f t="shared" si="4"/>
        <v>0.5509641873278237</v>
      </c>
      <c r="O25" s="60">
        <v>25</v>
      </c>
      <c r="P25" s="37">
        <f t="shared" si="5"/>
        <v>6.887052341597796</v>
      </c>
      <c r="Q25" s="226">
        <v>0</v>
      </c>
      <c r="R25" s="37">
        <f t="shared" si="15"/>
        <v>0</v>
      </c>
      <c r="S25" s="60">
        <v>4</v>
      </c>
      <c r="T25" s="37">
        <f t="shared" si="6"/>
        <v>1.1019283746556474</v>
      </c>
      <c r="U25" s="60">
        <v>1</v>
      </c>
      <c r="V25" s="37">
        <f t="shared" si="7"/>
        <v>0.27548209366391185</v>
      </c>
      <c r="W25" s="60">
        <v>0</v>
      </c>
      <c r="X25" s="37">
        <f t="shared" si="8"/>
        <v>0</v>
      </c>
      <c r="Y25" s="60">
        <v>0</v>
      </c>
      <c r="Z25" s="37">
        <f t="shared" si="9"/>
        <v>0</v>
      </c>
      <c r="AA25" s="39">
        <f t="shared" si="16"/>
        <v>351</v>
      </c>
      <c r="AB25" s="37">
        <f t="shared" si="10"/>
        <v>96.69421487603306</v>
      </c>
      <c r="AC25" s="60">
        <v>12</v>
      </c>
      <c r="AD25" s="40">
        <f t="shared" si="11"/>
        <v>3.3057851239669422</v>
      </c>
      <c r="AE25" s="39">
        <f t="shared" si="12"/>
        <v>363</v>
      </c>
      <c r="AF25" s="103">
        <f t="shared" si="13"/>
        <v>64.59074733096085</v>
      </c>
      <c r="AG25" s="106">
        <f t="shared" si="14"/>
        <v>-35.40925266903915</v>
      </c>
    </row>
    <row r="26" spans="1:33" ht="14.25" customHeight="1">
      <c r="A26" s="304"/>
      <c r="B26" s="6">
        <v>388</v>
      </c>
      <c r="C26" s="3" t="s">
        <v>19</v>
      </c>
      <c r="D26" s="53">
        <v>562</v>
      </c>
      <c r="E26" s="70">
        <v>197</v>
      </c>
      <c r="F26" s="37">
        <f t="shared" si="0"/>
        <v>51.302083333333336</v>
      </c>
      <c r="G26" s="70">
        <v>139</v>
      </c>
      <c r="H26" s="37">
        <f t="shared" si="1"/>
        <v>36.19791666666667</v>
      </c>
      <c r="I26" s="60">
        <v>7</v>
      </c>
      <c r="J26" s="37">
        <f t="shared" si="2"/>
        <v>1.8229166666666667</v>
      </c>
      <c r="K26" s="60">
        <v>3</v>
      </c>
      <c r="L26" s="37">
        <f t="shared" si="3"/>
        <v>0.78125</v>
      </c>
      <c r="M26" s="60">
        <v>0</v>
      </c>
      <c r="N26" s="37">
        <f t="shared" si="4"/>
        <v>0</v>
      </c>
      <c r="O26" s="60">
        <v>21</v>
      </c>
      <c r="P26" s="37">
        <f t="shared" si="5"/>
        <v>5.46875</v>
      </c>
      <c r="Q26" s="226">
        <v>0</v>
      </c>
      <c r="R26" s="37">
        <f t="shared" si="15"/>
        <v>0</v>
      </c>
      <c r="S26" s="60">
        <v>6</v>
      </c>
      <c r="T26" s="37">
        <f t="shared" si="6"/>
        <v>1.5625</v>
      </c>
      <c r="U26" s="60">
        <v>0</v>
      </c>
      <c r="V26" s="37">
        <f t="shared" si="7"/>
        <v>0</v>
      </c>
      <c r="W26" s="60">
        <v>0</v>
      </c>
      <c r="X26" s="37">
        <f t="shared" si="8"/>
        <v>0</v>
      </c>
      <c r="Y26" s="60">
        <v>0</v>
      </c>
      <c r="Z26" s="37">
        <f t="shared" si="9"/>
        <v>0</v>
      </c>
      <c r="AA26" s="39">
        <f t="shared" si="16"/>
        <v>373</v>
      </c>
      <c r="AB26" s="37">
        <f t="shared" si="10"/>
        <v>97.13541666666666</v>
      </c>
      <c r="AC26" s="60">
        <v>11</v>
      </c>
      <c r="AD26" s="40">
        <f t="shared" si="11"/>
        <v>2.864583333333333</v>
      </c>
      <c r="AE26" s="39">
        <f t="shared" si="12"/>
        <v>384</v>
      </c>
      <c r="AF26" s="103">
        <f t="shared" si="13"/>
        <v>68.32740213523132</v>
      </c>
      <c r="AG26" s="106">
        <f t="shared" si="14"/>
        <v>-31.672597864768676</v>
      </c>
    </row>
    <row r="27" spans="1:33" ht="14.25" customHeight="1">
      <c r="A27" s="304"/>
      <c r="B27" s="6">
        <v>389</v>
      </c>
      <c r="C27" s="3" t="s">
        <v>15</v>
      </c>
      <c r="D27" s="53">
        <v>689</v>
      </c>
      <c r="E27" s="70">
        <v>202</v>
      </c>
      <c r="F27" s="37">
        <f t="shared" si="0"/>
        <v>44.29824561403509</v>
      </c>
      <c r="G27" s="70">
        <v>196</v>
      </c>
      <c r="H27" s="37">
        <f t="shared" si="1"/>
        <v>42.98245614035088</v>
      </c>
      <c r="I27" s="60">
        <v>18</v>
      </c>
      <c r="J27" s="37">
        <f t="shared" si="2"/>
        <v>3.9473684210526314</v>
      </c>
      <c r="K27" s="60">
        <v>1</v>
      </c>
      <c r="L27" s="37">
        <f t="shared" si="3"/>
        <v>0.21929824561403508</v>
      </c>
      <c r="M27" s="60">
        <v>0</v>
      </c>
      <c r="N27" s="37">
        <f t="shared" si="4"/>
        <v>0</v>
      </c>
      <c r="O27" s="60">
        <v>16</v>
      </c>
      <c r="P27" s="37">
        <f t="shared" si="5"/>
        <v>3.508771929824561</v>
      </c>
      <c r="Q27" s="226">
        <v>0</v>
      </c>
      <c r="R27" s="37">
        <f t="shared" si="15"/>
        <v>0</v>
      </c>
      <c r="S27" s="60">
        <v>3</v>
      </c>
      <c r="T27" s="37">
        <f t="shared" si="6"/>
        <v>0.6578947368421052</v>
      </c>
      <c r="U27" s="60">
        <v>0</v>
      </c>
      <c r="V27" s="37">
        <f t="shared" si="7"/>
        <v>0</v>
      </c>
      <c r="W27" s="60">
        <v>1</v>
      </c>
      <c r="X27" s="37">
        <f t="shared" si="8"/>
        <v>0.21929824561403508</v>
      </c>
      <c r="Y27" s="60">
        <v>0</v>
      </c>
      <c r="Z27" s="37">
        <f t="shared" si="9"/>
        <v>0</v>
      </c>
      <c r="AA27" s="39">
        <f t="shared" si="16"/>
        <v>437</v>
      </c>
      <c r="AB27" s="37">
        <f t="shared" si="10"/>
        <v>95.83333333333334</v>
      </c>
      <c r="AC27" s="60">
        <v>19</v>
      </c>
      <c r="AD27" s="40">
        <f t="shared" si="11"/>
        <v>4.166666666666666</v>
      </c>
      <c r="AE27" s="39">
        <f t="shared" si="12"/>
        <v>456</v>
      </c>
      <c r="AF27" s="103">
        <f t="shared" si="13"/>
        <v>66.18287373004354</v>
      </c>
      <c r="AG27" s="106">
        <f t="shared" si="14"/>
        <v>-33.81712626995646</v>
      </c>
    </row>
    <row r="28" spans="1:33" ht="14.25" customHeight="1">
      <c r="A28" s="304"/>
      <c r="B28" s="6">
        <v>390</v>
      </c>
      <c r="C28" s="3" t="s">
        <v>15</v>
      </c>
      <c r="D28" s="53">
        <v>184</v>
      </c>
      <c r="E28" s="70">
        <v>44</v>
      </c>
      <c r="F28" s="37">
        <f t="shared" si="0"/>
        <v>26.993865030674847</v>
      </c>
      <c r="G28" s="70">
        <v>66</v>
      </c>
      <c r="H28" s="37">
        <f t="shared" si="1"/>
        <v>40.49079754601227</v>
      </c>
      <c r="I28" s="60">
        <v>45</v>
      </c>
      <c r="J28" s="37">
        <f t="shared" si="2"/>
        <v>27.607361963190186</v>
      </c>
      <c r="K28" s="60">
        <v>0</v>
      </c>
      <c r="L28" s="37">
        <f t="shared" si="3"/>
        <v>0</v>
      </c>
      <c r="M28" s="60">
        <v>0</v>
      </c>
      <c r="N28" s="37">
        <f t="shared" si="4"/>
        <v>0</v>
      </c>
      <c r="O28" s="60">
        <v>4</v>
      </c>
      <c r="P28" s="37">
        <f t="shared" si="5"/>
        <v>2.4539877300613497</v>
      </c>
      <c r="Q28" s="226">
        <v>0</v>
      </c>
      <c r="R28" s="37">
        <f t="shared" si="15"/>
        <v>0</v>
      </c>
      <c r="S28" s="60">
        <v>0</v>
      </c>
      <c r="T28" s="37">
        <f t="shared" si="6"/>
        <v>0</v>
      </c>
      <c r="U28" s="60">
        <v>0</v>
      </c>
      <c r="V28" s="37">
        <f t="shared" si="7"/>
        <v>0</v>
      </c>
      <c r="W28" s="60">
        <v>0</v>
      </c>
      <c r="X28" s="37">
        <f t="shared" si="8"/>
        <v>0</v>
      </c>
      <c r="Y28" s="60">
        <v>0</v>
      </c>
      <c r="Z28" s="37">
        <f t="shared" si="9"/>
        <v>0</v>
      </c>
      <c r="AA28" s="39">
        <f t="shared" si="16"/>
        <v>159</v>
      </c>
      <c r="AB28" s="37">
        <f t="shared" si="10"/>
        <v>97.54601226993866</v>
      </c>
      <c r="AC28" s="60">
        <v>4</v>
      </c>
      <c r="AD28" s="40">
        <f t="shared" si="11"/>
        <v>2.4539877300613497</v>
      </c>
      <c r="AE28" s="39">
        <f t="shared" si="12"/>
        <v>163</v>
      </c>
      <c r="AF28" s="103">
        <f t="shared" si="13"/>
        <v>88.58695652173914</v>
      </c>
      <c r="AG28" s="106">
        <f t="shared" si="14"/>
        <v>-11.41304347826086</v>
      </c>
    </row>
    <row r="29" spans="1:33" ht="14.25" customHeight="1">
      <c r="A29" s="304"/>
      <c r="B29" s="6">
        <v>391</v>
      </c>
      <c r="C29" s="3" t="s">
        <v>15</v>
      </c>
      <c r="D29" s="53">
        <v>283</v>
      </c>
      <c r="E29" s="70">
        <v>110</v>
      </c>
      <c r="F29" s="37">
        <f t="shared" si="0"/>
        <v>57.59162303664922</v>
      </c>
      <c r="G29" s="70">
        <v>74</v>
      </c>
      <c r="H29" s="37">
        <f t="shared" si="1"/>
        <v>38.7434554973822</v>
      </c>
      <c r="I29" s="60">
        <v>0</v>
      </c>
      <c r="J29" s="37">
        <f t="shared" si="2"/>
        <v>0</v>
      </c>
      <c r="K29" s="60">
        <v>0</v>
      </c>
      <c r="L29" s="37">
        <f t="shared" si="3"/>
        <v>0</v>
      </c>
      <c r="M29" s="60">
        <v>0</v>
      </c>
      <c r="N29" s="37">
        <f t="shared" si="4"/>
        <v>0</v>
      </c>
      <c r="O29" s="60">
        <v>5</v>
      </c>
      <c r="P29" s="37">
        <f t="shared" si="5"/>
        <v>2.6178010471204187</v>
      </c>
      <c r="Q29" s="226">
        <v>0</v>
      </c>
      <c r="R29" s="37">
        <f t="shared" si="15"/>
        <v>0</v>
      </c>
      <c r="S29" s="60">
        <v>0</v>
      </c>
      <c r="T29" s="37">
        <f t="shared" si="6"/>
        <v>0</v>
      </c>
      <c r="U29" s="60">
        <v>0</v>
      </c>
      <c r="V29" s="37">
        <f t="shared" si="7"/>
        <v>0</v>
      </c>
      <c r="W29" s="60">
        <v>0</v>
      </c>
      <c r="X29" s="37">
        <f t="shared" si="8"/>
        <v>0</v>
      </c>
      <c r="Y29" s="60">
        <v>0</v>
      </c>
      <c r="Z29" s="37">
        <f t="shared" si="9"/>
        <v>0</v>
      </c>
      <c r="AA29" s="39">
        <f t="shared" si="16"/>
        <v>189</v>
      </c>
      <c r="AB29" s="37">
        <f t="shared" si="10"/>
        <v>98.95287958115183</v>
      </c>
      <c r="AC29" s="60">
        <v>2</v>
      </c>
      <c r="AD29" s="40">
        <f t="shared" si="11"/>
        <v>1.0471204188481675</v>
      </c>
      <c r="AE29" s="39">
        <f t="shared" si="12"/>
        <v>191</v>
      </c>
      <c r="AF29" s="103">
        <f t="shared" si="13"/>
        <v>67.49116607773851</v>
      </c>
      <c r="AG29" s="106">
        <f t="shared" si="14"/>
        <v>-32.50883392226149</v>
      </c>
    </row>
    <row r="30" spans="1:33" ht="14.25" customHeight="1">
      <c r="A30" s="304"/>
      <c r="B30" s="6">
        <v>392</v>
      </c>
      <c r="C30" s="3" t="s">
        <v>15</v>
      </c>
      <c r="D30" s="53">
        <v>108</v>
      </c>
      <c r="E30" s="70">
        <v>39</v>
      </c>
      <c r="F30" s="37">
        <f t="shared" si="0"/>
        <v>37.86407766990291</v>
      </c>
      <c r="G30" s="70">
        <v>44</v>
      </c>
      <c r="H30" s="37">
        <f t="shared" si="1"/>
        <v>42.71844660194174</v>
      </c>
      <c r="I30" s="70">
        <v>10</v>
      </c>
      <c r="J30" s="37">
        <f t="shared" si="2"/>
        <v>9.70873786407767</v>
      </c>
      <c r="K30" s="70">
        <v>0</v>
      </c>
      <c r="L30" s="37">
        <f t="shared" si="3"/>
        <v>0</v>
      </c>
      <c r="M30" s="70">
        <v>0</v>
      </c>
      <c r="N30" s="37">
        <f t="shared" si="4"/>
        <v>0</v>
      </c>
      <c r="O30" s="70">
        <v>4</v>
      </c>
      <c r="P30" s="37">
        <f t="shared" si="5"/>
        <v>3.8834951456310676</v>
      </c>
      <c r="Q30" s="226">
        <v>0</v>
      </c>
      <c r="R30" s="37">
        <f t="shared" si="15"/>
        <v>0</v>
      </c>
      <c r="S30" s="70">
        <v>0</v>
      </c>
      <c r="T30" s="37">
        <f t="shared" si="6"/>
        <v>0</v>
      </c>
      <c r="U30" s="70">
        <v>0</v>
      </c>
      <c r="V30" s="37">
        <f t="shared" si="7"/>
        <v>0</v>
      </c>
      <c r="W30" s="70">
        <v>0</v>
      </c>
      <c r="X30" s="37">
        <f t="shared" si="8"/>
        <v>0</v>
      </c>
      <c r="Y30" s="70">
        <v>0</v>
      </c>
      <c r="Z30" s="37">
        <f t="shared" si="9"/>
        <v>0</v>
      </c>
      <c r="AA30" s="39">
        <f t="shared" si="16"/>
        <v>97</v>
      </c>
      <c r="AB30" s="37">
        <f t="shared" si="10"/>
        <v>94.1747572815534</v>
      </c>
      <c r="AC30" s="60">
        <v>6</v>
      </c>
      <c r="AD30" s="40">
        <f t="shared" si="11"/>
        <v>5.825242718446602</v>
      </c>
      <c r="AE30" s="39">
        <f t="shared" si="12"/>
        <v>103</v>
      </c>
      <c r="AF30" s="103">
        <f t="shared" si="13"/>
        <v>95.37037037037037</v>
      </c>
      <c r="AG30" s="106">
        <f t="shared" si="14"/>
        <v>-4.629629629629633</v>
      </c>
    </row>
    <row r="31" spans="1:33" ht="14.25" customHeight="1">
      <c r="A31" s="304"/>
      <c r="B31" s="6">
        <v>393</v>
      </c>
      <c r="C31" s="3" t="s">
        <v>15</v>
      </c>
      <c r="D31" s="53">
        <v>94</v>
      </c>
      <c r="E31" s="70">
        <v>56</v>
      </c>
      <c r="F31" s="37">
        <f t="shared" si="0"/>
        <v>65.11627906976744</v>
      </c>
      <c r="G31" s="70">
        <v>22</v>
      </c>
      <c r="H31" s="37">
        <f t="shared" si="1"/>
        <v>25.581395348837212</v>
      </c>
      <c r="I31" s="60">
        <v>0</v>
      </c>
      <c r="J31" s="37">
        <f t="shared" si="2"/>
        <v>0</v>
      </c>
      <c r="K31" s="60">
        <v>0</v>
      </c>
      <c r="L31" s="37">
        <f t="shared" si="3"/>
        <v>0</v>
      </c>
      <c r="M31" s="60">
        <v>0</v>
      </c>
      <c r="N31" s="37">
        <f t="shared" si="4"/>
        <v>0</v>
      </c>
      <c r="O31" s="60">
        <v>3</v>
      </c>
      <c r="P31" s="37">
        <f t="shared" si="5"/>
        <v>3.488372093023256</v>
      </c>
      <c r="Q31" s="226">
        <v>0</v>
      </c>
      <c r="R31" s="37">
        <f t="shared" si="15"/>
        <v>0</v>
      </c>
      <c r="S31" s="60">
        <v>0</v>
      </c>
      <c r="T31" s="37">
        <f t="shared" si="6"/>
        <v>0</v>
      </c>
      <c r="U31" s="60">
        <v>0</v>
      </c>
      <c r="V31" s="37">
        <f t="shared" si="7"/>
        <v>0</v>
      </c>
      <c r="W31" s="60">
        <v>0</v>
      </c>
      <c r="X31" s="37">
        <f t="shared" si="8"/>
        <v>0</v>
      </c>
      <c r="Y31" s="60">
        <v>0</v>
      </c>
      <c r="Z31" s="37">
        <f t="shared" si="9"/>
        <v>0</v>
      </c>
      <c r="AA31" s="39">
        <f t="shared" si="16"/>
        <v>81</v>
      </c>
      <c r="AB31" s="37">
        <f t="shared" si="10"/>
        <v>94.18604651162791</v>
      </c>
      <c r="AC31" s="60">
        <v>5</v>
      </c>
      <c r="AD31" s="40">
        <f t="shared" si="11"/>
        <v>5.813953488372093</v>
      </c>
      <c r="AE31" s="39">
        <f t="shared" si="12"/>
        <v>86</v>
      </c>
      <c r="AF31" s="103">
        <f t="shared" si="13"/>
        <v>91.48936170212765</v>
      </c>
      <c r="AG31" s="106">
        <f t="shared" si="14"/>
        <v>-8.510638297872347</v>
      </c>
    </row>
    <row r="32" spans="1:33" ht="14.25" customHeight="1">
      <c r="A32" s="304"/>
      <c r="B32" s="6">
        <v>394</v>
      </c>
      <c r="C32" s="3" t="s">
        <v>15</v>
      </c>
      <c r="D32" s="53">
        <v>511</v>
      </c>
      <c r="E32" s="70">
        <v>229</v>
      </c>
      <c r="F32" s="37">
        <f t="shared" si="0"/>
        <v>53.50467289719626</v>
      </c>
      <c r="G32" s="70">
        <v>186</v>
      </c>
      <c r="H32" s="37">
        <f t="shared" si="1"/>
        <v>43.45794392523364</v>
      </c>
      <c r="I32" s="60">
        <v>1</v>
      </c>
      <c r="J32" s="37">
        <f t="shared" si="2"/>
        <v>0.23364485981308408</v>
      </c>
      <c r="K32" s="60">
        <v>0</v>
      </c>
      <c r="L32" s="37">
        <f t="shared" si="3"/>
        <v>0</v>
      </c>
      <c r="M32" s="60">
        <v>2</v>
      </c>
      <c r="N32" s="37">
        <f t="shared" si="4"/>
        <v>0.46728971962616817</v>
      </c>
      <c r="O32" s="60">
        <v>2</v>
      </c>
      <c r="P32" s="37">
        <f t="shared" si="5"/>
        <v>0.46728971962616817</v>
      </c>
      <c r="Q32" s="226">
        <v>0</v>
      </c>
      <c r="R32" s="37">
        <f t="shared" si="15"/>
        <v>0</v>
      </c>
      <c r="S32" s="60">
        <v>1</v>
      </c>
      <c r="T32" s="37">
        <f t="shared" si="6"/>
        <v>0.23364485981308408</v>
      </c>
      <c r="U32" s="60">
        <v>0</v>
      </c>
      <c r="V32" s="37">
        <f t="shared" si="7"/>
        <v>0</v>
      </c>
      <c r="W32" s="60">
        <v>0</v>
      </c>
      <c r="X32" s="37">
        <f t="shared" si="8"/>
        <v>0</v>
      </c>
      <c r="Y32" s="60">
        <v>1</v>
      </c>
      <c r="Z32" s="37">
        <f t="shared" si="9"/>
        <v>0.23696682464454977</v>
      </c>
      <c r="AA32" s="39">
        <f t="shared" si="16"/>
        <v>422</v>
      </c>
      <c r="AB32" s="37">
        <f t="shared" si="10"/>
        <v>98.5981308411215</v>
      </c>
      <c r="AC32" s="60">
        <v>6</v>
      </c>
      <c r="AD32" s="40">
        <f t="shared" si="11"/>
        <v>1.4018691588785046</v>
      </c>
      <c r="AE32" s="39">
        <f t="shared" si="12"/>
        <v>428</v>
      </c>
      <c r="AF32" s="103">
        <f t="shared" si="13"/>
        <v>83.75733855185909</v>
      </c>
      <c r="AG32" s="106">
        <f t="shared" si="14"/>
        <v>-16.242661448140908</v>
      </c>
    </row>
    <row r="33" spans="1:33" ht="14.25" customHeight="1">
      <c r="A33" s="304"/>
      <c r="B33" s="6">
        <v>395</v>
      </c>
      <c r="C33" s="3" t="s">
        <v>15</v>
      </c>
      <c r="D33" s="53">
        <v>490</v>
      </c>
      <c r="E33" s="70">
        <v>241</v>
      </c>
      <c r="F33" s="37">
        <f t="shared" si="0"/>
        <v>67.88732394366197</v>
      </c>
      <c r="G33" s="70">
        <v>96</v>
      </c>
      <c r="H33" s="37">
        <f t="shared" si="1"/>
        <v>27.042253521126757</v>
      </c>
      <c r="I33" s="60">
        <v>4</v>
      </c>
      <c r="J33" s="37">
        <f t="shared" si="2"/>
        <v>1.1267605633802817</v>
      </c>
      <c r="K33" s="60">
        <v>3</v>
      </c>
      <c r="L33" s="37">
        <f t="shared" si="3"/>
        <v>0.8450704225352111</v>
      </c>
      <c r="M33" s="60">
        <v>1</v>
      </c>
      <c r="N33" s="37">
        <f t="shared" si="4"/>
        <v>0.28169014084507044</v>
      </c>
      <c r="O33" s="60">
        <v>9</v>
      </c>
      <c r="P33" s="37">
        <f t="shared" si="5"/>
        <v>2.535211267605634</v>
      </c>
      <c r="Q33" s="226">
        <v>0</v>
      </c>
      <c r="R33" s="37">
        <f t="shared" si="15"/>
        <v>0</v>
      </c>
      <c r="S33" s="60">
        <v>1</v>
      </c>
      <c r="T33" s="37">
        <f t="shared" si="6"/>
        <v>0.28169014084507044</v>
      </c>
      <c r="U33" s="60">
        <v>0</v>
      </c>
      <c r="V33" s="37">
        <f t="shared" si="7"/>
        <v>0</v>
      </c>
      <c r="W33" s="60">
        <v>0</v>
      </c>
      <c r="X33" s="37">
        <f t="shared" si="8"/>
        <v>0</v>
      </c>
      <c r="Y33" s="60">
        <v>0</v>
      </c>
      <c r="Z33" s="37">
        <f t="shared" si="9"/>
        <v>0</v>
      </c>
      <c r="AA33" s="39">
        <f t="shared" si="16"/>
        <v>355</v>
      </c>
      <c r="AB33" s="37">
        <f t="shared" si="10"/>
        <v>100</v>
      </c>
      <c r="AC33" s="60">
        <v>0</v>
      </c>
      <c r="AD33" s="40">
        <f t="shared" si="11"/>
        <v>0</v>
      </c>
      <c r="AE33" s="39">
        <f t="shared" si="12"/>
        <v>355</v>
      </c>
      <c r="AF33" s="103">
        <f t="shared" si="13"/>
        <v>72.44897959183673</v>
      </c>
      <c r="AG33" s="106">
        <f t="shared" si="14"/>
        <v>-27.551020408163268</v>
      </c>
    </row>
    <row r="34" spans="1:33" ht="14.25" customHeight="1">
      <c r="A34" s="304"/>
      <c r="B34" s="6">
        <v>396</v>
      </c>
      <c r="C34" s="3" t="s">
        <v>15</v>
      </c>
      <c r="D34" s="53">
        <v>390</v>
      </c>
      <c r="E34" s="70">
        <v>152</v>
      </c>
      <c r="F34" s="37">
        <f t="shared" si="0"/>
        <v>49.673202614379086</v>
      </c>
      <c r="G34" s="70">
        <v>122</v>
      </c>
      <c r="H34" s="37">
        <v>1</v>
      </c>
      <c r="I34" s="60">
        <v>1</v>
      </c>
      <c r="J34" s="37">
        <f t="shared" si="2"/>
        <v>0.32679738562091504</v>
      </c>
      <c r="K34" s="60">
        <v>7</v>
      </c>
      <c r="L34" s="37">
        <f t="shared" si="3"/>
        <v>2.287581699346405</v>
      </c>
      <c r="M34" s="60">
        <v>0</v>
      </c>
      <c r="N34" s="37">
        <f t="shared" si="4"/>
        <v>0</v>
      </c>
      <c r="O34" s="60">
        <v>10</v>
      </c>
      <c r="P34" s="37">
        <f t="shared" si="5"/>
        <v>3.2679738562091507</v>
      </c>
      <c r="Q34" s="226">
        <v>0</v>
      </c>
      <c r="R34" s="37">
        <f t="shared" si="15"/>
        <v>0</v>
      </c>
      <c r="S34" s="60">
        <v>0</v>
      </c>
      <c r="T34" s="37">
        <f t="shared" si="6"/>
        <v>0</v>
      </c>
      <c r="U34" s="60">
        <v>1</v>
      </c>
      <c r="V34" s="37">
        <f t="shared" si="7"/>
        <v>0.32679738562091504</v>
      </c>
      <c r="W34" s="60">
        <v>0</v>
      </c>
      <c r="X34" s="37">
        <f t="shared" si="8"/>
        <v>0</v>
      </c>
      <c r="Y34" s="60">
        <v>1</v>
      </c>
      <c r="Z34" s="37">
        <f t="shared" si="9"/>
        <v>0.3401360544217687</v>
      </c>
      <c r="AA34" s="39">
        <f t="shared" si="16"/>
        <v>294</v>
      </c>
      <c r="AB34" s="37">
        <f t="shared" si="10"/>
        <v>96.07843137254902</v>
      </c>
      <c r="AC34" s="60">
        <v>12</v>
      </c>
      <c r="AD34" s="40">
        <f t="shared" si="11"/>
        <v>3.9215686274509802</v>
      </c>
      <c r="AE34" s="39">
        <f t="shared" si="12"/>
        <v>306</v>
      </c>
      <c r="AF34" s="103">
        <f t="shared" si="13"/>
        <v>78.46153846153847</v>
      </c>
      <c r="AG34" s="106">
        <f t="shared" si="14"/>
        <v>-21.538461538461533</v>
      </c>
    </row>
    <row r="35" spans="1:33" ht="14.25" customHeight="1">
      <c r="A35" s="304"/>
      <c r="B35" s="6">
        <v>397</v>
      </c>
      <c r="C35" s="3" t="s">
        <v>15</v>
      </c>
      <c r="D35" s="53">
        <v>511</v>
      </c>
      <c r="E35" s="70">
        <v>188</v>
      </c>
      <c r="F35" s="37">
        <f t="shared" si="0"/>
        <v>39.41299790356394</v>
      </c>
      <c r="G35" s="70">
        <v>125</v>
      </c>
      <c r="H35" s="37">
        <f t="shared" si="1"/>
        <v>26.20545073375262</v>
      </c>
      <c r="I35" s="60">
        <v>3</v>
      </c>
      <c r="J35" s="37">
        <f t="shared" si="2"/>
        <v>0.628930817610063</v>
      </c>
      <c r="K35" s="60">
        <v>1</v>
      </c>
      <c r="L35" s="37">
        <f t="shared" si="3"/>
        <v>0.20964360587002098</v>
      </c>
      <c r="M35" s="60">
        <v>1</v>
      </c>
      <c r="N35" s="37">
        <f t="shared" si="4"/>
        <v>0.20964360587002098</v>
      </c>
      <c r="O35" s="60">
        <v>9</v>
      </c>
      <c r="P35" s="37">
        <f t="shared" si="5"/>
        <v>1.8867924528301887</v>
      </c>
      <c r="Q35" s="226">
        <v>0</v>
      </c>
      <c r="R35" s="37">
        <f t="shared" si="15"/>
        <v>0</v>
      </c>
      <c r="S35" s="60">
        <v>4</v>
      </c>
      <c r="T35" s="37">
        <f t="shared" si="6"/>
        <v>0.8385744234800839</v>
      </c>
      <c r="U35" s="60">
        <v>0</v>
      </c>
      <c r="V35" s="37">
        <f t="shared" si="7"/>
        <v>0</v>
      </c>
      <c r="W35" s="60">
        <v>0</v>
      </c>
      <c r="X35" s="37">
        <f t="shared" si="8"/>
        <v>0</v>
      </c>
      <c r="Y35" s="60">
        <v>0</v>
      </c>
      <c r="Z35" s="37">
        <f t="shared" si="9"/>
        <v>0</v>
      </c>
      <c r="AA35" s="39">
        <f t="shared" si="16"/>
        <v>331</v>
      </c>
      <c r="AB35" s="37">
        <f t="shared" si="10"/>
        <v>69.39203354297693</v>
      </c>
      <c r="AC35" s="60">
        <v>146</v>
      </c>
      <c r="AD35" s="40">
        <f t="shared" si="11"/>
        <v>30.60796645702306</v>
      </c>
      <c r="AE35" s="39">
        <f t="shared" si="12"/>
        <v>477</v>
      </c>
      <c r="AF35" s="103">
        <f t="shared" si="13"/>
        <v>93.34637964774952</v>
      </c>
      <c r="AG35" s="106">
        <f t="shared" si="14"/>
        <v>-6.653620352250485</v>
      </c>
    </row>
    <row r="36" spans="1:33" ht="14.25" customHeight="1">
      <c r="A36" s="304"/>
      <c r="B36" s="6">
        <v>398</v>
      </c>
      <c r="C36" s="3" t="s">
        <v>15</v>
      </c>
      <c r="D36" s="53">
        <v>533</v>
      </c>
      <c r="E36" s="70">
        <v>179</v>
      </c>
      <c r="F36" s="37">
        <f t="shared" si="0"/>
        <v>47.98927613941019</v>
      </c>
      <c r="G36" s="70">
        <v>145</v>
      </c>
      <c r="H36" s="37">
        <f t="shared" si="1"/>
        <v>38.8739946380697</v>
      </c>
      <c r="I36" s="60">
        <v>7</v>
      </c>
      <c r="J36" s="37">
        <f t="shared" si="2"/>
        <v>1.876675603217158</v>
      </c>
      <c r="K36" s="60">
        <v>0</v>
      </c>
      <c r="L36" s="37">
        <f t="shared" si="3"/>
        <v>0</v>
      </c>
      <c r="M36" s="60">
        <v>0</v>
      </c>
      <c r="N36" s="37">
        <f t="shared" si="4"/>
        <v>0</v>
      </c>
      <c r="O36" s="60">
        <v>19</v>
      </c>
      <c r="P36" s="37">
        <f t="shared" si="5"/>
        <v>5.093833780160858</v>
      </c>
      <c r="Q36" s="226">
        <v>0</v>
      </c>
      <c r="R36" s="37">
        <f t="shared" si="15"/>
        <v>0</v>
      </c>
      <c r="S36" s="60">
        <v>5</v>
      </c>
      <c r="T36" s="37">
        <f t="shared" si="6"/>
        <v>1.3404825737265416</v>
      </c>
      <c r="U36" s="60">
        <v>2</v>
      </c>
      <c r="V36" s="37">
        <f t="shared" si="7"/>
        <v>0.5361930294906166</v>
      </c>
      <c r="W36" s="60">
        <v>0</v>
      </c>
      <c r="X36" s="37">
        <f t="shared" si="8"/>
        <v>0</v>
      </c>
      <c r="Y36" s="60">
        <v>1</v>
      </c>
      <c r="Z36" s="37">
        <f t="shared" si="9"/>
        <v>0.27932960893854747</v>
      </c>
      <c r="AA36" s="39">
        <f t="shared" si="16"/>
        <v>358</v>
      </c>
      <c r="AB36" s="37">
        <f t="shared" si="10"/>
        <v>95.97855227882037</v>
      </c>
      <c r="AC36" s="60">
        <v>15</v>
      </c>
      <c r="AD36" s="40">
        <f t="shared" si="11"/>
        <v>4.021447721179625</v>
      </c>
      <c r="AE36" s="39">
        <f t="shared" si="12"/>
        <v>373</v>
      </c>
      <c r="AF36" s="103">
        <f t="shared" si="13"/>
        <v>69.98123827392119</v>
      </c>
      <c r="AG36" s="106">
        <f t="shared" si="14"/>
        <v>-30.018761726078807</v>
      </c>
    </row>
    <row r="37" spans="1:33" ht="14.25" customHeight="1">
      <c r="A37" s="304"/>
      <c r="B37" s="6">
        <v>399</v>
      </c>
      <c r="C37" s="3" t="s">
        <v>15</v>
      </c>
      <c r="D37" s="53">
        <v>352</v>
      </c>
      <c r="E37" s="70">
        <v>111</v>
      </c>
      <c r="F37" s="37">
        <f t="shared" si="0"/>
        <v>44.4</v>
      </c>
      <c r="G37" s="70">
        <v>124</v>
      </c>
      <c r="H37" s="37">
        <f t="shared" si="1"/>
        <v>49.6</v>
      </c>
      <c r="I37" s="60">
        <v>4</v>
      </c>
      <c r="J37" s="37">
        <f t="shared" si="2"/>
        <v>1.6</v>
      </c>
      <c r="K37" s="60">
        <v>1</v>
      </c>
      <c r="L37" s="37">
        <f t="shared" si="3"/>
        <v>0.4</v>
      </c>
      <c r="M37" s="60">
        <v>0</v>
      </c>
      <c r="N37" s="37">
        <f t="shared" si="4"/>
        <v>0</v>
      </c>
      <c r="O37" s="60">
        <v>6</v>
      </c>
      <c r="P37" s="37">
        <f t="shared" si="5"/>
        <v>2.4</v>
      </c>
      <c r="Q37" s="226">
        <v>2</v>
      </c>
      <c r="R37" s="37">
        <f t="shared" si="15"/>
        <v>0.8</v>
      </c>
      <c r="S37" s="60">
        <v>1</v>
      </c>
      <c r="T37" s="37">
        <f t="shared" si="6"/>
        <v>0.4</v>
      </c>
      <c r="U37" s="60">
        <v>0</v>
      </c>
      <c r="V37" s="37">
        <f t="shared" si="7"/>
        <v>0</v>
      </c>
      <c r="W37" s="60">
        <v>0</v>
      </c>
      <c r="X37" s="37">
        <f t="shared" si="8"/>
        <v>0</v>
      </c>
      <c r="Y37" s="60">
        <v>1</v>
      </c>
      <c r="Z37" s="37">
        <f t="shared" si="9"/>
        <v>0.4</v>
      </c>
      <c r="AA37" s="39">
        <f t="shared" si="16"/>
        <v>250</v>
      </c>
      <c r="AB37" s="37">
        <f t="shared" si="10"/>
        <v>100</v>
      </c>
      <c r="AC37" s="70">
        <v>0</v>
      </c>
      <c r="AD37" s="40">
        <f t="shared" si="11"/>
        <v>0</v>
      </c>
      <c r="AE37" s="39">
        <f t="shared" si="12"/>
        <v>250</v>
      </c>
      <c r="AF37" s="103">
        <f t="shared" si="13"/>
        <v>71.02272727272727</v>
      </c>
      <c r="AG37" s="106">
        <f t="shared" si="14"/>
        <v>-28.977272727272734</v>
      </c>
    </row>
    <row r="38" spans="1:33" ht="14.25" customHeight="1">
      <c r="A38" s="304"/>
      <c r="B38" s="6">
        <v>400</v>
      </c>
      <c r="C38" s="3" t="s">
        <v>15</v>
      </c>
      <c r="D38" s="53">
        <v>412</v>
      </c>
      <c r="E38" s="70">
        <v>137</v>
      </c>
      <c r="F38" s="37">
        <f t="shared" si="0"/>
        <v>45.819397993311036</v>
      </c>
      <c r="G38" s="70">
        <v>142</v>
      </c>
      <c r="H38" s="37">
        <f t="shared" si="1"/>
        <v>47.491638795986624</v>
      </c>
      <c r="I38" s="60">
        <v>4</v>
      </c>
      <c r="J38" s="37">
        <f t="shared" si="2"/>
        <v>1.3377926421404682</v>
      </c>
      <c r="K38" s="60">
        <v>0</v>
      </c>
      <c r="L38" s="37">
        <f t="shared" si="3"/>
        <v>0</v>
      </c>
      <c r="M38" s="60">
        <v>0</v>
      </c>
      <c r="N38" s="37">
        <f t="shared" si="4"/>
        <v>0</v>
      </c>
      <c r="O38" s="60">
        <v>2</v>
      </c>
      <c r="P38" s="37">
        <f t="shared" si="5"/>
        <v>0.6688963210702341</v>
      </c>
      <c r="Q38" s="226">
        <v>0</v>
      </c>
      <c r="R38" s="37">
        <f t="shared" si="15"/>
        <v>0</v>
      </c>
      <c r="S38" s="60">
        <v>0</v>
      </c>
      <c r="T38" s="37">
        <f t="shared" si="6"/>
        <v>0</v>
      </c>
      <c r="U38" s="60">
        <v>0</v>
      </c>
      <c r="V38" s="37">
        <f t="shared" si="7"/>
        <v>0</v>
      </c>
      <c r="W38" s="60">
        <v>0</v>
      </c>
      <c r="X38" s="37">
        <f t="shared" si="8"/>
        <v>0</v>
      </c>
      <c r="Y38" s="60">
        <v>0</v>
      </c>
      <c r="Z38" s="37">
        <f t="shared" si="9"/>
        <v>0</v>
      </c>
      <c r="AA38" s="39">
        <f t="shared" si="16"/>
        <v>285</v>
      </c>
      <c r="AB38" s="37">
        <f t="shared" si="10"/>
        <v>95.31772575250837</v>
      </c>
      <c r="AC38" s="60">
        <v>14</v>
      </c>
      <c r="AD38" s="40">
        <f t="shared" si="11"/>
        <v>4.682274247491638</v>
      </c>
      <c r="AE38" s="39">
        <f t="shared" si="12"/>
        <v>299</v>
      </c>
      <c r="AF38" s="103">
        <f t="shared" si="13"/>
        <v>72.57281553398059</v>
      </c>
      <c r="AG38" s="106">
        <f t="shared" si="14"/>
        <v>-27.427184466019412</v>
      </c>
    </row>
    <row r="39" spans="1:33" ht="14.25" customHeight="1">
      <c r="A39" s="304"/>
      <c r="B39" s="6">
        <v>400</v>
      </c>
      <c r="C39" s="3" t="s">
        <v>16</v>
      </c>
      <c r="D39" s="53">
        <v>412</v>
      </c>
      <c r="E39" s="70">
        <v>123</v>
      </c>
      <c r="F39" s="37">
        <f t="shared" si="0"/>
        <v>35.8600583090379</v>
      </c>
      <c r="G39" s="70">
        <v>206</v>
      </c>
      <c r="H39" s="37">
        <f t="shared" si="1"/>
        <v>60.05830903790087</v>
      </c>
      <c r="I39" s="60">
        <v>2</v>
      </c>
      <c r="J39" s="37">
        <f t="shared" si="2"/>
        <v>0.5830903790087464</v>
      </c>
      <c r="K39" s="60">
        <v>0</v>
      </c>
      <c r="L39" s="37">
        <f t="shared" si="3"/>
        <v>0</v>
      </c>
      <c r="M39" s="60">
        <v>0</v>
      </c>
      <c r="N39" s="37">
        <f t="shared" si="4"/>
        <v>0</v>
      </c>
      <c r="O39" s="60">
        <v>2</v>
      </c>
      <c r="P39" s="37">
        <f t="shared" si="5"/>
        <v>0.5830903790087464</v>
      </c>
      <c r="Q39" s="226">
        <v>0</v>
      </c>
      <c r="R39" s="37">
        <f t="shared" si="15"/>
        <v>0</v>
      </c>
      <c r="S39" s="60">
        <v>1</v>
      </c>
      <c r="T39" s="37">
        <f t="shared" si="6"/>
        <v>0.2915451895043732</v>
      </c>
      <c r="U39" s="60">
        <v>0</v>
      </c>
      <c r="V39" s="37">
        <f t="shared" si="7"/>
        <v>0</v>
      </c>
      <c r="W39" s="60">
        <v>0</v>
      </c>
      <c r="X39" s="37">
        <f t="shared" si="8"/>
        <v>0</v>
      </c>
      <c r="Y39" s="60">
        <v>0</v>
      </c>
      <c r="Z39" s="37">
        <f t="shared" si="9"/>
        <v>0</v>
      </c>
      <c r="AA39" s="39">
        <f t="shared" si="16"/>
        <v>334</v>
      </c>
      <c r="AB39" s="37">
        <f t="shared" si="10"/>
        <v>97.37609329446065</v>
      </c>
      <c r="AC39" s="60">
        <v>9</v>
      </c>
      <c r="AD39" s="40">
        <f t="shared" si="11"/>
        <v>2.623906705539359</v>
      </c>
      <c r="AE39" s="39">
        <f t="shared" si="12"/>
        <v>343</v>
      </c>
      <c r="AF39" s="103">
        <f t="shared" si="13"/>
        <v>83.25242718446601</v>
      </c>
      <c r="AG39" s="106">
        <f t="shared" si="14"/>
        <v>-16.747572815533985</v>
      </c>
    </row>
    <row r="40" spans="1:33" ht="14.25" customHeight="1">
      <c r="A40" s="304" t="s">
        <v>7</v>
      </c>
      <c r="B40" s="6">
        <v>401</v>
      </c>
      <c r="C40" s="3" t="s">
        <v>15</v>
      </c>
      <c r="D40" s="53">
        <v>398</v>
      </c>
      <c r="E40" s="70">
        <v>179</v>
      </c>
      <c r="F40" s="37">
        <f t="shared" si="0"/>
        <v>58.306188925081436</v>
      </c>
      <c r="G40" s="70">
        <v>100</v>
      </c>
      <c r="H40" s="37">
        <f t="shared" si="1"/>
        <v>32.57328990228013</v>
      </c>
      <c r="I40" s="60">
        <v>5</v>
      </c>
      <c r="J40" s="37">
        <f t="shared" si="2"/>
        <v>1.6286644951140066</v>
      </c>
      <c r="K40" s="60">
        <v>0</v>
      </c>
      <c r="L40" s="37">
        <f t="shared" si="3"/>
        <v>0</v>
      </c>
      <c r="M40" s="60">
        <v>0</v>
      </c>
      <c r="N40" s="37">
        <f t="shared" si="4"/>
        <v>0</v>
      </c>
      <c r="O40" s="60">
        <v>8</v>
      </c>
      <c r="P40" s="37">
        <f t="shared" si="5"/>
        <v>2.6058631921824107</v>
      </c>
      <c r="Q40" s="226">
        <v>0</v>
      </c>
      <c r="R40" s="37">
        <f t="shared" si="15"/>
        <v>0</v>
      </c>
      <c r="S40" s="60">
        <v>1</v>
      </c>
      <c r="T40" s="37">
        <f t="shared" si="6"/>
        <v>0.32573289902280134</v>
      </c>
      <c r="U40" s="60">
        <v>0</v>
      </c>
      <c r="V40" s="37">
        <f t="shared" si="7"/>
        <v>0</v>
      </c>
      <c r="W40" s="60">
        <v>0</v>
      </c>
      <c r="X40" s="37">
        <f t="shared" si="8"/>
        <v>0</v>
      </c>
      <c r="Y40" s="60">
        <v>0</v>
      </c>
      <c r="Z40" s="37">
        <f t="shared" si="9"/>
        <v>0</v>
      </c>
      <c r="AA40" s="39">
        <f t="shared" si="16"/>
        <v>293</v>
      </c>
      <c r="AB40" s="37">
        <f t="shared" si="10"/>
        <v>95.43973941368078</v>
      </c>
      <c r="AC40" s="60">
        <v>14</v>
      </c>
      <c r="AD40" s="40">
        <f t="shared" si="11"/>
        <v>4.5602605863192185</v>
      </c>
      <c r="AE40" s="39">
        <f t="shared" si="12"/>
        <v>307</v>
      </c>
      <c r="AF40" s="103">
        <f t="shared" si="13"/>
        <v>77.1356783919598</v>
      </c>
      <c r="AG40" s="106">
        <f t="shared" si="14"/>
        <v>-22.8643216080402</v>
      </c>
    </row>
    <row r="41" spans="1:33" ht="14.25" customHeight="1">
      <c r="A41" s="304"/>
      <c r="B41" s="6">
        <v>401</v>
      </c>
      <c r="C41" s="3" t="s">
        <v>16</v>
      </c>
      <c r="D41" s="53">
        <v>398</v>
      </c>
      <c r="E41" s="70">
        <v>143</v>
      </c>
      <c r="F41" s="37">
        <f t="shared" si="0"/>
        <v>44.27244582043344</v>
      </c>
      <c r="G41" s="70">
        <v>164</v>
      </c>
      <c r="H41" s="37">
        <f t="shared" si="1"/>
        <v>50.77399380804953</v>
      </c>
      <c r="I41" s="60">
        <v>1</v>
      </c>
      <c r="J41" s="37">
        <f t="shared" si="2"/>
        <v>0.30959752321981426</v>
      </c>
      <c r="K41" s="60">
        <v>1</v>
      </c>
      <c r="L41" s="37">
        <f t="shared" si="3"/>
        <v>0.30959752321981426</v>
      </c>
      <c r="M41" s="60">
        <v>0</v>
      </c>
      <c r="N41" s="37">
        <f t="shared" si="4"/>
        <v>0</v>
      </c>
      <c r="O41" s="60">
        <v>4</v>
      </c>
      <c r="P41" s="37">
        <f t="shared" si="5"/>
        <v>1.238390092879257</v>
      </c>
      <c r="Q41" s="226">
        <v>0</v>
      </c>
      <c r="R41" s="37">
        <f t="shared" si="15"/>
        <v>0</v>
      </c>
      <c r="S41" s="60">
        <v>5</v>
      </c>
      <c r="T41" s="37">
        <f t="shared" si="6"/>
        <v>1.5479876160990713</v>
      </c>
      <c r="U41" s="60">
        <v>0</v>
      </c>
      <c r="V41" s="37">
        <f t="shared" si="7"/>
        <v>0</v>
      </c>
      <c r="W41" s="60">
        <v>0</v>
      </c>
      <c r="X41" s="37">
        <f t="shared" si="8"/>
        <v>0</v>
      </c>
      <c r="Y41" s="60">
        <v>0</v>
      </c>
      <c r="Z41" s="37">
        <f t="shared" si="9"/>
        <v>0</v>
      </c>
      <c r="AA41" s="39">
        <f t="shared" si="16"/>
        <v>318</v>
      </c>
      <c r="AB41" s="37">
        <f t="shared" si="10"/>
        <v>98.45201238390094</v>
      </c>
      <c r="AC41" s="60">
        <v>5</v>
      </c>
      <c r="AD41" s="40">
        <f t="shared" si="11"/>
        <v>1.5479876160990713</v>
      </c>
      <c r="AE41" s="39">
        <f t="shared" si="12"/>
        <v>323</v>
      </c>
      <c r="AF41" s="103">
        <f t="shared" si="13"/>
        <v>81.15577889447236</v>
      </c>
      <c r="AG41" s="106">
        <f t="shared" si="14"/>
        <v>-18.844221105527637</v>
      </c>
    </row>
    <row r="42" spans="1:33" ht="14.25" customHeight="1">
      <c r="A42" s="304"/>
      <c r="B42" s="6">
        <v>402</v>
      </c>
      <c r="C42" s="3" t="s">
        <v>15</v>
      </c>
      <c r="D42" s="53">
        <v>270</v>
      </c>
      <c r="E42" s="70">
        <v>13</v>
      </c>
      <c r="F42" s="37">
        <f t="shared" si="0"/>
        <v>13.402061855670103</v>
      </c>
      <c r="G42" s="70">
        <v>75</v>
      </c>
      <c r="H42" s="37">
        <f t="shared" si="1"/>
        <v>77.31958762886599</v>
      </c>
      <c r="I42" s="60">
        <v>4</v>
      </c>
      <c r="J42" s="37">
        <f t="shared" si="2"/>
        <v>4.123711340206185</v>
      </c>
      <c r="K42" s="60">
        <v>0</v>
      </c>
      <c r="L42" s="37">
        <f t="shared" si="3"/>
        <v>0</v>
      </c>
      <c r="M42" s="60">
        <v>0</v>
      </c>
      <c r="N42" s="37">
        <f t="shared" si="4"/>
        <v>0</v>
      </c>
      <c r="O42" s="60">
        <v>0</v>
      </c>
      <c r="P42" s="37">
        <f t="shared" si="5"/>
        <v>0</v>
      </c>
      <c r="Q42" s="226">
        <v>0</v>
      </c>
      <c r="R42" s="37">
        <f t="shared" si="15"/>
        <v>0</v>
      </c>
      <c r="S42" s="60">
        <v>0</v>
      </c>
      <c r="T42" s="37">
        <f t="shared" si="6"/>
        <v>0</v>
      </c>
      <c r="U42" s="60">
        <v>0</v>
      </c>
      <c r="V42" s="37">
        <f t="shared" si="7"/>
        <v>0</v>
      </c>
      <c r="W42" s="60">
        <v>0</v>
      </c>
      <c r="X42" s="37">
        <f t="shared" si="8"/>
        <v>0</v>
      </c>
      <c r="Y42" s="60">
        <v>0</v>
      </c>
      <c r="Z42" s="37">
        <f t="shared" si="9"/>
        <v>0</v>
      </c>
      <c r="AA42" s="39">
        <f t="shared" si="16"/>
        <v>92</v>
      </c>
      <c r="AB42" s="37">
        <f t="shared" si="10"/>
        <v>94.84536082474226</v>
      </c>
      <c r="AC42" s="60">
        <v>5</v>
      </c>
      <c r="AD42" s="40">
        <f t="shared" si="11"/>
        <v>5.154639175257731</v>
      </c>
      <c r="AE42" s="39">
        <f t="shared" si="12"/>
        <v>97</v>
      </c>
      <c r="AF42" s="103">
        <f t="shared" si="13"/>
        <v>35.92592592592593</v>
      </c>
      <c r="AG42" s="106">
        <f t="shared" si="14"/>
        <v>-64.07407407407408</v>
      </c>
    </row>
    <row r="43" spans="1:33" ht="14.25" customHeight="1">
      <c r="A43" s="304"/>
      <c r="B43" s="6">
        <v>403</v>
      </c>
      <c r="C43" s="3" t="s">
        <v>15</v>
      </c>
      <c r="D43" s="53">
        <v>400</v>
      </c>
      <c r="E43" s="70">
        <v>78</v>
      </c>
      <c r="F43" s="37">
        <f t="shared" si="0"/>
        <v>50</v>
      </c>
      <c r="G43" s="70">
        <v>52</v>
      </c>
      <c r="H43" s="37">
        <f t="shared" si="1"/>
        <v>33.33333333333333</v>
      </c>
      <c r="I43" s="60">
        <v>0</v>
      </c>
      <c r="J43" s="37">
        <f t="shared" si="2"/>
        <v>0</v>
      </c>
      <c r="K43" s="60">
        <v>1</v>
      </c>
      <c r="L43" s="37">
        <f t="shared" si="3"/>
        <v>0.641025641025641</v>
      </c>
      <c r="M43" s="60">
        <v>0</v>
      </c>
      <c r="N43" s="37">
        <f t="shared" si="4"/>
        <v>0</v>
      </c>
      <c r="O43" s="60">
        <v>7</v>
      </c>
      <c r="P43" s="37">
        <f t="shared" si="5"/>
        <v>4.487179487179487</v>
      </c>
      <c r="Q43" s="226">
        <v>0</v>
      </c>
      <c r="R43" s="37">
        <f t="shared" si="15"/>
        <v>0</v>
      </c>
      <c r="S43" s="60">
        <v>9</v>
      </c>
      <c r="T43" s="37">
        <f t="shared" si="6"/>
        <v>5.769230769230769</v>
      </c>
      <c r="U43" s="60">
        <v>0</v>
      </c>
      <c r="V43" s="37">
        <f t="shared" si="7"/>
        <v>0</v>
      </c>
      <c r="W43" s="60">
        <v>0</v>
      </c>
      <c r="X43" s="37">
        <f t="shared" si="8"/>
        <v>0</v>
      </c>
      <c r="Y43" s="60">
        <v>0</v>
      </c>
      <c r="Z43" s="37">
        <f t="shared" si="9"/>
        <v>0</v>
      </c>
      <c r="AA43" s="39">
        <f t="shared" si="16"/>
        <v>147</v>
      </c>
      <c r="AB43" s="37">
        <f t="shared" si="10"/>
        <v>94.23076923076923</v>
      </c>
      <c r="AC43" s="60">
        <v>9</v>
      </c>
      <c r="AD43" s="40">
        <f t="shared" si="11"/>
        <v>5.769230769230769</v>
      </c>
      <c r="AE43" s="39">
        <f t="shared" si="12"/>
        <v>156</v>
      </c>
      <c r="AF43" s="103">
        <f t="shared" si="13"/>
        <v>39</v>
      </c>
      <c r="AG43" s="106">
        <f t="shared" si="14"/>
        <v>-61</v>
      </c>
    </row>
    <row r="44" spans="1:33" ht="14.25" customHeight="1">
      <c r="A44" s="304"/>
      <c r="B44" s="6">
        <v>403</v>
      </c>
      <c r="C44" s="3" t="s">
        <v>16</v>
      </c>
      <c r="D44" s="53">
        <v>401</v>
      </c>
      <c r="E44" s="70">
        <v>122</v>
      </c>
      <c r="F44" s="37">
        <f t="shared" si="0"/>
        <v>47.286821705426355</v>
      </c>
      <c r="G44" s="70">
        <v>94</v>
      </c>
      <c r="H44" s="37">
        <f t="shared" si="1"/>
        <v>36.434108527131784</v>
      </c>
      <c r="I44" s="60">
        <v>2</v>
      </c>
      <c r="J44" s="37">
        <f t="shared" si="2"/>
        <v>0.7751937984496124</v>
      </c>
      <c r="K44" s="60">
        <v>1</v>
      </c>
      <c r="L44" s="37">
        <f t="shared" si="3"/>
        <v>0.3875968992248062</v>
      </c>
      <c r="M44" s="60">
        <v>1</v>
      </c>
      <c r="N44" s="37">
        <f t="shared" si="4"/>
        <v>0.3875968992248062</v>
      </c>
      <c r="O44" s="60">
        <v>14</v>
      </c>
      <c r="P44" s="37">
        <f t="shared" si="5"/>
        <v>5.426356589147287</v>
      </c>
      <c r="Q44" s="226">
        <v>0</v>
      </c>
      <c r="R44" s="37">
        <f t="shared" si="15"/>
        <v>0</v>
      </c>
      <c r="S44" s="60">
        <v>5</v>
      </c>
      <c r="T44" s="37">
        <f t="shared" si="6"/>
        <v>1.937984496124031</v>
      </c>
      <c r="U44" s="60">
        <v>0</v>
      </c>
      <c r="V44" s="37">
        <f t="shared" si="7"/>
        <v>0</v>
      </c>
      <c r="W44" s="60">
        <v>0</v>
      </c>
      <c r="X44" s="37">
        <f t="shared" si="8"/>
        <v>0</v>
      </c>
      <c r="Y44" s="60">
        <v>1</v>
      </c>
      <c r="Z44" s="37">
        <f t="shared" si="9"/>
        <v>0.4166666666666667</v>
      </c>
      <c r="AA44" s="39">
        <f t="shared" si="16"/>
        <v>240</v>
      </c>
      <c r="AB44" s="37">
        <f t="shared" si="10"/>
        <v>93.02325581395348</v>
      </c>
      <c r="AC44" s="60">
        <v>18</v>
      </c>
      <c r="AD44" s="40">
        <f t="shared" si="11"/>
        <v>6.976744186046512</v>
      </c>
      <c r="AE44" s="39">
        <f t="shared" si="12"/>
        <v>258</v>
      </c>
      <c r="AF44" s="103">
        <f t="shared" si="13"/>
        <v>64.33915211970074</v>
      </c>
      <c r="AG44" s="106">
        <f t="shared" si="14"/>
        <v>-35.66084788029926</v>
      </c>
    </row>
    <row r="45" spans="1:33" ht="14.25" customHeight="1">
      <c r="A45" s="304"/>
      <c r="B45" s="6">
        <v>404</v>
      </c>
      <c r="C45" s="3" t="s">
        <v>15</v>
      </c>
      <c r="D45" s="53">
        <v>726</v>
      </c>
      <c r="E45" s="70">
        <v>186</v>
      </c>
      <c r="F45" s="37">
        <f t="shared" si="0"/>
        <v>40.52287581699346</v>
      </c>
      <c r="G45" s="70">
        <v>228</v>
      </c>
      <c r="H45" s="37">
        <f t="shared" si="1"/>
        <v>49.673202614379086</v>
      </c>
      <c r="I45" s="60">
        <v>1</v>
      </c>
      <c r="J45" s="37">
        <f t="shared" si="2"/>
        <v>0.2178649237472767</v>
      </c>
      <c r="K45" s="60">
        <v>1</v>
      </c>
      <c r="L45" s="37">
        <f t="shared" si="3"/>
        <v>0.2178649237472767</v>
      </c>
      <c r="M45" s="60">
        <v>1</v>
      </c>
      <c r="N45" s="37">
        <f t="shared" si="4"/>
        <v>0.2178649237472767</v>
      </c>
      <c r="O45" s="60">
        <v>10</v>
      </c>
      <c r="P45" s="37">
        <f t="shared" si="5"/>
        <v>2.178649237472767</v>
      </c>
      <c r="Q45" s="226">
        <v>0</v>
      </c>
      <c r="R45" s="37">
        <f t="shared" si="15"/>
        <v>0</v>
      </c>
      <c r="S45" s="60">
        <v>8</v>
      </c>
      <c r="T45" s="37">
        <f t="shared" si="6"/>
        <v>1.7429193899782136</v>
      </c>
      <c r="U45" s="60">
        <v>0</v>
      </c>
      <c r="V45" s="37">
        <f t="shared" si="7"/>
        <v>0</v>
      </c>
      <c r="W45" s="60">
        <v>0</v>
      </c>
      <c r="X45" s="37">
        <f t="shared" si="8"/>
        <v>0</v>
      </c>
      <c r="Y45" s="60">
        <v>0</v>
      </c>
      <c r="Z45" s="37">
        <f t="shared" si="9"/>
        <v>0</v>
      </c>
      <c r="AA45" s="39">
        <f t="shared" si="16"/>
        <v>435</v>
      </c>
      <c r="AB45" s="37">
        <f t="shared" si="10"/>
        <v>94.77124183006535</v>
      </c>
      <c r="AC45" s="60">
        <v>24</v>
      </c>
      <c r="AD45" s="40">
        <f t="shared" si="11"/>
        <v>5.228758169934641</v>
      </c>
      <c r="AE45" s="39">
        <f t="shared" si="12"/>
        <v>459</v>
      </c>
      <c r="AF45" s="103">
        <f t="shared" si="13"/>
        <v>63.22314049586777</v>
      </c>
      <c r="AG45" s="106">
        <f t="shared" si="14"/>
        <v>-36.77685950413223</v>
      </c>
    </row>
    <row r="46" spans="1:33" ht="14.25" customHeight="1">
      <c r="A46" s="304"/>
      <c r="B46" s="6">
        <v>405</v>
      </c>
      <c r="C46" s="3" t="s">
        <v>15</v>
      </c>
      <c r="D46" s="53">
        <v>237</v>
      </c>
      <c r="E46" s="70">
        <v>47</v>
      </c>
      <c r="F46" s="37">
        <f t="shared" si="0"/>
        <v>52.22222222222223</v>
      </c>
      <c r="G46" s="70">
        <v>40</v>
      </c>
      <c r="H46" s="37">
        <f t="shared" si="1"/>
        <v>44.44444444444444</v>
      </c>
      <c r="I46" s="60">
        <v>0</v>
      </c>
      <c r="J46" s="37">
        <f t="shared" si="2"/>
        <v>0</v>
      </c>
      <c r="K46" s="60">
        <v>0</v>
      </c>
      <c r="L46" s="37">
        <f t="shared" si="3"/>
        <v>0</v>
      </c>
      <c r="M46" s="60">
        <v>0</v>
      </c>
      <c r="N46" s="37">
        <f t="shared" si="4"/>
        <v>0</v>
      </c>
      <c r="O46" s="60">
        <v>1</v>
      </c>
      <c r="P46" s="37">
        <f t="shared" si="5"/>
        <v>1.1111111111111112</v>
      </c>
      <c r="Q46" s="226">
        <v>0</v>
      </c>
      <c r="R46" s="37">
        <f t="shared" si="15"/>
        <v>0</v>
      </c>
      <c r="S46" s="60">
        <v>0</v>
      </c>
      <c r="T46" s="37">
        <f t="shared" si="6"/>
        <v>0</v>
      </c>
      <c r="U46" s="60">
        <v>0</v>
      </c>
      <c r="V46" s="37">
        <f t="shared" si="7"/>
        <v>0</v>
      </c>
      <c r="W46" s="60">
        <v>0</v>
      </c>
      <c r="X46" s="37">
        <f t="shared" si="8"/>
        <v>0</v>
      </c>
      <c r="Y46" s="60">
        <v>0</v>
      </c>
      <c r="Z46" s="37">
        <f t="shared" si="9"/>
        <v>0</v>
      </c>
      <c r="AA46" s="39">
        <f t="shared" si="16"/>
        <v>88</v>
      </c>
      <c r="AB46" s="37">
        <f t="shared" si="10"/>
        <v>97.77777777777777</v>
      </c>
      <c r="AC46" s="60">
        <v>2</v>
      </c>
      <c r="AD46" s="40">
        <f t="shared" si="11"/>
        <v>2.2222222222222223</v>
      </c>
      <c r="AE46" s="39">
        <f t="shared" si="12"/>
        <v>90</v>
      </c>
      <c r="AF46" s="103">
        <f t="shared" si="13"/>
        <v>37.9746835443038</v>
      </c>
      <c r="AG46" s="106">
        <f t="shared" si="14"/>
        <v>-62.0253164556962</v>
      </c>
    </row>
    <row r="47" spans="1:33" ht="14.25" customHeight="1">
      <c r="A47" s="304"/>
      <c r="B47" s="6">
        <v>406</v>
      </c>
      <c r="C47" s="3" t="s">
        <v>15</v>
      </c>
      <c r="D47" s="53">
        <v>268</v>
      </c>
      <c r="E47" s="70">
        <v>117</v>
      </c>
      <c r="F47" s="37">
        <f t="shared" si="0"/>
        <v>53.42465753424658</v>
      </c>
      <c r="G47" s="70">
        <v>92</v>
      </c>
      <c r="H47" s="37">
        <f t="shared" si="1"/>
        <v>42.00913242009132</v>
      </c>
      <c r="I47" s="60">
        <v>1</v>
      </c>
      <c r="J47" s="37">
        <f t="shared" si="2"/>
        <v>0.45662100456621</v>
      </c>
      <c r="K47" s="60">
        <v>0</v>
      </c>
      <c r="L47" s="37">
        <f t="shared" si="3"/>
        <v>0</v>
      </c>
      <c r="M47" s="60">
        <v>0</v>
      </c>
      <c r="N47" s="37">
        <f t="shared" si="4"/>
        <v>0</v>
      </c>
      <c r="O47" s="60">
        <v>2</v>
      </c>
      <c r="P47" s="37">
        <f t="shared" si="5"/>
        <v>0.91324200913242</v>
      </c>
      <c r="Q47" s="226">
        <v>0</v>
      </c>
      <c r="R47" s="37">
        <f t="shared" si="15"/>
        <v>0</v>
      </c>
      <c r="S47" s="60">
        <v>0</v>
      </c>
      <c r="T47" s="37">
        <f t="shared" si="6"/>
        <v>0</v>
      </c>
      <c r="U47" s="60">
        <v>0</v>
      </c>
      <c r="V47" s="37">
        <f t="shared" si="7"/>
        <v>0</v>
      </c>
      <c r="W47" s="60">
        <v>0</v>
      </c>
      <c r="X47" s="37">
        <f t="shared" si="8"/>
        <v>0</v>
      </c>
      <c r="Y47" s="60">
        <v>0</v>
      </c>
      <c r="Z47" s="37">
        <f t="shared" si="9"/>
        <v>0</v>
      </c>
      <c r="AA47" s="39">
        <f t="shared" si="16"/>
        <v>212</v>
      </c>
      <c r="AB47" s="37">
        <f t="shared" si="10"/>
        <v>96.80365296803653</v>
      </c>
      <c r="AC47" s="60">
        <v>7</v>
      </c>
      <c r="AD47" s="40">
        <f t="shared" si="11"/>
        <v>3.1963470319634704</v>
      </c>
      <c r="AE47" s="39">
        <f t="shared" si="12"/>
        <v>219</v>
      </c>
      <c r="AF47" s="103">
        <f t="shared" si="13"/>
        <v>81.71641791044776</v>
      </c>
      <c r="AG47" s="106">
        <f t="shared" si="14"/>
        <v>-18.28358208955224</v>
      </c>
    </row>
    <row r="48" spans="1:33" ht="14.25" customHeight="1">
      <c r="A48" s="304"/>
      <c r="B48" s="6">
        <v>407</v>
      </c>
      <c r="C48" s="3" t="s">
        <v>15</v>
      </c>
      <c r="D48" s="53">
        <v>605</v>
      </c>
      <c r="E48" s="70">
        <v>288</v>
      </c>
      <c r="F48" s="37">
        <f t="shared" si="0"/>
        <v>58.06451612903226</v>
      </c>
      <c r="G48" s="70">
        <v>181</v>
      </c>
      <c r="H48" s="37">
        <f t="shared" si="1"/>
        <v>36.49193548387097</v>
      </c>
      <c r="I48" s="60">
        <v>0</v>
      </c>
      <c r="J48" s="37">
        <f t="shared" si="2"/>
        <v>0</v>
      </c>
      <c r="K48" s="60">
        <v>2</v>
      </c>
      <c r="L48" s="37">
        <f t="shared" si="3"/>
        <v>0.4032258064516129</v>
      </c>
      <c r="M48" s="60">
        <v>1</v>
      </c>
      <c r="N48" s="37">
        <f t="shared" si="4"/>
        <v>0.20161290322580644</v>
      </c>
      <c r="O48" s="60">
        <v>16</v>
      </c>
      <c r="P48" s="37">
        <f t="shared" si="5"/>
        <v>3.225806451612903</v>
      </c>
      <c r="Q48" s="226">
        <v>1</v>
      </c>
      <c r="R48" s="37">
        <f t="shared" si="15"/>
        <v>0.20161290322580644</v>
      </c>
      <c r="S48" s="60">
        <v>0</v>
      </c>
      <c r="T48" s="37">
        <f t="shared" si="6"/>
        <v>0</v>
      </c>
      <c r="U48" s="60">
        <v>0</v>
      </c>
      <c r="V48" s="37">
        <f t="shared" si="7"/>
        <v>0</v>
      </c>
      <c r="W48" s="60">
        <v>0</v>
      </c>
      <c r="X48" s="37">
        <f t="shared" si="8"/>
        <v>0</v>
      </c>
      <c r="Y48" s="60">
        <v>0</v>
      </c>
      <c r="Z48" s="37">
        <f t="shared" si="9"/>
        <v>0</v>
      </c>
      <c r="AA48" s="39">
        <f t="shared" si="16"/>
        <v>489</v>
      </c>
      <c r="AB48" s="37">
        <f t="shared" si="10"/>
        <v>98.58870967741935</v>
      </c>
      <c r="AC48" s="61">
        <v>7</v>
      </c>
      <c r="AD48" s="40">
        <f t="shared" si="11"/>
        <v>1.411290322580645</v>
      </c>
      <c r="AE48" s="39">
        <f t="shared" si="12"/>
        <v>496</v>
      </c>
      <c r="AF48" s="103">
        <f t="shared" si="13"/>
        <v>81.98347107438016</v>
      </c>
      <c r="AG48" s="106">
        <f t="shared" si="14"/>
        <v>-18.016528925619838</v>
      </c>
    </row>
    <row r="49" spans="1:33" ht="14.25" customHeight="1">
      <c r="A49" s="304"/>
      <c r="B49" s="6">
        <v>408</v>
      </c>
      <c r="C49" s="3" t="s">
        <v>15</v>
      </c>
      <c r="D49" s="53">
        <v>242</v>
      </c>
      <c r="E49" s="70">
        <v>92</v>
      </c>
      <c r="F49" s="37">
        <f t="shared" si="0"/>
        <v>46.464646464646464</v>
      </c>
      <c r="G49" s="70">
        <v>94</v>
      </c>
      <c r="H49" s="37">
        <f t="shared" si="1"/>
        <v>47.474747474747474</v>
      </c>
      <c r="I49" s="60">
        <v>2</v>
      </c>
      <c r="J49" s="37">
        <f t="shared" si="2"/>
        <v>1.0101010101010102</v>
      </c>
      <c r="K49" s="60">
        <v>0</v>
      </c>
      <c r="L49" s="37">
        <f t="shared" si="3"/>
        <v>0</v>
      </c>
      <c r="M49" s="60">
        <v>0</v>
      </c>
      <c r="N49" s="37">
        <f t="shared" si="4"/>
        <v>0</v>
      </c>
      <c r="O49" s="60">
        <v>1</v>
      </c>
      <c r="P49" s="37">
        <f t="shared" si="5"/>
        <v>0.5050505050505051</v>
      </c>
      <c r="Q49" s="226">
        <v>0</v>
      </c>
      <c r="R49" s="37">
        <f t="shared" si="15"/>
        <v>0</v>
      </c>
      <c r="S49" s="60">
        <v>1</v>
      </c>
      <c r="T49" s="37">
        <f t="shared" si="6"/>
        <v>0.5050505050505051</v>
      </c>
      <c r="U49" s="60">
        <v>0</v>
      </c>
      <c r="V49" s="37">
        <f t="shared" si="7"/>
        <v>0</v>
      </c>
      <c r="W49" s="60">
        <v>0</v>
      </c>
      <c r="X49" s="37">
        <f t="shared" si="8"/>
        <v>0</v>
      </c>
      <c r="Y49" s="60">
        <v>0</v>
      </c>
      <c r="Z49" s="37">
        <f t="shared" si="9"/>
        <v>0</v>
      </c>
      <c r="AA49" s="39">
        <f t="shared" si="16"/>
        <v>190</v>
      </c>
      <c r="AB49" s="37">
        <f t="shared" si="10"/>
        <v>95.95959595959596</v>
      </c>
      <c r="AC49" s="60">
        <v>8</v>
      </c>
      <c r="AD49" s="40">
        <f t="shared" si="11"/>
        <v>4.040404040404041</v>
      </c>
      <c r="AE49" s="39">
        <f t="shared" si="12"/>
        <v>198</v>
      </c>
      <c r="AF49" s="103">
        <f t="shared" si="13"/>
        <v>81.81818181818183</v>
      </c>
      <c r="AG49" s="106">
        <f t="shared" si="14"/>
        <v>-18.181818181818173</v>
      </c>
    </row>
    <row r="50" spans="1:33" ht="14.25" customHeight="1">
      <c r="A50" s="304"/>
      <c r="B50" s="6">
        <v>409</v>
      </c>
      <c r="C50" s="3" t="s">
        <v>15</v>
      </c>
      <c r="D50" s="53">
        <v>516</v>
      </c>
      <c r="E50" s="70">
        <v>158</v>
      </c>
      <c r="F50" s="37">
        <f t="shared" si="0"/>
        <v>39.01234567901234</v>
      </c>
      <c r="G50" s="70">
        <v>208</v>
      </c>
      <c r="H50" s="37">
        <f t="shared" si="1"/>
        <v>51.358024691358025</v>
      </c>
      <c r="I50" s="70">
        <v>4</v>
      </c>
      <c r="J50" s="37">
        <f t="shared" si="2"/>
        <v>0.9876543209876543</v>
      </c>
      <c r="K50" s="70">
        <v>2</v>
      </c>
      <c r="L50" s="37">
        <f t="shared" si="3"/>
        <v>0.49382716049382713</v>
      </c>
      <c r="M50" s="70">
        <v>0</v>
      </c>
      <c r="N50" s="37">
        <f t="shared" si="4"/>
        <v>0</v>
      </c>
      <c r="O50" s="70">
        <v>7</v>
      </c>
      <c r="P50" s="37">
        <f t="shared" si="5"/>
        <v>1.728395061728395</v>
      </c>
      <c r="Q50" s="226">
        <v>0</v>
      </c>
      <c r="R50" s="37">
        <f t="shared" si="15"/>
        <v>0</v>
      </c>
      <c r="S50" s="70">
        <v>7</v>
      </c>
      <c r="T50" s="37">
        <f t="shared" si="6"/>
        <v>1.728395061728395</v>
      </c>
      <c r="U50" s="70">
        <v>0</v>
      </c>
      <c r="V50" s="37">
        <f t="shared" si="7"/>
        <v>0</v>
      </c>
      <c r="W50" s="70">
        <v>0</v>
      </c>
      <c r="X50" s="37">
        <f t="shared" si="8"/>
        <v>0</v>
      </c>
      <c r="Y50" s="70">
        <v>1</v>
      </c>
      <c r="Z50" s="37">
        <f t="shared" si="9"/>
        <v>0.2583979328165375</v>
      </c>
      <c r="AA50" s="39">
        <f t="shared" si="16"/>
        <v>387</v>
      </c>
      <c r="AB50" s="37">
        <f t="shared" si="10"/>
        <v>95.55555555555556</v>
      </c>
      <c r="AC50" s="70">
        <v>18</v>
      </c>
      <c r="AD50" s="82">
        <f t="shared" si="11"/>
        <v>4.444444444444445</v>
      </c>
      <c r="AE50" s="39">
        <f t="shared" si="12"/>
        <v>405</v>
      </c>
      <c r="AF50" s="135">
        <f t="shared" si="13"/>
        <v>78.48837209302324</v>
      </c>
      <c r="AG50" s="106">
        <f t="shared" si="14"/>
        <v>-21.511627906976756</v>
      </c>
    </row>
    <row r="51" spans="1:33" ht="14.25" customHeight="1">
      <c r="A51" s="304"/>
      <c r="B51" s="6">
        <v>410</v>
      </c>
      <c r="C51" s="3" t="s">
        <v>15</v>
      </c>
      <c r="D51" s="53">
        <v>436</v>
      </c>
      <c r="E51" s="70">
        <v>160</v>
      </c>
      <c r="F51" s="37">
        <f t="shared" si="0"/>
        <v>44.9438202247191</v>
      </c>
      <c r="G51" s="70">
        <v>159</v>
      </c>
      <c r="H51" s="37">
        <f t="shared" si="1"/>
        <v>44.662921348314605</v>
      </c>
      <c r="I51" s="70">
        <v>5</v>
      </c>
      <c r="J51" s="37">
        <f t="shared" si="2"/>
        <v>1.4044943820224718</v>
      </c>
      <c r="K51" s="70">
        <v>1</v>
      </c>
      <c r="L51" s="37">
        <f t="shared" si="3"/>
        <v>0.2808988764044944</v>
      </c>
      <c r="M51" s="70">
        <v>1</v>
      </c>
      <c r="N51" s="37">
        <f t="shared" si="4"/>
        <v>0.2808988764044944</v>
      </c>
      <c r="O51" s="70">
        <v>6</v>
      </c>
      <c r="P51" s="37">
        <f t="shared" si="5"/>
        <v>1.6853932584269662</v>
      </c>
      <c r="Q51" s="226">
        <v>0</v>
      </c>
      <c r="R51" s="37">
        <f t="shared" si="15"/>
        <v>0</v>
      </c>
      <c r="S51" s="70">
        <v>7</v>
      </c>
      <c r="T51" s="37">
        <f t="shared" si="6"/>
        <v>1.9662921348314606</v>
      </c>
      <c r="U51" s="70">
        <v>0</v>
      </c>
      <c r="V51" s="37">
        <f t="shared" si="7"/>
        <v>0</v>
      </c>
      <c r="W51" s="70">
        <v>0</v>
      </c>
      <c r="X51" s="37">
        <f t="shared" si="8"/>
        <v>0</v>
      </c>
      <c r="Y51" s="70">
        <v>0</v>
      </c>
      <c r="Z51" s="37">
        <f t="shared" si="9"/>
        <v>0</v>
      </c>
      <c r="AA51" s="39">
        <f t="shared" si="16"/>
        <v>339</v>
      </c>
      <c r="AB51" s="37">
        <f t="shared" si="10"/>
        <v>95.2247191011236</v>
      </c>
      <c r="AC51" s="70">
        <v>17</v>
      </c>
      <c r="AD51" s="82">
        <f t="shared" si="11"/>
        <v>4.775280898876404</v>
      </c>
      <c r="AE51" s="39">
        <f t="shared" si="12"/>
        <v>356</v>
      </c>
      <c r="AF51" s="135">
        <f t="shared" si="13"/>
        <v>81.65137614678899</v>
      </c>
      <c r="AG51" s="106">
        <f t="shared" si="14"/>
        <v>-18.34862385321101</v>
      </c>
    </row>
    <row r="52" spans="1:33" ht="14.25" customHeight="1">
      <c r="A52" s="304"/>
      <c r="B52" s="6">
        <v>410</v>
      </c>
      <c r="C52" s="3" t="s">
        <v>16</v>
      </c>
      <c r="D52" s="53">
        <v>437</v>
      </c>
      <c r="E52" s="70">
        <v>165</v>
      </c>
      <c r="F52" s="37">
        <f t="shared" si="0"/>
        <v>42.52577319587629</v>
      </c>
      <c r="G52" s="70">
        <v>207</v>
      </c>
      <c r="H52" s="37">
        <f t="shared" si="1"/>
        <v>53.350515463917525</v>
      </c>
      <c r="I52" s="70">
        <v>4</v>
      </c>
      <c r="J52" s="37">
        <f t="shared" si="2"/>
        <v>1.0309278350515463</v>
      </c>
      <c r="K52" s="70">
        <v>1</v>
      </c>
      <c r="L52" s="37">
        <f t="shared" si="3"/>
        <v>0.25773195876288657</v>
      </c>
      <c r="M52" s="70">
        <v>0</v>
      </c>
      <c r="N52" s="37">
        <f t="shared" si="4"/>
        <v>0</v>
      </c>
      <c r="O52" s="70">
        <v>0</v>
      </c>
      <c r="P52" s="37">
        <f t="shared" si="5"/>
        <v>0</v>
      </c>
      <c r="Q52" s="226">
        <v>0</v>
      </c>
      <c r="R52" s="37">
        <f t="shared" si="15"/>
        <v>0</v>
      </c>
      <c r="S52" s="70">
        <v>0</v>
      </c>
      <c r="T52" s="37">
        <f t="shared" si="6"/>
        <v>0</v>
      </c>
      <c r="U52" s="70">
        <v>0</v>
      </c>
      <c r="V52" s="37">
        <f t="shared" si="7"/>
        <v>0</v>
      </c>
      <c r="W52" s="70">
        <v>0</v>
      </c>
      <c r="X52" s="37">
        <f t="shared" si="8"/>
        <v>0</v>
      </c>
      <c r="Y52" s="70">
        <v>1</v>
      </c>
      <c r="Z52" s="37">
        <f t="shared" si="9"/>
        <v>0.26455026455026454</v>
      </c>
      <c r="AA52" s="39">
        <f t="shared" si="16"/>
        <v>378</v>
      </c>
      <c r="AB52" s="37">
        <f t="shared" si="10"/>
        <v>97.42268041237114</v>
      </c>
      <c r="AC52" s="70">
        <v>10</v>
      </c>
      <c r="AD52" s="82">
        <f t="shared" si="11"/>
        <v>2.5773195876288657</v>
      </c>
      <c r="AE52" s="39">
        <f t="shared" si="12"/>
        <v>388</v>
      </c>
      <c r="AF52" s="135">
        <f t="shared" si="13"/>
        <v>88.78718535469108</v>
      </c>
      <c r="AG52" s="106">
        <f t="shared" si="14"/>
        <v>-11.212814645308924</v>
      </c>
    </row>
    <row r="53" spans="1:33" ht="14.25" customHeight="1">
      <c r="A53" s="304"/>
      <c r="B53" s="6">
        <v>411</v>
      </c>
      <c r="C53" s="3" t="s">
        <v>15</v>
      </c>
      <c r="D53" s="53">
        <v>315</v>
      </c>
      <c r="E53" s="70">
        <v>84</v>
      </c>
      <c r="F53" s="37">
        <f t="shared" si="0"/>
        <v>37.333333333333336</v>
      </c>
      <c r="G53" s="70">
        <v>109</v>
      </c>
      <c r="H53" s="37">
        <f t="shared" si="1"/>
        <v>48.44444444444444</v>
      </c>
      <c r="I53" s="70">
        <v>6</v>
      </c>
      <c r="J53" s="37">
        <f t="shared" si="2"/>
        <v>2.666666666666667</v>
      </c>
      <c r="K53" s="70">
        <v>0</v>
      </c>
      <c r="L53" s="37">
        <f t="shared" si="3"/>
        <v>0</v>
      </c>
      <c r="M53" s="70">
        <v>0</v>
      </c>
      <c r="N53" s="37">
        <f t="shared" si="4"/>
        <v>0</v>
      </c>
      <c r="O53" s="70">
        <v>2</v>
      </c>
      <c r="P53" s="37">
        <f t="shared" si="5"/>
        <v>0.8888888888888888</v>
      </c>
      <c r="Q53" s="226">
        <v>0</v>
      </c>
      <c r="R53" s="37">
        <f t="shared" si="15"/>
        <v>0</v>
      </c>
      <c r="S53" s="70">
        <v>0</v>
      </c>
      <c r="T53" s="37">
        <f t="shared" si="6"/>
        <v>0</v>
      </c>
      <c r="U53" s="70">
        <v>0</v>
      </c>
      <c r="V53" s="37">
        <f t="shared" si="7"/>
        <v>0</v>
      </c>
      <c r="W53" s="70">
        <v>0</v>
      </c>
      <c r="X53" s="37">
        <f t="shared" si="8"/>
        <v>0</v>
      </c>
      <c r="Y53" s="70">
        <v>0</v>
      </c>
      <c r="Z53" s="37">
        <f t="shared" si="9"/>
        <v>0</v>
      </c>
      <c r="AA53" s="39">
        <f t="shared" si="16"/>
        <v>201</v>
      </c>
      <c r="AB53" s="37">
        <f t="shared" si="10"/>
        <v>89.33333333333333</v>
      </c>
      <c r="AC53" s="70">
        <v>24</v>
      </c>
      <c r="AD53" s="82">
        <f t="shared" si="11"/>
        <v>10.666666666666668</v>
      </c>
      <c r="AE53" s="39">
        <f t="shared" si="12"/>
        <v>225</v>
      </c>
      <c r="AF53" s="135">
        <f t="shared" si="13"/>
        <v>71.42857142857143</v>
      </c>
      <c r="AG53" s="106">
        <f t="shared" si="14"/>
        <v>-28.57142857142857</v>
      </c>
    </row>
    <row r="54" spans="1:33" ht="14.25" customHeight="1">
      <c r="A54" s="304"/>
      <c r="B54" s="6">
        <v>412</v>
      </c>
      <c r="C54" s="3" t="s">
        <v>15</v>
      </c>
      <c r="D54" s="53">
        <v>201</v>
      </c>
      <c r="E54" s="70">
        <v>95</v>
      </c>
      <c r="F54" s="37">
        <f t="shared" si="0"/>
        <v>51.63043478260869</v>
      </c>
      <c r="G54" s="70">
        <v>69</v>
      </c>
      <c r="H54" s="37">
        <f t="shared" si="1"/>
        <v>37.5</v>
      </c>
      <c r="I54" s="70">
        <v>7</v>
      </c>
      <c r="J54" s="37">
        <f t="shared" si="2"/>
        <v>3.804347826086957</v>
      </c>
      <c r="K54" s="70">
        <v>4</v>
      </c>
      <c r="L54" s="37">
        <f t="shared" si="3"/>
        <v>2.1739130434782608</v>
      </c>
      <c r="M54" s="70">
        <v>1</v>
      </c>
      <c r="N54" s="37">
        <f t="shared" si="4"/>
        <v>0.5434782608695652</v>
      </c>
      <c r="O54" s="70">
        <v>1</v>
      </c>
      <c r="P54" s="37">
        <f t="shared" si="5"/>
        <v>0.5434782608695652</v>
      </c>
      <c r="Q54" s="226">
        <v>0</v>
      </c>
      <c r="R54" s="37">
        <f t="shared" si="15"/>
        <v>0</v>
      </c>
      <c r="S54" s="70">
        <v>0</v>
      </c>
      <c r="T54" s="37">
        <f t="shared" si="6"/>
        <v>0</v>
      </c>
      <c r="U54" s="70">
        <v>0</v>
      </c>
      <c r="V54" s="37">
        <f t="shared" si="7"/>
        <v>0</v>
      </c>
      <c r="W54" s="70">
        <v>0</v>
      </c>
      <c r="X54" s="37">
        <f t="shared" si="8"/>
        <v>0</v>
      </c>
      <c r="Y54" s="70">
        <v>0</v>
      </c>
      <c r="Z54" s="37">
        <f t="shared" si="9"/>
        <v>0</v>
      </c>
      <c r="AA54" s="39">
        <f t="shared" si="16"/>
        <v>177</v>
      </c>
      <c r="AB54" s="37">
        <f t="shared" si="10"/>
        <v>96.19565217391305</v>
      </c>
      <c r="AC54" s="70">
        <v>7</v>
      </c>
      <c r="AD54" s="82">
        <f t="shared" si="11"/>
        <v>3.804347826086957</v>
      </c>
      <c r="AE54" s="39">
        <f t="shared" si="12"/>
        <v>184</v>
      </c>
      <c r="AF54" s="135">
        <f t="shared" si="13"/>
        <v>91.54228855721394</v>
      </c>
      <c r="AG54" s="106">
        <f t="shared" si="14"/>
        <v>-8.457711442786064</v>
      </c>
    </row>
    <row r="55" spans="1:33" ht="14.25" customHeight="1">
      <c r="A55" s="304"/>
      <c r="B55" s="6">
        <v>413</v>
      </c>
      <c r="C55" s="3" t="s">
        <v>15</v>
      </c>
      <c r="D55" s="53">
        <v>189</v>
      </c>
      <c r="E55" s="92">
        <v>54</v>
      </c>
      <c r="F55" s="37">
        <f t="shared" si="0"/>
        <v>35.526315789473685</v>
      </c>
      <c r="G55" s="92">
        <v>92</v>
      </c>
      <c r="H55" s="37">
        <f t="shared" si="1"/>
        <v>60.526315789473685</v>
      </c>
      <c r="I55" s="92">
        <v>0</v>
      </c>
      <c r="J55" s="37">
        <f t="shared" si="2"/>
        <v>0</v>
      </c>
      <c r="K55" s="92">
        <v>0</v>
      </c>
      <c r="L55" s="37">
        <f t="shared" si="3"/>
        <v>0</v>
      </c>
      <c r="M55" s="92">
        <v>0</v>
      </c>
      <c r="N55" s="37">
        <f t="shared" si="4"/>
        <v>0</v>
      </c>
      <c r="O55" s="92">
        <v>0</v>
      </c>
      <c r="P55" s="37">
        <f t="shared" si="5"/>
        <v>0</v>
      </c>
      <c r="Q55" s="226">
        <v>0</v>
      </c>
      <c r="R55" s="37">
        <f t="shared" si="15"/>
        <v>0</v>
      </c>
      <c r="S55" s="89">
        <v>0</v>
      </c>
      <c r="T55" s="37">
        <f t="shared" si="6"/>
        <v>0</v>
      </c>
      <c r="U55" s="89">
        <v>0</v>
      </c>
      <c r="V55" s="37">
        <f t="shared" si="7"/>
        <v>0</v>
      </c>
      <c r="W55" s="89">
        <v>0</v>
      </c>
      <c r="X55" s="37">
        <f t="shared" si="8"/>
        <v>0</v>
      </c>
      <c r="Y55" s="92">
        <v>0</v>
      </c>
      <c r="Z55" s="37">
        <f t="shared" si="9"/>
        <v>0</v>
      </c>
      <c r="AA55" s="39">
        <f t="shared" si="16"/>
        <v>146</v>
      </c>
      <c r="AB55" s="37">
        <f t="shared" si="10"/>
        <v>96.05263157894737</v>
      </c>
      <c r="AC55" s="92">
        <v>6</v>
      </c>
      <c r="AD55" s="82">
        <f t="shared" si="11"/>
        <v>3.9473684210526314</v>
      </c>
      <c r="AE55" s="39">
        <f t="shared" si="12"/>
        <v>152</v>
      </c>
      <c r="AF55" s="135">
        <f t="shared" si="13"/>
        <v>80.42328042328042</v>
      </c>
      <c r="AG55" s="106">
        <f t="shared" si="14"/>
        <v>-19.576719576719583</v>
      </c>
    </row>
    <row r="56" spans="1:33" ht="14.25" customHeight="1">
      <c r="A56" s="304"/>
      <c r="B56" s="6">
        <v>413</v>
      </c>
      <c r="C56" s="3" t="s">
        <v>31</v>
      </c>
      <c r="D56" s="53">
        <v>93</v>
      </c>
      <c r="E56" s="92">
        <v>22</v>
      </c>
      <c r="F56" s="37">
        <f t="shared" si="0"/>
        <v>33.33333333333333</v>
      </c>
      <c r="G56" s="92">
        <v>38</v>
      </c>
      <c r="H56" s="37">
        <f t="shared" si="1"/>
        <v>57.57575757575758</v>
      </c>
      <c r="I56" s="92">
        <v>1</v>
      </c>
      <c r="J56" s="37">
        <f t="shared" si="2"/>
        <v>1.5151515151515151</v>
      </c>
      <c r="K56" s="92">
        <v>1</v>
      </c>
      <c r="L56" s="37">
        <f t="shared" si="3"/>
        <v>1.5151515151515151</v>
      </c>
      <c r="M56" s="92">
        <v>0</v>
      </c>
      <c r="N56" s="37">
        <f t="shared" si="4"/>
        <v>0</v>
      </c>
      <c r="O56" s="92">
        <v>2</v>
      </c>
      <c r="P56" s="37">
        <f t="shared" si="5"/>
        <v>3.0303030303030303</v>
      </c>
      <c r="Q56" s="226">
        <v>0</v>
      </c>
      <c r="R56" s="37">
        <f t="shared" si="15"/>
        <v>0</v>
      </c>
      <c r="S56" s="89">
        <v>2</v>
      </c>
      <c r="T56" s="37">
        <f t="shared" si="6"/>
        <v>3.0303030303030303</v>
      </c>
      <c r="U56" s="89">
        <v>0</v>
      </c>
      <c r="V56" s="37">
        <f t="shared" si="7"/>
        <v>0</v>
      </c>
      <c r="W56" s="89">
        <v>0</v>
      </c>
      <c r="X56" s="37">
        <f t="shared" si="8"/>
        <v>0</v>
      </c>
      <c r="Y56" s="92">
        <v>0</v>
      </c>
      <c r="Z56" s="37">
        <f t="shared" si="9"/>
        <v>0</v>
      </c>
      <c r="AA56" s="39">
        <f t="shared" si="16"/>
        <v>66</v>
      </c>
      <c r="AB56" s="37">
        <f t="shared" si="10"/>
        <v>100</v>
      </c>
      <c r="AC56" s="92">
        <v>0</v>
      </c>
      <c r="AD56" s="82">
        <f t="shared" si="11"/>
        <v>0</v>
      </c>
      <c r="AE56" s="39">
        <f t="shared" si="12"/>
        <v>66</v>
      </c>
      <c r="AF56" s="135">
        <f t="shared" si="13"/>
        <v>70.96774193548387</v>
      </c>
      <c r="AG56" s="106">
        <f t="shared" si="14"/>
        <v>-29.032258064516128</v>
      </c>
    </row>
    <row r="57" spans="1:33" ht="14.25" customHeight="1">
      <c r="A57" s="304"/>
      <c r="B57" s="6">
        <v>414</v>
      </c>
      <c r="C57" s="3" t="s">
        <v>15</v>
      </c>
      <c r="D57" s="53">
        <v>180</v>
      </c>
      <c r="E57" s="92">
        <v>34</v>
      </c>
      <c r="F57" s="37">
        <f t="shared" si="0"/>
        <v>29.565217391304348</v>
      </c>
      <c r="G57" s="92">
        <v>64</v>
      </c>
      <c r="H57" s="37">
        <f t="shared" si="1"/>
        <v>55.65217391304348</v>
      </c>
      <c r="I57" s="92">
        <v>0</v>
      </c>
      <c r="J57" s="37">
        <f t="shared" si="2"/>
        <v>0</v>
      </c>
      <c r="K57" s="92">
        <v>0</v>
      </c>
      <c r="L57" s="37">
        <f t="shared" si="3"/>
        <v>0</v>
      </c>
      <c r="M57" s="92">
        <v>3</v>
      </c>
      <c r="N57" s="37">
        <f t="shared" si="4"/>
        <v>2.608695652173913</v>
      </c>
      <c r="O57" s="92">
        <v>0</v>
      </c>
      <c r="P57" s="37">
        <f t="shared" si="5"/>
        <v>0</v>
      </c>
      <c r="Q57" s="226">
        <v>0</v>
      </c>
      <c r="R57" s="37">
        <f t="shared" si="15"/>
        <v>0</v>
      </c>
      <c r="S57" s="89">
        <v>3</v>
      </c>
      <c r="T57" s="37">
        <f t="shared" si="6"/>
        <v>2.608695652173913</v>
      </c>
      <c r="U57" s="89">
        <v>0</v>
      </c>
      <c r="V57" s="37">
        <f t="shared" si="7"/>
        <v>0</v>
      </c>
      <c r="W57" s="89">
        <v>0</v>
      </c>
      <c r="X57" s="37">
        <f t="shared" si="8"/>
        <v>0</v>
      </c>
      <c r="Y57" s="92">
        <v>0</v>
      </c>
      <c r="Z57" s="37">
        <f t="shared" si="9"/>
        <v>0</v>
      </c>
      <c r="AA57" s="39">
        <f t="shared" si="16"/>
        <v>104</v>
      </c>
      <c r="AB57" s="37">
        <f t="shared" si="10"/>
        <v>90.43478260869566</v>
      </c>
      <c r="AC57" s="92">
        <v>11</v>
      </c>
      <c r="AD57" s="82">
        <f t="shared" si="11"/>
        <v>9.565217391304348</v>
      </c>
      <c r="AE57" s="39">
        <f t="shared" si="12"/>
        <v>115</v>
      </c>
      <c r="AF57" s="135">
        <f t="shared" si="13"/>
        <v>63.888888888888886</v>
      </c>
      <c r="AG57" s="106">
        <f t="shared" si="14"/>
        <v>-36.111111111111114</v>
      </c>
    </row>
    <row r="58" spans="1:33" ht="14.25" customHeight="1">
      <c r="A58" s="304"/>
      <c r="B58" s="6">
        <v>415</v>
      </c>
      <c r="C58" s="3" t="s">
        <v>15</v>
      </c>
      <c r="D58" s="53">
        <v>564</v>
      </c>
      <c r="E58" s="92">
        <v>75</v>
      </c>
      <c r="F58" s="37">
        <f t="shared" si="0"/>
        <v>20.21563342318059</v>
      </c>
      <c r="G58" s="92">
        <v>195</v>
      </c>
      <c r="H58" s="37">
        <f t="shared" si="1"/>
        <v>52.56064690026954</v>
      </c>
      <c r="I58" s="92">
        <v>7</v>
      </c>
      <c r="J58" s="37">
        <f t="shared" si="2"/>
        <v>1.8867924528301887</v>
      </c>
      <c r="K58" s="92">
        <v>4</v>
      </c>
      <c r="L58" s="37">
        <f t="shared" si="3"/>
        <v>1.078167115902965</v>
      </c>
      <c r="M58" s="92">
        <v>2</v>
      </c>
      <c r="N58" s="37">
        <f t="shared" si="4"/>
        <v>0.5390835579514826</v>
      </c>
      <c r="O58" s="92">
        <v>47</v>
      </c>
      <c r="P58" s="37">
        <f t="shared" si="5"/>
        <v>12.668463611859837</v>
      </c>
      <c r="Q58" s="226">
        <v>1</v>
      </c>
      <c r="R58" s="37">
        <f t="shared" si="15"/>
        <v>0.2695417789757413</v>
      </c>
      <c r="S58" s="89">
        <v>20</v>
      </c>
      <c r="T58" s="37">
        <f t="shared" si="6"/>
        <v>5.3908355795148255</v>
      </c>
      <c r="U58" s="89">
        <v>0</v>
      </c>
      <c r="V58" s="37">
        <f t="shared" si="7"/>
        <v>0</v>
      </c>
      <c r="W58" s="89">
        <v>2</v>
      </c>
      <c r="X58" s="37">
        <f t="shared" si="8"/>
        <v>0.5390835579514826</v>
      </c>
      <c r="Y58" s="92">
        <v>0</v>
      </c>
      <c r="Z58" s="37">
        <f t="shared" si="9"/>
        <v>0</v>
      </c>
      <c r="AA58" s="39">
        <f t="shared" si="16"/>
        <v>353</v>
      </c>
      <c r="AB58" s="37">
        <f t="shared" si="10"/>
        <v>95.14824797843666</v>
      </c>
      <c r="AC58" s="92">
        <v>18</v>
      </c>
      <c r="AD58" s="82">
        <f t="shared" si="11"/>
        <v>4.8517520215633425</v>
      </c>
      <c r="AE58" s="39">
        <f t="shared" si="12"/>
        <v>371</v>
      </c>
      <c r="AF58" s="135">
        <f t="shared" si="13"/>
        <v>65.78014184397163</v>
      </c>
      <c r="AG58" s="106">
        <f t="shared" si="14"/>
        <v>-34.219858156028366</v>
      </c>
    </row>
    <row r="59" spans="1:33" ht="14.25" customHeight="1">
      <c r="A59" s="304"/>
      <c r="B59" s="6">
        <v>415</v>
      </c>
      <c r="C59" s="3" t="s">
        <v>16</v>
      </c>
      <c r="D59" s="53">
        <v>564</v>
      </c>
      <c r="E59" s="92">
        <v>71</v>
      </c>
      <c r="F59" s="37">
        <f t="shared" si="0"/>
        <v>20.520231213872833</v>
      </c>
      <c r="G59" s="92">
        <v>179</v>
      </c>
      <c r="H59" s="37">
        <f t="shared" si="1"/>
        <v>51.73410404624278</v>
      </c>
      <c r="I59" s="92">
        <v>3</v>
      </c>
      <c r="J59" s="37">
        <f t="shared" si="2"/>
        <v>0.8670520231213872</v>
      </c>
      <c r="K59" s="92">
        <v>16</v>
      </c>
      <c r="L59" s="37">
        <f t="shared" si="3"/>
        <v>4.624277456647398</v>
      </c>
      <c r="M59" s="92">
        <v>0</v>
      </c>
      <c r="N59" s="37">
        <f t="shared" si="4"/>
        <v>0</v>
      </c>
      <c r="O59" s="92">
        <v>36</v>
      </c>
      <c r="P59" s="37">
        <f t="shared" si="5"/>
        <v>10.404624277456648</v>
      </c>
      <c r="Q59" s="226">
        <v>0</v>
      </c>
      <c r="R59" s="37">
        <f t="shared" si="15"/>
        <v>0</v>
      </c>
      <c r="S59" s="89">
        <v>23</v>
      </c>
      <c r="T59" s="37">
        <f t="shared" si="6"/>
        <v>6.6473988439306355</v>
      </c>
      <c r="U59" s="89">
        <v>0</v>
      </c>
      <c r="V59" s="37">
        <f t="shared" si="7"/>
        <v>0</v>
      </c>
      <c r="W59" s="89">
        <v>0</v>
      </c>
      <c r="X59" s="37">
        <f t="shared" si="8"/>
        <v>0</v>
      </c>
      <c r="Y59" s="92">
        <v>0</v>
      </c>
      <c r="Z59" s="37">
        <f t="shared" si="9"/>
        <v>0</v>
      </c>
      <c r="AA59" s="39">
        <f t="shared" si="16"/>
        <v>328</v>
      </c>
      <c r="AB59" s="37">
        <f t="shared" si="10"/>
        <v>94.79768786127167</v>
      </c>
      <c r="AC59" s="92">
        <v>18</v>
      </c>
      <c r="AD59" s="82">
        <f t="shared" si="11"/>
        <v>5.202312138728324</v>
      </c>
      <c r="AE59" s="39">
        <f t="shared" si="12"/>
        <v>346</v>
      </c>
      <c r="AF59" s="135">
        <f t="shared" si="13"/>
        <v>61.347517730496456</v>
      </c>
      <c r="AG59" s="106">
        <f t="shared" si="14"/>
        <v>-38.652482269503544</v>
      </c>
    </row>
    <row r="60" spans="1:33" ht="14.25" customHeight="1">
      <c r="A60" s="304"/>
      <c r="B60" s="6">
        <v>416</v>
      </c>
      <c r="C60" s="3" t="s">
        <v>15</v>
      </c>
      <c r="D60" s="53">
        <v>120</v>
      </c>
      <c r="E60" s="92">
        <v>35</v>
      </c>
      <c r="F60" s="37">
        <f t="shared" si="0"/>
        <v>45.45454545454545</v>
      </c>
      <c r="G60" s="92">
        <v>17</v>
      </c>
      <c r="H60" s="37">
        <f t="shared" si="1"/>
        <v>22.07792207792208</v>
      </c>
      <c r="I60" s="92">
        <v>7</v>
      </c>
      <c r="J60" s="37">
        <f t="shared" si="2"/>
        <v>9.090909090909092</v>
      </c>
      <c r="K60" s="92">
        <v>0</v>
      </c>
      <c r="L60" s="37">
        <f t="shared" si="3"/>
        <v>0</v>
      </c>
      <c r="M60" s="92">
        <v>0</v>
      </c>
      <c r="N60" s="37">
        <f t="shared" si="4"/>
        <v>0</v>
      </c>
      <c r="O60" s="92">
        <v>10</v>
      </c>
      <c r="P60" s="37">
        <f t="shared" si="5"/>
        <v>12.987012987012985</v>
      </c>
      <c r="Q60" s="226">
        <v>0</v>
      </c>
      <c r="R60" s="37">
        <f t="shared" si="15"/>
        <v>0</v>
      </c>
      <c r="S60" s="89">
        <v>2</v>
      </c>
      <c r="T60" s="37">
        <f t="shared" si="6"/>
        <v>2.5974025974025974</v>
      </c>
      <c r="U60" s="89">
        <v>0</v>
      </c>
      <c r="V60" s="37">
        <f t="shared" si="7"/>
        <v>0</v>
      </c>
      <c r="W60" s="89">
        <v>0</v>
      </c>
      <c r="X60" s="37">
        <f t="shared" si="8"/>
        <v>0</v>
      </c>
      <c r="Y60" s="92">
        <v>0</v>
      </c>
      <c r="Z60" s="37">
        <f t="shared" si="9"/>
        <v>0</v>
      </c>
      <c r="AA60" s="39">
        <f t="shared" si="16"/>
        <v>71</v>
      </c>
      <c r="AB60" s="37">
        <f t="shared" si="10"/>
        <v>92.20779220779221</v>
      </c>
      <c r="AC60" s="92">
        <v>6</v>
      </c>
      <c r="AD60" s="82">
        <f t="shared" si="11"/>
        <v>7.792207792207792</v>
      </c>
      <c r="AE60" s="39">
        <f t="shared" si="12"/>
        <v>77</v>
      </c>
      <c r="AF60" s="135">
        <f t="shared" si="13"/>
        <v>64.16666666666667</v>
      </c>
      <c r="AG60" s="106">
        <f t="shared" si="14"/>
        <v>-35.83333333333333</v>
      </c>
    </row>
    <row r="61" spans="1:40" s="149" customFormat="1" ht="14.25" customHeight="1">
      <c r="A61" s="304"/>
      <c r="B61" s="6">
        <v>417</v>
      </c>
      <c r="C61" s="3" t="s">
        <v>15</v>
      </c>
      <c r="D61" s="53">
        <v>583</v>
      </c>
      <c r="E61" s="92">
        <v>114</v>
      </c>
      <c r="F61" s="37">
        <f t="shared" si="0"/>
        <v>35.625</v>
      </c>
      <c r="G61" s="92">
        <v>160</v>
      </c>
      <c r="H61" s="37">
        <f t="shared" si="1"/>
        <v>50</v>
      </c>
      <c r="I61" s="92">
        <v>17</v>
      </c>
      <c r="J61" s="37">
        <f t="shared" si="2"/>
        <v>5.3125</v>
      </c>
      <c r="K61" s="92">
        <v>2</v>
      </c>
      <c r="L61" s="37">
        <f t="shared" si="3"/>
        <v>0.625</v>
      </c>
      <c r="M61" s="92">
        <v>0</v>
      </c>
      <c r="N61" s="37">
        <f t="shared" si="4"/>
        <v>0</v>
      </c>
      <c r="O61" s="92">
        <v>9</v>
      </c>
      <c r="P61" s="37">
        <f t="shared" si="5"/>
        <v>2.8125</v>
      </c>
      <c r="Q61" s="226">
        <v>0</v>
      </c>
      <c r="R61" s="37">
        <f t="shared" si="15"/>
        <v>0</v>
      </c>
      <c r="S61" s="89">
        <v>11</v>
      </c>
      <c r="T61" s="37">
        <v>0</v>
      </c>
      <c r="U61" s="89">
        <v>0</v>
      </c>
      <c r="V61" s="37">
        <f t="shared" si="7"/>
        <v>0</v>
      </c>
      <c r="W61" s="89">
        <v>0</v>
      </c>
      <c r="X61" s="37">
        <f t="shared" si="8"/>
        <v>0</v>
      </c>
      <c r="Y61" s="92">
        <v>0</v>
      </c>
      <c r="Z61" s="37">
        <f t="shared" si="9"/>
        <v>0</v>
      </c>
      <c r="AA61" s="39">
        <f t="shared" si="16"/>
        <v>313</v>
      </c>
      <c r="AB61" s="37">
        <f t="shared" si="10"/>
        <v>97.8125</v>
      </c>
      <c r="AC61" s="92">
        <v>7</v>
      </c>
      <c r="AD61" s="82">
        <f t="shared" si="11"/>
        <v>2.1875</v>
      </c>
      <c r="AE61" s="39">
        <f t="shared" si="12"/>
        <v>320</v>
      </c>
      <c r="AF61" s="135">
        <f t="shared" si="13"/>
        <v>54.8885077186964</v>
      </c>
      <c r="AG61" s="106">
        <f t="shared" si="14"/>
        <v>-45.1114922813036</v>
      </c>
      <c r="AH61" s="150"/>
      <c r="AI61" s="150"/>
      <c r="AJ61" s="150"/>
      <c r="AK61" s="150"/>
      <c r="AL61" s="150"/>
      <c r="AM61" s="150"/>
      <c r="AN61" s="150"/>
    </row>
    <row r="62" spans="1:40" s="149" customFormat="1" ht="14.25" customHeight="1">
      <c r="A62" s="304"/>
      <c r="B62" s="6">
        <v>417</v>
      </c>
      <c r="C62" s="3" t="s">
        <v>16</v>
      </c>
      <c r="D62" s="53">
        <v>583</v>
      </c>
      <c r="E62" s="92">
        <v>103</v>
      </c>
      <c r="F62" s="37">
        <f t="shared" si="0"/>
        <v>32.698412698412696</v>
      </c>
      <c r="G62" s="92">
        <v>145</v>
      </c>
      <c r="H62" s="37">
        <f t="shared" si="1"/>
        <v>46.03174603174603</v>
      </c>
      <c r="I62" s="92">
        <v>16</v>
      </c>
      <c r="J62" s="37">
        <f t="shared" si="2"/>
        <v>5.079365079365079</v>
      </c>
      <c r="K62" s="92">
        <v>3</v>
      </c>
      <c r="L62" s="37">
        <f t="shared" si="3"/>
        <v>0.9523809523809524</v>
      </c>
      <c r="M62" s="92">
        <v>0</v>
      </c>
      <c r="N62" s="37">
        <f t="shared" si="4"/>
        <v>0</v>
      </c>
      <c r="O62" s="92">
        <v>4</v>
      </c>
      <c r="P62" s="37">
        <f t="shared" si="5"/>
        <v>1.2698412698412698</v>
      </c>
      <c r="Q62" s="226">
        <v>0</v>
      </c>
      <c r="R62" s="37">
        <f t="shared" si="15"/>
        <v>0</v>
      </c>
      <c r="S62" s="89">
        <v>18</v>
      </c>
      <c r="T62" s="37">
        <f t="shared" si="6"/>
        <v>5.714285714285714</v>
      </c>
      <c r="U62" s="89">
        <v>0</v>
      </c>
      <c r="V62" s="37">
        <f t="shared" si="7"/>
        <v>0</v>
      </c>
      <c r="W62" s="89">
        <v>0</v>
      </c>
      <c r="X62" s="37">
        <f t="shared" si="8"/>
        <v>0</v>
      </c>
      <c r="Y62" s="92">
        <v>0</v>
      </c>
      <c r="Z62" s="37">
        <f t="shared" si="9"/>
        <v>0</v>
      </c>
      <c r="AA62" s="39">
        <f t="shared" si="16"/>
        <v>289</v>
      </c>
      <c r="AB62" s="37">
        <f t="shared" si="10"/>
        <v>91.74603174603175</v>
      </c>
      <c r="AC62" s="92">
        <v>26</v>
      </c>
      <c r="AD62" s="82">
        <f t="shared" si="11"/>
        <v>8.253968253968253</v>
      </c>
      <c r="AE62" s="39">
        <f t="shared" si="12"/>
        <v>315</v>
      </c>
      <c r="AF62" s="135">
        <f t="shared" si="13"/>
        <v>54.03087478559176</v>
      </c>
      <c r="AG62" s="106">
        <f t="shared" si="14"/>
        <v>-45.96912521440824</v>
      </c>
      <c r="AH62" s="150"/>
      <c r="AI62" s="150"/>
      <c r="AJ62" s="150"/>
      <c r="AK62" s="150"/>
      <c r="AL62" s="150"/>
      <c r="AM62" s="150"/>
      <c r="AN62" s="150"/>
    </row>
    <row r="63" spans="1:33" ht="14.25" customHeight="1">
      <c r="A63" s="304"/>
      <c r="B63" s="6">
        <v>417</v>
      </c>
      <c r="C63" s="3" t="s">
        <v>19</v>
      </c>
      <c r="D63" s="53">
        <v>583</v>
      </c>
      <c r="E63" s="92">
        <v>96</v>
      </c>
      <c r="F63" s="37">
        <f t="shared" si="0"/>
        <v>31.06796116504854</v>
      </c>
      <c r="G63" s="92">
        <v>155</v>
      </c>
      <c r="H63" s="37">
        <f t="shared" si="1"/>
        <v>50.161812297734635</v>
      </c>
      <c r="I63" s="92">
        <v>16</v>
      </c>
      <c r="J63" s="37">
        <f t="shared" si="2"/>
        <v>5.177993527508091</v>
      </c>
      <c r="K63" s="92">
        <v>2</v>
      </c>
      <c r="L63" s="37">
        <f t="shared" si="3"/>
        <v>0.6472491909385114</v>
      </c>
      <c r="M63" s="92">
        <v>0</v>
      </c>
      <c r="N63" s="37">
        <f t="shared" si="4"/>
        <v>0</v>
      </c>
      <c r="O63" s="92">
        <v>12</v>
      </c>
      <c r="P63" s="37">
        <f t="shared" si="5"/>
        <v>3.8834951456310676</v>
      </c>
      <c r="Q63" s="226">
        <v>0</v>
      </c>
      <c r="R63" s="37">
        <f t="shared" si="15"/>
        <v>0</v>
      </c>
      <c r="S63" s="89">
        <v>18</v>
      </c>
      <c r="T63" s="37">
        <f t="shared" si="6"/>
        <v>5.825242718446602</v>
      </c>
      <c r="U63" s="89">
        <v>0</v>
      </c>
      <c r="V63" s="37">
        <f t="shared" si="7"/>
        <v>0</v>
      </c>
      <c r="W63" s="89">
        <v>0</v>
      </c>
      <c r="X63" s="37">
        <f t="shared" si="8"/>
        <v>0</v>
      </c>
      <c r="Y63" s="92">
        <v>0</v>
      </c>
      <c r="Z63" s="37">
        <f t="shared" si="9"/>
        <v>0</v>
      </c>
      <c r="AA63" s="39">
        <f t="shared" si="16"/>
        <v>299</v>
      </c>
      <c r="AB63" s="37">
        <f t="shared" si="10"/>
        <v>96.76375404530745</v>
      </c>
      <c r="AC63" s="92">
        <v>10</v>
      </c>
      <c r="AD63" s="82">
        <f t="shared" si="11"/>
        <v>3.2362459546925564</v>
      </c>
      <c r="AE63" s="39">
        <f t="shared" si="12"/>
        <v>309</v>
      </c>
      <c r="AF63" s="135">
        <f t="shared" si="13"/>
        <v>53.00171526586621</v>
      </c>
      <c r="AG63" s="106">
        <f t="shared" si="14"/>
        <v>-46.99828473413379</v>
      </c>
    </row>
    <row r="64" spans="1:33" ht="14.25" customHeight="1">
      <c r="A64" s="304"/>
      <c r="B64" s="6">
        <v>418</v>
      </c>
      <c r="C64" s="3" t="s">
        <v>15</v>
      </c>
      <c r="D64" s="53">
        <v>110</v>
      </c>
      <c r="E64" s="92">
        <v>22</v>
      </c>
      <c r="F64" s="37">
        <f t="shared" si="0"/>
        <v>37.28813559322034</v>
      </c>
      <c r="G64" s="92">
        <v>28</v>
      </c>
      <c r="H64" s="37">
        <f t="shared" si="1"/>
        <v>47.45762711864407</v>
      </c>
      <c r="I64" s="90">
        <v>1</v>
      </c>
      <c r="J64" s="37">
        <f t="shared" si="2"/>
        <v>1.694915254237288</v>
      </c>
      <c r="K64" s="90">
        <v>0</v>
      </c>
      <c r="L64" s="37">
        <f t="shared" si="3"/>
        <v>0</v>
      </c>
      <c r="M64" s="90">
        <v>2</v>
      </c>
      <c r="N64" s="37">
        <f t="shared" si="4"/>
        <v>3.389830508474576</v>
      </c>
      <c r="O64" s="90">
        <v>2</v>
      </c>
      <c r="P64" s="37">
        <f t="shared" si="5"/>
        <v>3.389830508474576</v>
      </c>
      <c r="Q64" s="226">
        <v>0</v>
      </c>
      <c r="R64" s="37">
        <f t="shared" si="15"/>
        <v>0</v>
      </c>
      <c r="S64" s="89">
        <v>2</v>
      </c>
      <c r="T64" s="37">
        <f t="shared" si="6"/>
        <v>3.389830508474576</v>
      </c>
      <c r="U64" s="89">
        <v>0</v>
      </c>
      <c r="V64" s="37">
        <f t="shared" si="7"/>
        <v>0</v>
      </c>
      <c r="W64" s="89">
        <v>0</v>
      </c>
      <c r="X64" s="37">
        <f t="shared" si="8"/>
        <v>0</v>
      </c>
      <c r="Y64" s="90">
        <v>0</v>
      </c>
      <c r="Z64" s="37">
        <f t="shared" si="9"/>
        <v>0</v>
      </c>
      <c r="AA64" s="39">
        <f t="shared" si="16"/>
        <v>57</v>
      </c>
      <c r="AB64" s="37">
        <f t="shared" si="10"/>
        <v>96.61016949152543</v>
      </c>
      <c r="AC64" s="90">
        <v>2</v>
      </c>
      <c r="AD64" s="40">
        <f t="shared" si="11"/>
        <v>3.389830508474576</v>
      </c>
      <c r="AE64" s="39">
        <f t="shared" si="12"/>
        <v>59</v>
      </c>
      <c r="AF64" s="103">
        <f t="shared" si="13"/>
        <v>53.63636363636364</v>
      </c>
      <c r="AG64" s="106">
        <f t="shared" si="14"/>
        <v>-46.36363636363636</v>
      </c>
    </row>
    <row r="65" spans="1:33" ht="14.25" customHeight="1">
      <c r="A65" s="304"/>
      <c r="B65" s="6">
        <v>419</v>
      </c>
      <c r="C65" s="3" t="s">
        <v>15</v>
      </c>
      <c r="D65" s="53">
        <v>292</v>
      </c>
      <c r="E65" s="92">
        <v>56</v>
      </c>
      <c r="F65" s="37">
        <f t="shared" si="0"/>
        <v>31.46067415730337</v>
      </c>
      <c r="G65" s="92">
        <v>57</v>
      </c>
      <c r="H65" s="37">
        <f t="shared" si="1"/>
        <v>32.02247191011236</v>
      </c>
      <c r="I65" s="92">
        <v>27</v>
      </c>
      <c r="J65" s="37">
        <f t="shared" si="2"/>
        <v>15.168539325842698</v>
      </c>
      <c r="K65" s="92">
        <v>5</v>
      </c>
      <c r="L65" s="37">
        <f t="shared" si="3"/>
        <v>2.8089887640449436</v>
      </c>
      <c r="M65" s="92">
        <v>1</v>
      </c>
      <c r="N65" s="37">
        <f t="shared" si="4"/>
        <v>0.5617977528089888</v>
      </c>
      <c r="O65" s="92">
        <v>22</v>
      </c>
      <c r="P65" s="37">
        <f t="shared" si="5"/>
        <v>12.359550561797752</v>
      </c>
      <c r="Q65" s="226">
        <v>0</v>
      </c>
      <c r="R65" s="37">
        <f t="shared" si="15"/>
        <v>0</v>
      </c>
      <c r="S65" s="89">
        <v>4</v>
      </c>
      <c r="T65" s="37">
        <f t="shared" si="6"/>
        <v>2.247191011235955</v>
      </c>
      <c r="U65" s="89">
        <v>0</v>
      </c>
      <c r="V65" s="37">
        <f t="shared" si="7"/>
        <v>0</v>
      </c>
      <c r="W65" s="89">
        <v>0</v>
      </c>
      <c r="X65" s="37">
        <f t="shared" si="8"/>
        <v>0</v>
      </c>
      <c r="Y65" s="92">
        <v>0</v>
      </c>
      <c r="Z65" s="37">
        <f t="shared" si="9"/>
        <v>0</v>
      </c>
      <c r="AA65" s="39">
        <f t="shared" si="16"/>
        <v>172</v>
      </c>
      <c r="AB65" s="37">
        <f t="shared" si="10"/>
        <v>96.62921348314607</v>
      </c>
      <c r="AC65" s="92">
        <v>6</v>
      </c>
      <c r="AD65" s="82">
        <f t="shared" si="11"/>
        <v>3.3707865168539324</v>
      </c>
      <c r="AE65" s="39">
        <f t="shared" si="12"/>
        <v>178</v>
      </c>
      <c r="AF65" s="135">
        <f t="shared" si="13"/>
        <v>60.95890410958904</v>
      </c>
      <c r="AG65" s="183">
        <f t="shared" si="14"/>
        <v>-39.04109589041096</v>
      </c>
    </row>
    <row r="66" spans="1:33" ht="14.25" customHeight="1">
      <c r="A66" s="304"/>
      <c r="B66" s="6">
        <v>420</v>
      </c>
      <c r="C66" s="3" t="s">
        <v>15</v>
      </c>
      <c r="D66" s="53">
        <v>212</v>
      </c>
      <c r="E66" s="92">
        <v>17</v>
      </c>
      <c r="F66" s="37">
        <f t="shared" si="0"/>
        <v>11.805555555555555</v>
      </c>
      <c r="G66" s="92">
        <v>66</v>
      </c>
      <c r="H66" s="37">
        <f t="shared" si="1"/>
        <v>45.83333333333333</v>
      </c>
      <c r="I66" s="92">
        <v>39</v>
      </c>
      <c r="J66" s="37">
        <f t="shared" si="2"/>
        <v>27.083333333333332</v>
      </c>
      <c r="K66" s="92">
        <v>1</v>
      </c>
      <c r="L66" s="37">
        <f t="shared" si="3"/>
        <v>0.6944444444444444</v>
      </c>
      <c r="M66" s="92">
        <v>1</v>
      </c>
      <c r="N66" s="37">
        <f t="shared" si="4"/>
        <v>0.6944444444444444</v>
      </c>
      <c r="O66" s="92">
        <v>4</v>
      </c>
      <c r="P66" s="37">
        <f t="shared" si="5"/>
        <v>2.7777777777777777</v>
      </c>
      <c r="Q66" s="226">
        <v>0</v>
      </c>
      <c r="R66" s="37">
        <f t="shared" si="15"/>
        <v>0</v>
      </c>
      <c r="S66" s="89">
        <v>11</v>
      </c>
      <c r="T66" s="37">
        <f t="shared" si="6"/>
        <v>7.638888888888889</v>
      </c>
      <c r="U66" s="89">
        <v>0</v>
      </c>
      <c r="V66" s="37">
        <f t="shared" si="7"/>
        <v>0</v>
      </c>
      <c r="W66" s="89">
        <v>0</v>
      </c>
      <c r="X66" s="37">
        <f t="shared" si="8"/>
        <v>0</v>
      </c>
      <c r="Y66" s="92">
        <v>0</v>
      </c>
      <c r="Z66" s="37">
        <f t="shared" si="9"/>
        <v>0</v>
      </c>
      <c r="AA66" s="39">
        <f t="shared" si="16"/>
        <v>139</v>
      </c>
      <c r="AB66" s="37">
        <f t="shared" si="10"/>
        <v>96.52777777777779</v>
      </c>
      <c r="AC66" s="92">
        <v>5</v>
      </c>
      <c r="AD66" s="82">
        <f t="shared" si="11"/>
        <v>3.4722222222222223</v>
      </c>
      <c r="AE66" s="39">
        <f t="shared" si="12"/>
        <v>144</v>
      </c>
      <c r="AF66" s="135">
        <f t="shared" si="13"/>
        <v>67.9245283018868</v>
      </c>
      <c r="AG66" s="183">
        <f t="shared" si="14"/>
        <v>-32.075471698113205</v>
      </c>
    </row>
    <row r="67" spans="1:33" ht="14.25" customHeight="1">
      <c r="A67" s="304" t="s">
        <v>7</v>
      </c>
      <c r="B67" s="6">
        <v>421</v>
      </c>
      <c r="C67" s="3" t="s">
        <v>15</v>
      </c>
      <c r="D67" s="53">
        <v>566</v>
      </c>
      <c r="E67" s="92">
        <v>139</v>
      </c>
      <c r="F67" s="37">
        <f t="shared" si="0"/>
        <v>40.406976744186046</v>
      </c>
      <c r="G67" s="92">
        <v>121</v>
      </c>
      <c r="H67" s="37">
        <f t="shared" si="1"/>
        <v>35.174418604651166</v>
      </c>
      <c r="I67" s="92">
        <v>5</v>
      </c>
      <c r="J67" s="37">
        <f t="shared" si="2"/>
        <v>1.4534883720930232</v>
      </c>
      <c r="K67" s="92">
        <v>12</v>
      </c>
      <c r="L67" s="37">
        <f t="shared" si="3"/>
        <v>3.488372093023256</v>
      </c>
      <c r="M67" s="92">
        <v>0</v>
      </c>
      <c r="N67" s="37">
        <f t="shared" si="4"/>
        <v>0</v>
      </c>
      <c r="O67" s="92">
        <v>39</v>
      </c>
      <c r="P67" s="37">
        <f t="shared" si="5"/>
        <v>11.337209302325581</v>
      </c>
      <c r="Q67" s="226">
        <v>0</v>
      </c>
      <c r="R67" s="37">
        <f t="shared" si="15"/>
        <v>0</v>
      </c>
      <c r="S67" s="89">
        <v>5</v>
      </c>
      <c r="T67" s="37">
        <f t="shared" si="6"/>
        <v>1.4534883720930232</v>
      </c>
      <c r="U67" s="89">
        <v>0</v>
      </c>
      <c r="V67" s="37">
        <f t="shared" si="7"/>
        <v>0</v>
      </c>
      <c r="W67" s="89">
        <v>0</v>
      </c>
      <c r="X67" s="37">
        <f t="shared" si="8"/>
        <v>0</v>
      </c>
      <c r="Y67" s="92">
        <v>0</v>
      </c>
      <c r="Z67" s="37">
        <f t="shared" si="9"/>
        <v>0</v>
      </c>
      <c r="AA67" s="39">
        <f t="shared" si="16"/>
        <v>321</v>
      </c>
      <c r="AB67" s="37">
        <f t="shared" si="10"/>
        <v>93.31395348837209</v>
      </c>
      <c r="AC67" s="92">
        <v>23</v>
      </c>
      <c r="AD67" s="82">
        <f t="shared" si="11"/>
        <v>6.686046511627906</v>
      </c>
      <c r="AE67" s="39">
        <f t="shared" si="12"/>
        <v>344</v>
      </c>
      <c r="AF67" s="135">
        <f t="shared" si="13"/>
        <v>60.7773851590106</v>
      </c>
      <c r="AG67" s="183">
        <f t="shared" si="14"/>
        <v>-39.2226148409894</v>
      </c>
    </row>
    <row r="68" spans="1:33" ht="14.25" customHeight="1">
      <c r="A68" s="304"/>
      <c r="B68" s="6">
        <v>421</v>
      </c>
      <c r="C68" s="3" t="s">
        <v>16</v>
      </c>
      <c r="D68" s="53">
        <v>566</v>
      </c>
      <c r="E68" s="92">
        <v>158</v>
      </c>
      <c r="F68" s="37">
        <f t="shared" si="0"/>
        <v>46.06413994169096</v>
      </c>
      <c r="G68" s="92">
        <v>112</v>
      </c>
      <c r="H68" s="37">
        <f t="shared" si="1"/>
        <v>32.6530612244898</v>
      </c>
      <c r="I68" s="92">
        <v>1</v>
      </c>
      <c r="J68" s="37">
        <f t="shared" si="2"/>
        <v>0.2915451895043732</v>
      </c>
      <c r="K68" s="92">
        <v>11</v>
      </c>
      <c r="L68" s="37">
        <f t="shared" si="3"/>
        <v>3.206997084548105</v>
      </c>
      <c r="M68" s="92">
        <v>2</v>
      </c>
      <c r="N68" s="37">
        <f t="shared" si="4"/>
        <v>0.5830903790087464</v>
      </c>
      <c r="O68" s="92">
        <v>37</v>
      </c>
      <c r="P68" s="37">
        <f t="shared" si="5"/>
        <v>10.787172011661808</v>
      </c>
      <c r="Q68" s="226">
        <v>0</v>
      </c>
      <c r="R68" s="37">
        <f t="shared" si="15"/>
        <v>0</v>
      </c>
      <c r="S68" s="89">
        <v>8</v>
      </c>
      <c r="T68" s="37">
        <f t="shared" si="6"/>
        <v>2.3323615160349855</v>
      </c>
      <c r="U68" s="89">
        <v>0</v>
      </c>
      <c r="V68" s="37">
        <f t="shared" si="7"/>
        <v>0</v>
      </c>
      <c r="W68" s="89">
        <v>0</v>
      </c>
      <c r="X68" s="37">
        <f t="shared" si="8"/>
        <v>0</v>
      </c>
      <c r="Y68" s="92">
        <v>0</v>
      </c>
      <c r="Z68" s="37">
        <f t="shared" si="9"/>
        <v>0</v>
      </c>
      <c r="AA68" s="39">
        <f t="shared" si="16"/>
        <v>329</v>
      </c>
      <c r="AB68" s="37">
        <f t="shared" si="10"/>
        <v>95.91836734693877</v>
      </c>
      <c r="AC68" s="92">
        <v>14</v>
      </c>
      <c r="AD68" s="82">
        <f t="shared" si="11"/>
        <v>4.081632653061225</v>
      </c>
      <c r="AE68" s="39">
        <f t="shared" si="12"/>
        <v>343</v>
      </c>
      <c r="AF68" s="135">
        <f t="shared" si="13"/>
        <v>60.600706713780916</v>
      </c>
      <c r="AG68" s="183">
        <f t="shared" si="14"/>
        <v>-39.399293286219084</v>
      </c>
    </row>
    <row r="69" spans="1:33" ht="14.25" customHeight="1">
      <c r="A69" s="304"/>
      <c r="B69" s="6">
        <v>422</v>
      </c>
      <c r="C69" s="3" t="s">
        <v>15</v>
      </c>
      <c r="D69" s="53">
        <v>660</v>
      </c>
      <c r="E69" s="92">
        <v>137</v>
      </c>
      <c r="F69" s="37">
        <f t="shared" si="0"/>
        <v>44.193548387096776</v>
      </c>
      <c r="G69" s="92">
        <v>119</v>
      </c>
      <c r="H69" s="37">
        <f t="shared" si="1"/>
        <v>38.387096774193544</v>
      </c>
      <c r="I69" s="92">
        <v>6</v>
      </c>
      <c r="J69" s="37">
        <f t="shared" si="2"/>
        <v>1.935483870967742</v>
      </c>
      <c r="K69" s="92">
        <v>8</v>
      </c>
      <c r="L69" s="37">
        <f t="shared" si="3"/>
        <v>2.5806451612903225</v>
      </c>
      <c r="M69" s="92">
        <v>0</v>
      </c>
      <c r="N69" s="37">
        <f t="shared" si="4"/>
        <v>0</v>
      </c>
      <c r="O69" s="92">
        <v>2</v>
      </c>
      <c r="P69" s="37">
        <f t="shared" si="5"/>
        <v>0.6451612903225806</v>
      </c>
      <c r="Q69" s="226">
        <v>0</v>
      </c>
      <c r="R69" s="37">
        <f t="shared" si="15"/>
        <v>0</v>
      </c>
      <c r="S69" s="89">
        <v>31</v>
      </c>
      <c r="T69" s="37">
        <f t="shared" si="6"/>
        <v>10</v>
      </c>
      <c r="U69" s="89">
        <v>0</v>
      </c>
      <c r="V69" s="37">
        <f t="shared" si="7"/>
        <v>0</v>
      </c>
      <c r="W69" s="89">
        <v>0</v>
      </c>
      <c r="X69" s="37">
        <f t="shared" si="8"/>
        <v>0</v>
      </c>
      <c r="Y69" s="92">
        <v>0</v>
      </c>
      <c r="Z69" s="37">
        <f t="shared" si="9"/>
        <v>0</v>
      </c>
      <c r="AA69" s="39">
        <f t="shared" si="16"/>
        <v>303</v>
      </c>
      <c r="AB69" s="37">
        <f t="shared" si="10"/>
        <v>97.74193548387096</v>
      </c>
      <c r="AC69" s="92">
        <v>7</v>
      </c>
      <c r="AD69" s="82">
        <f t="shared" si="11"/>
        <v>2.258064516129032</v>
      </c>
      <c r="AE69" s="39">
        <f t="shared" si="12"/>
        <v>310</v>
      </c>
      <c r="AF69" s="135">
        <f t="shared" si="13"/>
        <v>46.96969696969697</v>
      </c>
      <c r="AG69" s="183">
        <f t="shared" si="14"/>
        <v>-53.03030303030303</v>
      </c>
    </row>
    <row r="70" spans="1:33" ht="14.25" customHeight="1">
      <c r="A70" s="304"/>
      <c r="B70" s="6">
        <v>423</v>
      </c>
      <c r="C70" s="3" t="s">
        <v>15</v>
      </c>
      <c r="D70" s="53">
        <v>167</v>
      </c>
      <c r="E70" s="92">
        <v>41</v>
      </c>
      <c r="F70" s="37">
        <f t="shared" si="0"/>
        <v>33.064516129032256</v>
      </c>
      <c r="G70" s="92">
        <v>47</v>
      </c>
      <c r="H70" s="37">
        <f t="shared" si="1"/>
        <v>37.903225806451616</v>
      </c>
      <c r="I70" s="92">
        <v>13</v>
      </c>
      <c r="J70" s="37">
        <f t="shared" si="2"/>
        <v>10.483870967741936</v>
      </c>
      <c r="K70" s="92">
        <v>4</v>
      </c>
      <c r="L70" s="37">
        <f t="shared" si="3"/>
        <v>3.225806451612903</v>
      </c>
      <c r="M70" s="92">
        <v>0</v>
      </c>
      <c r="N70" s="37">
        <f t="shared" si="4"/>
        <v>0</v>
      </c>
      <c r="O70" s="92">
        <v>5</v>
      </c>
      <c r="P70" s="37">
        <f t="shared" si="5"/>
        <v>4.032258064516129</v>
      </c>
      <c r="Q70" s="226">
        <v>0</v>
      </c>
      <c r="R70" s="37">
        <f t="shared" si="15"/>
        <v>0</v>
      </c>
      <c r="S70" s="89">
        <v>6</v>
      </c>
      <c r="T70" s="37">
        <f t="shared" si="6"/>
        <v>4.838709677419355</v>
      </c>
      <c r="U70" s="89">
        <v>0</v>
      </c>
      <c r="V70" s="37">
        <f t="shared" si="7"/>
        <v>0</v>
      </c>
      <c r="W70" s="89">
        <v>0</v>
      </c>
      <c r="X70" s="37">
        <f t="shared" si="8"/>
        <v>0</v>
      </c>
      <c r="Y70" s="92">
        <v>0</v>
      </c>
      <c r="Z70" s="37">
        <f t="shared" si="9"/>
        <v>0</v>
      </c>
      <c r="AA70" s="39">
        <f t="shared" si="16"/>
        <v>116</v>
      </c>
      <c r="AB70" s="37">
        <f t="shared" si="10"/>
        <v>93.54838709677419</v>
      </c>
      <c r="AC70" s="92">
        <v>8</v>
      </c>
      <c r="AD70" s="82">
        <f t="shared" si="11"/>
        <v>6.451612903225806</v>
      </c>
      <c r="AE70" s="39">
        <f t="shared" si="12"/>
        <v>124</v>
      </c>
      <c r="AF70" s="135">
        <f t="shared" si="13"/>
        <v>74.25149700598801</v>
      </c>
      <c r="AG70" s="183">
        <f t="shared" si="14"/>
        <v>-25.748502994011986</v>
      </c>
    </row>
    <row r="71" spans="1:33" ht="14.25" customHeight="1">
      <c r="A71" s="304"/>
      <c r="B71" s="6">
        <v>424</v>
      </c>
      <c r="C71" s="3" t="s">
        <v>15</v>
      </c>
      <c r="D71" s="53">
        <v>390</v>
      </c>
      <c r="E71" s="358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359"/>
      <c r="T71" s="359"/>
      <c r="U71" s="359"/>
      <c r="V71" s="359"/>
      <c r="W71" s="359"/>
      <c r="X71" s="359"/>
      <c r="Y71" s="359"/>
      <c r="Z71" s="359"/>
      <c r="AA71" s="359"/>
      <c r="AB71" s="359"/>
      <c r="AC71" s="359"/>
      <c r="AD71" s="359"/>
      <c r="AE71" s="359"/>
      <c r="AF71" s="359"/>
      <c r="AG71" s="360"/>
    </row>
    <row r="72" spans="1:33" ht="14.25" customHeight="1">
      <c r="A72" s="304"/>
      <c r="B72" s="6">
        <v>425</v>
      </c>
      <c r="C72" s="3" t="s">
        <v>15</v>
      </c>
      <c r="D72" s="53">
        <v>483</v>
      </c>
      <c r="E72" s="92">
        <v>110</v>
      </c>
      <c r="F72" s="37">
        <f t="shared" si="0"/>
        <v>37.03703703703704</v>
      </c>
      <c r="G72" s="92">
        <v>123</v>
      </c>
      <c r="H72" s="37">
        <f t="shared" si="1"/>
        <v>41.41414141414141</v>
      </c>
      <c r="I72" s="92">
        <v>2</v>
      </c>
      <c r="J72" s="37">
        <f t="shared" si="2"/>
        <v>0.6734006734006733</v>
      </c>
      <c r="K72" s="92">
        <v>1</v>
      </c>
      <c r="L72" s="37">
        <f t="shared" si="3"/>
        <v>0.33670033670033667</v>
      </c>
      <c r="M72" s="92">
        <v>4</v>
      </c>
      <c r="N72" s="37">
        <f t="shared" si="4"/>
        <v>1.3468013468013467</v>
      </c>
      <c r="O72" s="92">
        <v>40</v>
      </c>
      <c r="P72" s="37">
        <f t="shared" si="5"/>
        <v>13.468013468013467</v>
      </c>
      <c r="Q72" s="226">
        <v>1</v>
      </c>
      <c r="R72" s="37">
        <f t="shared" si="15"/>
        <v>0.33670033670033667</v>
      </c>
      <c r="S72" s="89">
        <v>5</v>
      </c>
      <c r="T72" s="37">
        <f t="shared" si="6"/>
        <v>1.6835016835016834</v>
      </c>
      <c r="U72" s="89">
        <v>0</v>
      </c>
      <c r="V72" s="37">
        <f t="shared" si="7"/>
        <v>0</v>
      </c>
      <c r="W72" s="89">
        <v>1</v>
      </c>
      <c r="X72" s="37">
        <f t="shared" si="8"/>
        <v>0.33670033670033667</v>
      </c>
      <c r="Y72" s="92">
        <v>0</v>
      </c>
      <c r="Z72" s="37">
        <f t="shared" si="9"/>
        <v>0</v>
      </c>
      <c r="AA72" s="39">
        <f t="shared" si="16"/>
        <v>287</v>
      </c>
      <c r="AB72" s="37">
        <f t="shared" si="10"/>
        <v>96.63299663299664</v>
      </c>
      <c r="AC72" s="92">
        <v>10</v>
      </c>
      <c r="AD72" s="82">
        <f t="shared" si="11"/>
        <v>3.3670033670033668</v>
      </c>
      <c r="AE72" s="39">
        <f t="shared" si="12"/>
        <v>297</v>
      </c>
      <c r="AF72" s="135">
        <f t="shared" si="13"/>
        <v>61.49068322981367</v>
      </c>
      <c r="AG72" s="183">
        <f t="shared" si="14"/>
        <v>-38.50931677018633</v>
      </c>
    </row>
    <row r="73" spans="1:33" ht="14.25" customHeight="1">
      <c r="A73" s="304"/>
      <c r="B73" s="6">
        <v>426</v>
      </c>
      <c r="C73" s="3" t="s">
        <v>15</v>
      </c>
      <c r="D73" s="53">
        <v>657</v>
      </c>
      <c r="E73" s="92">
        <v>131</v>
      </c>
      <c r="F73" s="37">
        <f t="shared" si="0"/>
        <v>43.23432343234324</v>
      </c>
      <c r="G73" s="92">
        <v>125</v>
      </c>
      <c r="H73" s="37">
        <f t="shared" si="1"/>
        <v>41.254125412541256</v>
      </c>
      <c r="I73" s="92">
        <v>10</v>
      </c>
      <c r="J73" s="37">
        <f t="shared" si="2"/>
        <v>3.3003300330033</v>
      </c>
      <c r="K73" s="92">
        <v>8</v>
      </c>
      <c r="L73" s="37">
        <f t="shared" si="3"/>
        <v>2.6402640264026402</v>
      </c>
      <c r="M73" s="92">
        <v>0</v>
      </c>
      <c r="N73" s="37">
        <f t="shared" si="4"/>
        <v>0</v>
      </c>
      <c r="O73" s="92">
        <v>12</v>
      </c>
      <c r="P73" s="37">
        <f t="shared" si="5"/>
        <v>3.9603960396039604</v>
      </c>
      <c r="Q73" s="226">
        <v>0</v>
      </c>
      <c r="R73" s="37">
        <f t="shared" si="15"/>
        <v>0</v>
      </c>
      <c r="S73" s="89">
        <v>4</v>
      </c>
      <c r="T73" s="37">
        <f t="shared" si="6"/>
        <v>1.3201320132013201</v>
      </c>
      <c r="U73" s="89">
        <v>0</v>
      </c>
      <c r="V73" s="37">
        <f t="shared" si="7"/>
        <v>0</v>
      </c>
      <c r="W73" s="89">
        <v>0</v>
      </c>
      <c r="X73" s="37">
        <f t="shared" si="8"/>
        <v>0</v>
      </c>
      <c r="Y73" s="92">
        <v>0</v>
      </c>
      <c r="Z73" s="37">
        <f t="shared" si="9"/>
        <v>0</v>
      </c>
      <c r="AA73" s="39">
        <f t="shared" si="16"/>
        <v>290</v>
      </c>
      <c r="AB73" s="37">
        <f t="shared" si="10"/>
        <v>95.7095709570957</v>
      </c>
      <c r="AC73" s="92">
        <v>13</v>
      </c>
      <c r="AD73" s="82">
        <f t="shared" si="11"/>
        <v>4.29042904290429</v>
      </c>
      <c r="AE73" s="39">
        <f t="shared" si="12"/>
        <v>303</v>
      </c>
      <c r="AF73" s="135">
        <f t="shared" si="13"/>
        <v>46.118721461187214</v>
      </c>
      <c r="AG73" s="183">
        <f t="shared" si="14"/>
        <v>-53.881278538812786</v>
      </c>
    </row>
    <row r="74" spans="1:33" ht="14.25" customHeight="1">
      <c r="A74" s="304"/>
      <c r="B74" s="6">
        <v>426</v>
      </c>
      <c r="C74" s="3" t="s">
        <v>16</v>
      </c>
      <c r="D74" s="53">
        <v>658</v>
      </c>
      <c r="E74" s="92">
        <v>175</v>
      </c>
      <c r="F74" s="37">
        <f t="shared" si="0"/>
        <v>47.2972972972973</v>
      </c>
      <c r="G74" s="92">
        <v>143</v>
      </c>
      <c r="H74" s="37">
        <f t="shared" si="1"/>
        <v>38.648648648648646</v>
      </c>
      <c r="I74" s="90">
        <v>4</v>
      </c>
      <c r="J74" s="37">
        <f t="shared" si="2"/>
        <v>1.0810810810810811</v>
      </c>
      <c r="K74" s="90">
        <v>3</v>
      </c>
      <c r="L74" s="37">
        <f t="shared" si="3"/>
        <v>0.8108108108108109</v>
      </c>
      <c r="M74" s="90">
        <v>6</v>
      </c>
      <c r="N74" s="37">
        <f t="shared" si="4"/>
        <v>1.6216216216216217</v>
      </c>
      <c r="O74" s="90">
        <v>22</v>
      </c>
      <c r="P74" s="37">
        <f t="shared" si="5"/>
        <v>5.9459459459459465</v>
      </c>
      <c r="Q74" s="226">
        <v>0</v>
      </c>
      <c r="R74" s="37">
        <f t="shared" si="15"/>
        <v>0</v>
      </c>
      <c r="S74" s="89">
        <v>4</v>
      </c>
      <c r="T74" s="37">
        <f t="shared" si="6"/>
        <v>1.0810810810810811</v>
      </c>
      <c r="U74" s="89">
        <v>1</v>
      </c>
      <c r="V74" s="37">
        <f t="shared" si="7"/>
        <v>0.2702702702702703</v>
      </c>
      <c r="W74" s="89">
        <v>0</v>
      </c>
      <c r="X74" s="37">
        <f t="shared" si="8"/>
        <v>0</v>
      </c>
      <c r="Y74" s="90">
        <v>0</v>
      </c>
      <c r="Z74" s="37">
        <f t="shared" si="9"/>
        <v>0</v>
      </c>
      <c r="AA74" s="39">
        <f t="shared" si="16"/>
        <v>358</v>
      </c>
      <c r="AB74" s="37">
        <f t="shared" si="10"/>
        <v>96.75675675675676</v>
      </c>
      <c r="AC74" s="90">
        <v>12</v>
      </c>
      <c r="AD74" s="40">
        <f t="shared" si="11"/>
        <v>3.2432432432432434</v>
      </c>
      <c r="AE74" s="39">
        <f t="shared" si="12"/>
        <v>370</v>
      </c>
      <c r="AF74" s="103">
        <f t="shared" si="13"/>
        <v>56.23100303951368</v>
      </c>
      <c r="AG74" s="106">
        <f t="shared" si="14"/>
        <v>-43.76899696048632</v>
      </c>
    </row>
    <row r="75" spans="1:33" ht="14.25" customHeight="1">
      <c r="A75" s="304"/>
      <c r="B75" s="6">
        <v>427</v>
      </c>
      <c r="C75" s="3" t="s">
        <v>15</v>
      </c>
      <c r="D75" s="53">
        <v>431</v>
      </c>
      <c r="E75" s="361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3"/>
    </row>
    <row r="76" spans="1:33" ht="14.25" customHeight="1" thickBot="1">
      <c r="A76" s="305"/>
      <c r="B76" s="30">
        <v>427</v>
      </c>
      <c r="C76" s="31" t="s">
        <v>16</v>
      </c>
      <c r="D76" s="54">
        <v>431</v>
      </c>
      <c r="E76" s="93">
        <v>78</v>
      </c>
      <c r="F76" s="42">
        <f>E76/AE76*100</f>
        <v>33.191489361702125</v>
      </c>
      <c r="G76" s="93">
        <v>124</v>
      </c>
      <c r="H76" s="42">
        <f>G76/AE76*100</f>
        <v>52.76595744680851</v>
      </c>
      <c r="I76" s="91">
        <v>4</v>
      </c>
      <c r="J76" s="42">
        <f>I76/AE76*100</f>
        <v>1.702127659574468</v>
      </c>
      <c r="K76" s="91">
        <v>5</v>
      </c>
      <c r="L76" s="42">
        <f>K76/AE76*100</f>
        <v>2.127659574468085</v>
      </c>
      <c r="M76" s="91">
        <v>1</v>
      </c>
      <c r="N76" s="42">
        <f>M76/AE76*100</f>
        <v>0.425531914893617</v>
      </c>
      <c r="O76" s="91">
        <v>1</v>
      </c>
      <c r="P76" s="42">
        <f>O76/AE76*100</f>
        <v>0.425531914893617</v>
      </c>
      <c r="Q76" s="227">
        <v>0</v>
      </c>
      <c r="R76" s="42">
        <f t="shared" si="15"/>
        <v>0</v>
      </c>
      <c r="S76" s="87">
        <v>22</v>
      </c>
      <c r="T76" s="42">
        <f>S76/AE76*100</f>
        <v>9.361702127659575</v>
      </c>
      <c r="U76" s="87">
        <v>0</v>
      </c>
      <c r="V76" s="42">
        <f>U76/AE76*100</f>
        <v>0</v>
      </c>
      <c r="W76" s="87">
        <v>0</v>
      </c>
      <c r="X76" s="42">
        <f>W76/AE76*100</f>
        <v>0</v>
      </c>
      <c r="Y76" s="91">
        <v>0</v>
      </c>
      <c r="Z76" s="42">
        <f>Y76/AA76*100</f>
        <v>0</v>
      </c>
      <c r="AA76" s="43">
        <f t="shared" si="16"/>
        <v>235</v>
      </c>
      <c r="AB76" s="42">
        <f>AA76/AE76*100</f>
        <v>100</v>
      </c>
      <c r="AC76" s="91">
        <v>0</v>
      </c>
      <c r="AD76" s="44">
        <f>AC76/AE76*100</f>
        <v>0</v>
      </c>
      <c r="AE76" s="43">
        <f>AA76+AC76</f>
        <v>235</v>
      </c>
      <c r="AF76" s="104">
        <f>AE76/D76*100</f>
        <v>54.524361948955914</v>
      </c>
      <c r="AG76" s="107">
        <f t="shared" si="14"/>
        <v>-45.475638051044086</v>
      </c>
    </row>
    <row r="77" spans="15:27" ht="7.5" customHeight="1" thickBot="1" thickTop="1">
      <c r="O77" s="88"/>
      <c r="AA77" s="129"/>
    </row>
    <row r="78" spans="1:40" s="9" customFormat="1" ht="18" customHeight="1" thickBot="1" thickTop="1">
      <c r="A78" s="309" t="s">
        <v>37</v>
      </c>
      <c r="B78" s="309"/>
      <c r="C78" s="55">
        <f>COUNTA(C13:C76)</f>
        <v>64</v>
      </c>
      <c r="D78" s="56">
        <f>SUM(D13:D77)</f>
        <v>26516</v>
      </c>
      <c r="E78" s="56">
        <f>SUM(E13:E76)</f>
        <v>7079</v>
      </c>
      <c r="F78" s="57">
        <f>E78/AE78*100</f>
        <v>41.71970768505422</v>
      </c>
      <c r="G78" s="56">
        <f>SUM(G13:G76)</f>
        <v>7562</v>
      </c>
      <c r="H78" s="57">
        <f>G78/AE78*100</f>
        <v>44.566242338519565</v>
      </c>
      <c r="I78" s="56">
        <f>SUM(I13:I76)</f>
        <v>395</v>
      </c>
      <c r="J78" s="57">
        <f>I78/AE78*100</f>
        <v>2.3279113625648282</v>
      </c>
      <c r="K78" s="56">
        <f>SUM(K13:K76)</f>
        <v>141</v>
      </c>
      <c r="L78" s="57">
        <f>K78/AE78*100</f>
        <v>0.8309759547383311</v>
      </c>
      <c r="M78" s="56">
        <f>SUM(M13:M76)</f>
        <v>41</v>
      </c>
      <c r="N78" s="57">
        <f>M78/AE78*100</f>
        <v>0.24163130598774163</v>
      </c>
      <c r="O78" s="56">
        <f>SUM(O13:O76)</f>
        <v>629</v>
      </c>
      <c r="P78" s="57">
        <f>O78/AE78*100</f>
        <v>3.7069778406412066</v>
      </c>
      <c r="Q78" s="56">
        <f>SUM(Q13:Q76)</f>
        <v>6</v>
      </c>
      <c r="R78" s="57">
        <f t="shared" si="15"/>
        <v>0.03536067892503536</v>
      </c>
      <c r="S78" s="56">
        <f>SUM(S13:S76)</f>
        <v>285</v>
      </c>
      <c r="T78" s="57">
        <f>S78/AE78*100</f>
        <v>1.6796322489391797</v>
      </c>
      <c r="U78" s="56">
        <f>SUM(U13:U76)</f>
        <v>6</v>
      </c>
      <c r="V78" s="57">
        <f>U78/AE78*100</f>
        <v>0.03536067892503536</v>
      </c>
      <c r="W78" s="56">
        <f>SUM(W13:W76)</f>
        <v>12</v>
      </c>
      <c r="X78" s="57">
        <f>W78/AE78*100</f>
        <v>0.07072135785007072</v>
      </c>
      <c r="Y78" s="56">
        <f>SUM(Y13:Y76)</f>
        <v>33</v>
      </c>
      <c r="Z78" s="57">
        <f>Y78/AE78*100</f>
        <v>0.19448373408769448</v>
      </c>
      <c r="AA78" s="56">
        <f>SUM(AA13:AA76)</f>
        <v>16189</v>
      </c>
      <c r="AB78" s="57">
        <f>AA78/AE78*100</f>
        <v>95.4090051862329</v>
      </c>
      <c r="AC78" s="56">
        <f>SUM(AC13:AC76)</f>
        <v>779</v>
      </c>
      <c r="AD78" s="58">
        <f>AC78/AE78*100</f>
        <v>4.590994813767091</v>
      </c>
      <c r="AE78" s="56">
        <f>SUM(AE13:AE77)</f>
        <v>16968</v>
      </c>
      <c r="AF78" s="59">
        <f>AE78/D78*100</f>
        <v>63.99155227032735</v>
      </c>
      <c r="AG78" s="108">
        <f>AF78-100</f>
        <v>-36.00844772967265</v>
      </c>
      <c r="AH78" s="20"/>
      <c r="AI78" s="20"/>
      <c r="AJ78" s="20"/>
      <c r="AK78" s="20"/>
      <c r="AL78" s="20"/>
      <c r="AM78" s="20"/>
      <c r="AN78" s="20"/>
    </row>
    <row r="79" ht="13.5" thickTop="1"/>
    <row r="80" ht="12.75">
      <c r="A80" s="152"/>
    </row>
  </sheetData>
  <mergeCells count="35">
    <mergeCell ref="A5:AG5"/>
    <mergeCell ref="A6:AG6"/>
    <mergeCell ref="A7:AG7"/>
    <mergeCell ref="A8:AG8"/>
    <mergeCell ref="A1:AG1"/>
    <mergeCell ref="A2:AG2"/>
    <mergeCell ref="A3:AG3"/>
    <mergeCell ref="A4:AG4"/>
    <mergeCell ref="AG9:AG11"/>
    <mergeCell ref="AF9:AF11"/>
    <mergeCell ref="AA9:AB10"/>
    <mergeCell ref="G10:H10"/>
    <mergeCell ref="I10:J10"/>
    <mergeCell ref="Q10:R10"/>
    <mergeCell ref="W10:X10"/>
    <mergeCell ref="S10:T10"/>
    <mergeCell ref="U10:V10"/>
    <mergeCell ref="A78:B78"/>
    <mergeCell ref="C9:C11"/>
    <mergeCell ref="D9:D11"/>
    <mergeCell ref="A9:A11"/>
    <mergeCell ref="B9:B11"/>
    <mergeCell ref="A67:A76"/>
    <mergeCell ref="A13:A39"/>
    <mergeCell ref="A40:A66"/>
    <mergeCell ref="E71:AG71"/>
    <mergeCell ref="E75:AG75"/>
    <mergeCell ref="E10:F10"/>
    <mergeCell ref="AE9:AE11"/>
    <mergeCell ref="Y10:Z10"/>
    <mergeCell ref="AC9:AD10"/>
    <mergeCell ref="K10:L10"/>
    <mergeCell ref="E9:Z9"/>
    <mergeCell ref="M10:N10"/>
    <mergeCell ref="O10:P10"/>
  </mergeCells>
  <printOptions/>
  <pageMargins left="0" right="0" top="0.5905511811023623" bottom="0.7874015748031497" header="0" footer="0"/>
  <pageSetup horizontalDpi="300" verticalDpi="300" orientation="landscape" paperSize="5" scale="90" r:id="rId2"/>
  <headerFooter alignWithMargins="0">
    <oddFooter>&amp;C&amp;P de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45"/>
  <sheetViews>
    <sheetView zoomScale="75" zoomScaleNormal="75" workbookViewId="0" topLeftCell="A34">
      <selection activeCell="Y13" sqref="Y13"/>
    </sheetView>
  </sheetViews>
  <sheetFormatPr defaultColWidth="11.421875" defaultRowHeight="12.75"/>
  <cols>
    <col min="1" max="1" width="7.8515625" style="66" customWidth="1"/>
    <col min="2" max="2" width="7.421875" style="5" customWidth="1"/>
    <col min="3" max="3" width="5.28125" style="1" customWidth="1"/>
    <col min="4" max="4" width="6.8515625" style="8" customWidth="1"/>
    <col min="5" max="5" width="5.7109375" style="8" customWidth="1"/>
    <col min="6" max="6" width="4.57421875" style="21" customWidth="1"/>
    <col min="7" max="7" width="5.7109375" style="8" customWidth="1"/>
    <col min="8" max="8" width="4.421875" style="21" customWidth="1"/>
    <col min="9" max="9" width="5.7109375" style="8" customWidth="1"/>
    <col min="10" max="10" width="4.57421875" style="21" customWidth="1"/>
    <col min="11" max="11" width="5.7109375" style="8" customWidth="1"/>
    <col min="12" max="12" width="4.57421875" style="21" customWidth="1"/>
    <col min="13" max="13" width="5.7109375" style="8" customWidth="1"/>
    <col min="14" max="14" width="4.57421875" style="21" customWidth="1"/>
    <col min="15" max="15" width="5.7109375" style="8" customWidth="1"/>
    <col min="16" max="16" width="4.57421875" style="21" customWidth="1"/>
    <col min="17" max="17" width="5.7109375" style="21" customWidth="1"/>
    <col min="18" max="18" width="4.57421875" style="21" customWidth="1"/>
    <col min="19" max="19" width="5.7109375" style="21" customWidth="1"/>
    <col min="20" max="20" width="4.57421875" style="21" customWidth="1"/>
    <col min="21" max="21" width="5.7109375" style="21" customWidth="1"/>
    <col min="22" max="22" width="4.57421875" style="21" customWidth="1"/>
    <col min="23" max="23" width="5.7109375" style="21" customWidth="1"/>
    <col min="24" max="24" width="4.57421875" style="21" customWidth="1"/>
    <col min="25" max="25" width="5.7109375" style="8" customWidth="1"/>
    <col min="26" max="26" width="4.57421875" style="21" customWidth="1"/>
    <col min="27" max="27" width="7.00390625" style="12" customWidth="1"/>
    <col min="28" max="28" width="5.00390625" style="12" customWidth="1"/>
    <col min="29" max="29" width="5.00390625" style="10" customWidth="1"/>
    <col min="30" max="30" width="4.57421875" style="21" customWidth="1"/>
    <col min="31" max="31" width="7.00390625" style="10" customWidth="1"/>
    <col min="32" max="32" width="7.8515625" style="26" customWidth="1"/>
    <col min="33" max="33" width="7.57421875" style="26" customWidth="1"/>
    <col min="34" max="40" width="11.421875" style="18" customWidth="1"/>
  </cols>
  <sheetData>
    <row r="1" spans="1:33" ht="39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</row>
    <row r="2" spans="1:33" ht="18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</row>
    <row r="3" spans="1:33" ht="12.75">
      <c r="A3" s="312" t="s">
        <v>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</row>
    <row r="4" spans="1:33" ht="12.75">
      <c r="A4" s="313" t="s">
        <v>35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3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3" ht="25.5" customHeight="1">
      <c r="A6" s="343" t="s">
        <v>64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</row>
    <row r="7" spans="1:33" ht="11.25" customHeight="1">
      <c r="A7" s="315" t="s">
        <v>46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</row>
    <row r="8" spans="1:33" ht="13.5" thickBot="1">
      <c r="A8" s="306" t="s">
        <v>72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40" s="22" customFormat="1" ht="12" customHeight="1" thickBot="1" thickTop="1">
      <c r="A9" s="319" t="s">
        <v>36</v>
      </c>
      <c r="B9" s="322" t="s">
        <v>11</v>
      </c>
      <c r="C9" s="333" t="s">
        <v>12</v>
      </c>
      <c r="D9" s="334" t="s">
        <v>39</v>
      </c>
      <c r="E9" s="346" t="s">
        <v>42</v>
      </c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8"/>
      <c r="AA9" s="323" t="s">
        <v>43</v>
      </c>
      <c r="AB9" s="324"/>
      <c r="AC9" s="329" t="s">
        <v>40</v>
      </c>
      <c r="AD9" s="330"/>
      <c r="AE9" s="334" t="s">
        <v>41</v>
      </c>
      <c r="AF9" s="350" t="s">
        <v>51</v>
      </c>
      <c r="AG9" s="364" t="s">
        <v>48</v>
      </c>
      <c r="AH9" s="23"/>
      <c r="AI9" s="23"/>
      <c r="AJ9" s="23"/>
      <c r="AK9" s="23"/>
      <c r="AL9" s="23"/>
      <c r="AM9" s="23"/>
      <c r="AN9" s="23"/>
    </row>
    <row r="10" spans="1:33" s="24" customFormat="1" ht="18.75" customHeight="1" thickBot="1" thickTop="1">
      <c r="A10" s="320"/>
      <c r="B10" s="322"/>
      <c r="C10" s="333"/>
      <c r="D10" s="334"/>
      <c r="E10" s="327"/>
      <c r="F10" s="328"/>
      <c r="G10" s="327"/>
      <c r="H10" s="328"/>
      <c r="I10" s="327"/>
      <c r="J10" s="328"/>
      <c r="K10" s="327"/>
      <c r="L10" s="328"/>
      <c r="M10" s="327"/>
      <c r="N10" s="328"/>
      <c r="O10" s="327"/>
      <c r="P10" s="328"/>
      <c r="Q10" s="327"/>
      <c r="R10" s="328"/>
      <c r="S10" s="327"/>
      <c r="T10" s="328"/>
      <c r="U10" s="327"/>
      <c r="V10" s="328"/>
      <c r="W10" s="327"/>
      <c r="X10" s="328"/>
      <c r="Y10" s="327"/>
      <c r="Z10" s="328"/>
      <c r="AA10" s="325"/>
      <c r="AB10" s="326"/>
      <c r="AC10" s="331"/>
      <c r="AD10" s="332"/>
      <c r="AE10" s="334"/>
      <c r="AF10" s="317"/>
      <c r="AG10" s="365"/>
    </row>
    <row r="11" spans="1:33" s="24" customFormat="1" ht="12.75" customHeight="1" thickBot="1" thickTop="1">
      <c r="A11" s="321"/>
      <c r="B11" s="322"/>
      <c r="C11" s="333"/>
      <c r="D11" s="334"/>
      <c r="E11" s="49" t="s">
        <v>44</v>
      </c>
      <c r="F11" s="50" t="s">
        <v>38</v>
      </c>
      <c r="G11" s="49" t="s">
        <v>44</v>
      </c>
      <c r="H11" s="50" t="s">
        <v>38</v>
      </c>
      <c r="I11" s="49" t="s">
        <v>44</v>
      </c>
      <c r="J11" s="50" t="s">
        <v>38</v>
      </c>
      <c r="K11" s="49" t="s">
        <v>44</v>
      </c>
      <c r="L11" s="50" t="s">
        <v>38</v>
      </c>
      <c r="M11" s="49" t="s">
        <v>44</v>
      </c>
      <c r="N11" s="50" t="s">
        <v>38</v>
      </c>
      <c r="O11" s="49" t="s">
        <v>44</v>
      </c>
      <c r="P11" s="50" t="s">
        <v>38</v>
      </c>
      <c r="Q11" s="49" t="s">
        <v>44</v>
      </c>
      <c r="R11" s="144" t="s">
        <v>38</v>
      </c>
      <c r="S11" s="49" t="s">
        <v>44</v>
      </c>
      <c r="T11" s="50" t="s">
        <v>38</v>
      </c>
      <c r="U11" s="49" t="s">
        <v>44</v>
      </c>
      <c r="V11" s="50" t="s">
        <v>38</v>
      </c>
      <c r="W11" s="49" t="s">
        <v>44</v>
      </c>
      <c r="X11" s="50" t="s">
        <v>38</v>
      </c>
      <c r="Y11" s="49" t="s">
        <v>44</v>
      </c>
      <c r="Z11" s="50" t="s">
        <v>38</v>
      </c>
      <c r="AA11" s="49" t="s">
        <v>44</v>
      </c>
      <c r="AB11" s="51" t="s">
        <v>38</v>
      </c>
      <c r="AC11" s="48" t="s">
        <v>44</v>
      </c>
      <c r="AD11" s="51" t="s">
        <v>38</v>
      </c>
      <c r="AE11" s="334"/>
      <c r="AF11" s="318"/>
      <c r="AG11" s="366"/>
    </row>
    <row r="12" spans="1:40" s="2" customFormat="1" ht="7.5" customHeight="1" thickBot="1" thickTop="1">
      <c r="A12" s="65"/>
      <c r="B12" s="5"/>
      <c r="C12" s="1"/>
      <c r="D12" s="8"/>
      <c r="E12" s="8"/>
      <c r="F12" s="21"/>
      <c r="G12" s="8"/>
      <c r="H12" s="21"/>
      <c r="I12" s="8"/>
      <c r="J12" s="21"/>
      <c r="K12" s="8"/>
      <c r="L12" s="21"/>
      <c r="M12" s="8"/>
      <c r="N12" s="21"/>
      <c r="O12" s="8"/>
      <c r="P12" s="21"/>
      <c r="Q12" s="21"/>
      <c r="R12" s="21"/>
      <c r="S12" s="21"/>
      <c r="T12" s="21"/>
      <c r="U12" s="21"/>
      <c r="V12" s="21"/>
      <c r="W12" s="21"/>
      <c r="X12" s="21"/>
      <c r="Y12" s="8"/>
      <c r="Z12" s="21"/>
      <c r="AA12" s="12"/>
      <c r="AB12" s="12"/>
      <c r="AC12" s="11"/>
      <c r="AD12" s="21"/>
      <c r="AE12" s="11"/>
      <c r="AF12" s="27"/>
      <c r="AG12" s="27"/>
      <c r="AH12" s="14"/>
      <c r="AI12" s="14"/>
      <c r="AJ12" s="14"/>
      <c r="AK12" s="14"/>
      <c r="AL12" s="14"/>
      <c r="AM12" s="14"/>
      <c r="AN12" s="14"/>
    </row>
    <row r="13" spans="1:33" ht="13.5" customHeight="1" thickTop="1">
      <c r="A13" s="303" t="s">
        <v>8</v>
      </c>
      <c r="B13" s="28">
        <v>363</v>
      </c>
      <c r="C13" s="29" t="s">
        <v>15</v>
      </c>
      <c r="D13" s="52">
        <v>720</v>
      </c>
      <c r="E13" s="69">
        <v>180</v>
      </c>
      <c r="F13" s="33">
        <f aca="true" t="shared" si="0" ref="F13:F43">E13/AE13*100</f>
        <v>35.43307086614173</v>
      </c>
      <c r="G13" s="69">
        <v>214</v>
      </c>
      <c r="H13" s="33">
        <f aca="true" t="shared" si="1" ref="H13:H43">G13/AE13*100</f>
        <v>42.125984251968504</v>
      </c>
      <c r="I13" s="69">
        <v>48</v>
      </c>
      <c r="J13" s="33">
        <f aca="true" t="shared" si="2" ref="J13:J43">I13/AE13*100</f>
        <v>9.448818897637794</v>
      </c>
      <c r="K13" s="69">
        <v>11</v>
      </c>
      <c r="L13" s="33">
        <f aca="true" t="shared" si="3" ref="L13:L43">K13/AE13*100</f>
        <v>2.1653543307086616</v>
      </c>
      <c r="M13" s="69">
        <v>9</v>
      </c>
      <c r="N13" s="33">
        <f aca="true" t="shared" si="4" ref="N13:N43">M13/AE13*100</f>
        <v>1.7716535433070866</v>
      </c>
      <c r="O13" s="69">
        <v>14</v>
      </c>
      <c r="P13" s="33">
        <f aca="true" t="shared" si="5" ref="P13:P43">O13/AE13*100</f>
        <v>2.7559055118110236</v>
      </c>
      <c r="Q13" s="33">
        <v>0</v>
      </c>
      <c r="R13" s="33">
        <f>Q13/AE13*100</f>
        <v>0</v>
      </c>
      <c r="S13" s="69">
        <v>1</v>
      </c>
      <c r="T13" s="33">
        <f aca="true" t="shared" si="6" ref="T13:T43">S13/AE13*100</f>
        <v>0.19685039370078738</v>
      </c>
      <c r="U13" s="69">
        <v>0</v>
      </c>
      <c r="V13" s="33">
        <f aca="true" t="shared" si="7" ref="V13:V43">U13/AE13*100</f>
        <v>0</v>
      </c>
      <c r="W13" s="69">
        <v>0</v>
      </c>
      <c r="X13" s="33">
        <f aca="true" t="shared" si="8" ref="X13:X43">W13/AE13*100</f>
        <v>0</v>
      </c>
      <c r="Y13" s="69">
        <v>0</v>
      </c>
      <c r="Z13" s="33">
        <f aca="true" t="shared" si="9" ref="Z13:Z43">Y13/AA13*100</f>
        <v>0</v>
      </c>
      <c r="AA13" s="34">
        <f>Y13+W13+U13+S13+O13+Q13+M13+K13+I13+G13+E13</f>
        <v>477</v>
      </c>
      <c r="AB13" s="33">
        <f aca="true" t="shared" si="10" ref="AB13:AB43">AA13/AE13*100</f>
        <v>93.89763779527559</v>
      </c>
      <c r="AC13" s="69">
        <v>31</v>
      </c>
      <c r="AD13" s="81">
        <f aca="true" t="shared" si="11" ref="AD13:AD43">AC13/AE13*100</f>
        <v>6.102362204724409</v>
      </c>
      <c r="AE13" s="34">
        <f aca="true" t="shared" si="12" ref="AE13:AE43">AA13+AC13</f>
        <v>508</v>
      </c>
      <c r="AF13" s="134">
        <f aca="true" t="shared" si="13" ref="AF13:AF43">AE13/D13*100</f>
        <v>70.55555555555556</v>
      </c>
      <c r="AG13" s="105">
        <f aca="true" t="shared" si="14" ref="AG13:AG43">AF13-100</f>
        <v>-29.444444444444443</v>
      </c>
    </row>
    <row r="14" spans="1:33" ht="12.75" customHeight="1">
      <c r="A14" s="304"/>
      <c r="B14" s="6">
        <v>363</v>
      </c>
      <c r="C14" s="3" t="s">
        <v>16</v>
      </c>
      <c r="D14" s="53">
        <v>721</v>
      </c>
      <c r="E14" s="70">
        <v>175</v>
      </c>
      <c r="F14" s="37">
        <f t="shared" si="0"/>
        <v>33.0188679245283</v>
      </c>
      <c r="G14" s="70">
        <v>237</v>
      </c>
      <c r="H14" s="37">
        <f t="shared" si="1"/>
        <v>44.716981132075475</v>
      </c>
      <c r="I14" s="70">
        <v>49</v>
      </c>
      <c r="J14" s="37">
        <f t="shared" si="2"/>
        <v>9.245283018867925</v>
      </c>
      <c r="K14" s="70">
        <v>5</v>
      </c>
      <c r="L14" s="37">
        <f t="shared" si="3"/>
        <v>0.9433962264150944</v>
      </c>
      <c r="M14" s="70">
        <v>3</v>
      </c>
      <c r="N14" s="37">
        <f t="shared" si="4"/>
        <v>0.5660377358490566</v>
      </c>
      <c r="O14" s="70">
        <v>30</v>
      </c>
      <c r="P14" s="37">
        <f t="shared" si="5"/>
        <v>5.660377358490567</v>
      </c>
      <c r="Q14" s="37">
        <v>0</v>
      </c>
      <c r="R14" s="37">
        <f aca="true" t="shared" si="15" ref="R14:R45">Q14/AE14*100</f>
        <v>0</v>
      </c>
      <c r="S14" s="70">
        <v>7</v>
      </c>
      <c r="T14" s="37">
        <f t="shared" si="6"/>
        <v>1.3207547169811322</v>
      </c>
      <c r="U14" s="70">
        <v>0</v>
      </c>
      <c r="V14" s="37">
        <f t="shared" si="7"/>
        <v>0</v>
      </c>
      <c r="W14" s="70">
        <v>0</v>
      </c>
      <c r="X14" s="37">
        <f t="shared" si="8"/>
        <v>0</v>
      </c>
      <c r="Y14" s="70">
        <v>0</v>
      </c>
      <c r="Z14" s="37">
        <f t="shared" si="9"/>
        <v>0</v>
      </c>
      <c r="AA14" s="39">
        <f aca="true" t="shared" si="16" ref="AA14:AA43">Y14+W14+U14+S14+O14+Q14+M14+K14+I14+G14+E14</f>
        <v>506</v>
      </c>
      <c r="AB14" s="37">
        <f t="shared" si="10"/>
        <v>95.47169811320755</v>
      </c>
      <c r="AC14" s="70">
        <v>24</v>
      </c>
      <c r="AD14" s="82">
        <f t="shared" si="11"/>
        <v>4.528301886792453</v>
      </c>
      <c r="AE14" s="39">
        <f t="shared" si="12"/>
        <v>530</v>
      </c>
      <c r="AF14" s="135">
        <f t="shared" si="13"/>
        <v>73.50901525658807</v>
      </c>
      <c r="AG14" s="106">
        <f t="shared" si="14"/>
        <v>-26.49098474341193</v>
      </c>
    </row>
    <row r="15" spans="1:33" ht="12.75" customHeight="1">
      <c r="A15" s="304"/>
      <c r="B15" s="6">
        <v>364</v>
      </c>
      <c r="C15" s="3" t="s">
        <v>15</v>
      </c>
      <c r="D15" s="53">
        <v>681</v>
      </c>
      <c r="E15" s="70">
        <v>165</v>
      </c>
      <c r="F15" s="37">
        <f t="shared" si="0"/>
        <v>32.038834951456316</v>
      </c>
      <c r="G15" s="70">
        <v>209</v>
      </c>
      <c r="H15" s="37">
        <f t="shared" si="1"/>
        <v>40.58252427184466</v>
      </c>
      <c r="I15" s="70">
        <v>73</v>
      </c>
      <c r="J15" s="37">
        <f t="shared" si="2"/>
        <v>14.174757281553399</v>
      </c>
      <c r="K15" s="70">
        <v>6</v>
      </c>
      <c r="L15" s="37">
        <f t="shared" si="3"/>
        <v>1.1650485436893203</v>
      </c>
      <c r="M15" s="70">
        <v>1</v>
      </c>
      <c r="N15" s="37">
        <f t="shared" si="4"/>
        <v>0.1941747572815534</v>
      </c>
      <c r="O15" s="70">
        <v>22</v>
      </c>
      <c r="P15" s="37">
        <f t="shared" si="5"/>
        <v>4.271844660194175</v>
      </c>
      <c r="Q15" s="37">
        <v>0</v>
      </c>
      <c r="R15" s="37">
        <f t="shared" si="15"/>
        <v>0</v>
      </c>
      <c r="S15" s="70">
        <v>5</v>
      </c>
      <c r="T15" s="37">
        <f t="shared" si="6"/>
        <v>0.9708737864077669</v>
      </c>
      <c r="U15" s="70">
        <v>0</v>
      </c>
      <c r="V15" s="37">
        <f t="shared" si="7"/>
        <v>0</v>
      </c>
      <c r="W15" s="70">
        <v>0</v>
      </c>
      <c r="X15" s="37">
        <f t="shared" si="8"/>
        <v>0</v>
      </c>
      <c r="Y15" s="70">
        <v>0</v>
      </c>
      <c r="Z15" s="37">
        <f t="shared" si="9"/>
        <v>0</v>
      </c>
      <c r="AA15" s="39">
        <f t="shared" si="16"/>
        <v>481</v>
      </c>
      <c r="AB15" s="37">
        <f t="shared" si="10"/>
        <v>93.39805825242719</v>
      </c>
      <c r="AC15" s="70">
        <v>34</v>
      </c>
      <c r="AD15" s="82">
        <f t="shared" si="11"/>
        <v>6.601941747572816</v>
      </c>
      <c r="AE15" s="39">
        <f t="shared" si="12"/>
        <v>515</v>
      </c>
      <c r="AF15" s="135">
        <f t="shared" si="13"/>
        <v>75.62408223201174</v>
      </c>
      <c r="AG15" s="106">
        <f t="shared" si="14"/>
        <v>-24.375917767988255</v>
      </c>
    </row>
    <row r="16" spans="1:33" ht="12.75" customHeight="1">
      <c r="A16" s="304"/>
      <c r="B16" s="6">
        <v>364</v>
      </c>
      <c r="C16" s="3" t="s">
        <v>16</v>
      </c>
      <c r="D16" s="53">
        <v>682</v>
      </c>
      <c r="E16" s="70">
        <v>191</v>
      </c>
      <c r="F16" s="37">
        <f t="shared" si="0"/>
        <v>36.31178707224335</v>
      </c>
      <c r="G16" s="70">
        <v>218</v>
      </c>
      <c r="H16" s="37">
        <f t="shared" si="1"/>
        <v>41.44486692015209</v>
      </c>
      <c r="I16" s="70">
        <v>52</v>
      </c>
      <c r="J16" s="37">
        <f t="shared" si="2"/>
        <v>9.885931558935361</v>
      </c>
      <c r="K16" s="70">
        <v>10</v>
      </c>
      <c r="L16" s="37">
        <f t="shared" si="3"/>
        <v>1.9011406844106464</v>
      </c>
      <c r="M16" s="70">
        <v>1</v>
      </c>
      <c r="N16" s="37">
        <f t="shared" si="4"/>
        <v>0.19011406844106463</v>
      </c>
      <c r="O16" s="70">
        <v>23</v>
      </c>
      <c r="P16" s="37">
        <f t="shared" si="5"/>
        <v>4.3726235741444865</v>
      </c>
      <c r="Q16" s="37">
        <v>0</v>
      </c>
      <c r="R16" s="37">
        <f t="shared" si="15"/>
        <v>0</v>
      </c>
      <c r="S16" s="70">
        <v>1</v>
      </c>
      <c r="T16" s="37">
        <f t="shared" si="6"/>
        <v>0.19011406844106463</v>
      </c>
      <c r="U16" s="70">
        <v>0</v>
      </c>
      <c r="V16" s="37">
        <f t="shared" si="7"/>
        <v>0</v>
      </c>
      <c r="W16" s="70">
        <v>0</v>
      </c>
      <c r="X16" s="37">
        <f t="shared" si="8"/>
        <v>0</v>
      </c>
      <c r="Y16" s="70">
        <v>0</v>
      </c>
      <c r="Z16" s="37">
        <f t="shared" si="9"/>
        <v>0</v>
      </c>
      <c r="AA16" s="39">
        <f t="shared" si="16"/>
        <v>496</v>
      </c>
      <c r="AB16" s="37">
        <f t="shared" si="10"/>
        <v>94.29657794676805</v>
      </c>
      <c r="AC16" s="70">
        <v>30</v>
      </c>
      <c r="AD16" s="82">
        <f t="shared" si="11"/>
        <v>5.7034220532319395</v>
      </c>
      <c r="AE16" s="39">
        <f t="shared" si="12"/>
        <v>526</v>
      </c>
      <c r="AF16" s="135">
        <f t="shared" si="13"/>
        <v>77.12609970674487</v>
      </c>
      <c r="AG16" s="106">
        <f t="shared" si="14"/>
        <v>-22.873900293255133</v>
      </c>
    </row>
    <row r="17" spans="1:33" ht="12.75" customHeight="1">
      <c r="A17" s="304"/>
      <c r="B17" s="6">
        <v>365</v>
      </c>
      <c r="C17" s="3" t="s">
        <v>15</v>
      </c>
      <c r="D17" s="53">
        <v>380</v>
      </c>
      <c r="E17" s="70">
        <v>80</v>
      </c>
      <c r="F17" s="37">
        <f t="shared" si="0"/>
        <v>27.11864406779661</v>
      </c>
      <c r="G17" s="70">
        <v>133</v>
      </c>
      <c r="H17" s="37">
        <f t="shared" si="1"/>
        <v>45.08474576271186</v>
      </c>
      <c r="I17" s="70">
        <v>28</v>
      </c>
      <c r="J17" s="37">
        <f t="shared" si="2"/>
        <v>9.491525423728813</v>
      </c>
      <c r="K17" s="70">
        <v>5</v>
      </c>
      <c r="L17" s="37">
        <f t="shared" si="3"/>
        <v>1.694915254237288</v>
      </c>
      <c r="M17" s="70">
        <v>3</v>
      </c>
      <c r="N17" s="37">
        <f t="shared" si="4"/>
        <v>1.0169491525423728</v>
      </c>
      <c r="O17" s="70">
        <v>24</v>
      </c>
      <c r="P17" s="37">
        <f t="shared" si="5"/>
        <v>8.135593220338983</v>
      </c>
      <c r="Q17" s="37">
        <v>0</v>
      </c>
      <c r="R17" s="37">
        <f t="shared" si="15"/>
        <v>0</v>
      </c>
      <c r="S17" s="70">
        <v>1</v>
      </c>
      <c r="T17" s="37">
        <f t="shared" si="6"/>
        <v>0.3389830508474576</v>
      </c>
      <c r="U17" s="70">
        <v>0</v>
      </c>
      <c r="V17" s="37">
        <f t="shared" si="7"/>
        <v>0</v>
      </c>
      <c r="W17" s="70">
        <v>0</v>
      </c>
      <c r="X17" s="37">
        <f t="shared" si="8"/>
        <v>0</v>
      </c>
      <c r="Y17" s="70">
        <v>0</v>
      </c>
      <c r="Z17" s="37">
        <f t="shared" si="9"/>
        <v>0</v>
      </c>
      <c r="AA17" s="39">
        <f t="shared" si="16"/>
        <v>274</v>
      </c>
      <c r="AB17" s="37">
        <f t="shared" si="10"/>
        <v>92.88135593220339</v>
      </c>
      <c r="AC17" s="70">
        <v>21</v>
      </c>
      <c r="AD17" s="82">
        <f t="shared" si="11"/>
        <v>7.118644067796611</v>
      </c>
      <c r="AE17" s="39">
        <f t="shared" si="12"/>
        <v>295</v>
      </c>
      <c r="AF17" s="135">
        <f t="shared" si="13"/>
        <v>77.63157894736842</v>
      </c>
      <c r="AG17" s="106">
        <f t="shared" si="14"/>
        <v>-22.368421052631575</v>
      </c>
    </row>
    <row r="18" spans="1:33" ht="12.75" customHeight="1">
      <c r="A18" s="304"/>
      <c r="B18" s="6">
        <v>365</v>
      </c>
      <c r="C18" s="3" t="s">
        <v>16</v>
      </c>
      <c r="D18" s="53">
        <v>380</v>
      </c>
      <c r="E18" s="70">
        <v>91</v>
      </c>
      <c r="F18" s="37">
        <f t="shared" si="0"/>
        <v>30.63973063973064</v>
      </c>
      <c r="G18" s="70">
        <v>146</v>
      </c>
      <c r="H18" s="37">
        <f t="shared" si="1"/>
        <v>49.158249158249156</v>
      </c>
      <c r="I18" s="70">
        <v>28</v>
      </c>
      <c r="J18" s="37">
        <f t="shared" si="2"/>
        <v>9.427609427609427</v>
      </c>
      <c r="K18" s="70">
        <v>2</v>
      </c>
      <c r="L18" s="37">
        <f t="shared" si="3"/>
        <v>0.6734006734006733</v>
      </c>
      <c r="M18" s="70">
        <v>2</v>
      </c>
      <c r="N18" s="37">
        <f t="shared" si="4"/>
        <v>0.6734006734006733</v>
      </c>
      <c r="O18" s="70">
        <v>15</v>
      </c>
      <c r="P18" s="37">
        <f t="shared" si="5"/>
        <v>5.05050505050505</v>
      </c>
      <c r="Q18" s="37">
        <v>0</v>
      </c>
      <c r="R18" s="37">
        <f t="shared" si="15"/>
        <v>0</v>
      </c>
      <c r="S18" s="70">
        <v>1</v>
      </c>
      <c r="T18" s="37">
        <f t="shared" si="6"/>
        <v>0.33670033670033667</v>
      </c>
      <c r="U18" s="70">
        <v>0</v>
      </c>
      <c r="V18" s="37">
        <f t="shared" si="7"/>
        <v>0</v>
      </c>
      <c r="W18" s="70">
        <v>0</v>
      </c>
      <c r="X18" s="37">
        <f t="shared" si="8"/>
        <v>0</v>
      </c>
      <c r="Y18" s="70">
        <v>0</v>
      </c>
      <c r="Z18" s="37">
        <f t="shared" si="9"/>
        <v>0</v>
      </c>
      <c r="AA18" s="39">
        <f t="shared" si="16"/>
        <v>285</v>
      </c>
      <c r="AB18" s="37">
        <f t="shared" si="10"/>
        <v>95.95959595959596</v>
      </c>
      <c r="AC18" s="70">
        <v>12</v>
      </c>
      <c r="AD18" s="82">
        <f t="shared" si="11"/>
        <v>4.040404040404041</v>
      </c>
      <c r="AE18" s="39">
        <f t="shared" si="12"/>
        <v>297</v>
      </c>
      <c r="AF18" s="135">
        <f t="shared" si="13"/>
        <v>78.15789473684211</v>
      </c>
      <c r="AG18" s="106">
        <f t="shared" si="14"/>
        <v>-21.84210526315789</v>
      </c>
    </row>
    <row r="19" spans="1:33" ht="12.75" customHeight="1">
      <c r="A19" s="304"/>
      <c r="B19" s="6">
        <v>366</v>
      </c>
      <c r="C19" s="3" t="s">
        <v>15</v>
      </c>
      <c r="D19" s="53">
        <v>458</v>
      </c>
      <c r="E19" s="70">
        <v>131</v>
      </c>
      <c r="F19" s="37">
        <f t="shared" si="0"/>
        <v>38.64306784660767</v>
      </c>
      <c r="G19" s="70">
        <v>141</v>
      </c>
      <c r="H19" s="37">
        <f t="shared" si="1"/>
        <v>41.5929203539823</v>
      </c>
      <c r="I19" s="70">
        <v>27</v>
      </c>
      <c r="J19" s="37">
        <f t="shared" si="2"/>
        <v>7.964601769911504</v>
      </c>
      <c r="K19" s="70">
        <v>5</v>
      </c>
      <c r="L19" s="37">
        <f t="shared" si="3"/>
        <v>1.4749262536873156</v>
      </c>
      <c r="M19" s="70">
        <v>1</v>
      </c>
      <c r="N19" s="37">
        <f t="shared" si="4"/>
        <v>0.2949852507374631</v>
      </c>
      <c r="O19" s="70">
        <v>18</v>
      </c>
      <c r="P19" s="37">
        <f t="shared" si="5"/>
        <v>5.3097345132743365</v>
      </c>
      <c r="Q19" s="37">
        <v>0</v>
      </c>
      <c r="R19" s="37">
        <f t="shared" si="15"/>
        <v>0</v>
      </c>
      <c r="S19" s="70">
        <v>7</v>
      </c>
      <c r="T19" s="37">
        <f t="shared" si="6"/>
        <v>2.0648967551622417</v>
      </c>
      <c r="U19" s="70">
        <v>0</v>
      </c>
      <c r="V19" s="37">
        <f t="shared" si="7"/>
        <v>0</v>
      </c>
      <c r="W19" s="70">
        <v>0</v>
      </c>
      <c r="X19" s="37">
        <f t="shared" si="8"/>
        <v>0</v>
      </c>
      <c r="Y19" s="70">
        <v>0</v>
      </c>
      <c r="Z19" s="37">
        <f t="shared" si="9"/>
        <v>0</v>
      </c>
      <c r="AA19" s="39">
        <f t="shared" si="16"/>
        <v>330</v>
      </c>
      <c r="AB19" s="37">
        <f t="shared" si="10"/>
        <v>97.34513274336283</v>
      </c>
      <c r="AC19" s="70">
        <v>9</v>
      </c>
      <c r="AD19" s="82">
        <f t="shared" si="11"/>
        <v>2.6548672566371683</v>
      </c>
      <c r="AE19" s="39">
        <f t="shared" si="12"/>
        <v>339</v>
      </c>
      <c r="AF19" s="135">
        <f t="shared" si="13"/>
        <v>74.0174672489083</v>
      </c>
      <c r="AG19" s="106">
        <f t="shared" si="14"/>
        <v>-25.982532751091696</v>
      </c>
    </row>
    <row r="20" spans="1:33" ht="12.75" customHeight="1">
      <c r="A20" s="304"/>
      <c r="B20" s="6">
        <v>366</v>
      </c>
      <c r="C20" s="3" t="s">
        <v>16</v>
      </c>
      <c r="D20" s="53">
        <v>458</v>
      </c>
      <c r="E20" s="70">
        <v>134</v>
      </c>
      <c r="F20" s="37">
        <f t="shared" si="0"/>
        <v>39.067055393586</v>
      </c>
      <c r="G20" s="70">
        <v>151</v>
      </c>
      <c r="H20" s="37">
        <f t="shared" si="1"/>
        <v>44.02332361516035</v>
      </c>
      <c r="I20" s="70">
        <v>21</v>
      </c>
      <c r="J20" s="37">
        <f t="shared" si="2"/>
        <v>6.122448979591836</v>
      </c>
      <c r="K20" s="70">
        <v>0</v>
      </c>
      <c r="L20" s="37">
        <f t="shared" si="3"/>
        <v>0</v>
      </c>
      <c r="M20" s="70">
        <v>2</v>
      </c>
      <c r="N20" s="37">
        <f t="shared" si="4"/>
        <v>0.5830903790087464</v>
      </c>
      <c r="O20" s="70">
        <v>14</v>
      </c>
      <c r="P20" s="37">
        <f t="shared" si="5"/>
        <v>4.081632653061225</v>
      </c>
      <c r="Q20" s="37">
        <v>0</v>
      </c>
      <c r="R20" s="37">
        <f t="shared" si="15"/>
        <v>0</v>
      </c>
      <c r="S20" s="70">
        <v>3</v>
      </c>
      <c r="T20" s="37">
        <f t="shared" si="6"/>
        <v>0.8746355685131195</v>
      </c>
      <c r="U20" s="70">
        <v>0</v>
      </c>
      <c r="V20" s="37">
        <f t="shared" si="7"/>
        <v>0</v>
      </c>
      <c r="W20" s="70">
        <v>0</v>
      </c>
      <c r="X20" s="37">
        <f t="shared" si="8"/>
        <v>0</v>
      </c>
      <c r="Y20" s="70">
        <v>0</v>
      </c>
      <c r="Z20" s="37">
        <f t="shared" si="9"/>
        <v>0</v>
      </c>
      <c r="AA20" s="39">
        <f t="shared" si="16"/>
        <v>325</v>
      </c>
      <c r="AB20" s="37">
        <f t="shared" si="10"/>
        <v>94.75218658892129</v>
      </c>
      <c r="AC20" s="70">
        <v>18</v>
      </c>
      <c r="AD20" s="82">
        <f t="shared" si="11"/>
        <v>5.247813411078718</v>
      </c>
      <c r="AE20" s="39">
        <f t="shared" si="12"/>
        <v>343</v>
      </c>
      <c r="AF20" s="135">
        <f t="shared" si="13"/>
        <v>74.89082969432314</v>
      </c>
      <c r="AG20" s="106">
        <f t="shared" si="14"/>
        <v>-25.109170305676855</v>
      </c>
    </row>
    <row r="21" spans="1:33" ht="12.75" customHeight="1">
      <c r="A21" s="304"/>
      <c r="B21" s="6">
        <v>367</v>
      </c>
      <c r="C21" s="3" t="s">
        <v>15</v>
      </c>
      <c r="D21" s="53">
        <v>452</v>
      </c>
      <c r="E21" s="70">
        <v>137</v>
      </c>
      <c r="F21" s="37">
        <f t="shared" si="0"/>
        <v>40.058479532163744</v>
      </c>
      <c r="G21" s="70">
        <v>139</v>
      </c>
      <c r="H21" s="37">
        <f t="shared" si="1"/>
        <v>40.643274853801174</v>
      </c>
      <c r="I21" s="70">
        <v>25</v>
      </c>
      <c r="J21" s="37">
        <f t="shared" si="2"/>
        <v>7.309941520467836</v>
      </c>
      <c r="K21" s="70">
        <v>2</v>
      </c>
      <c r="L21" s="37">
        <f t="shared" si="3"/>
        <v>0.5847953216374269</v>
      </c>
      <c r="M21" s="70">
        <v>3</v>
      </c>
      <c r="N21" s="37">
        <f t="shared" si="4"/>
        <v>0.8771929824561403</v>
      </c>
      <c r="O21" s="70">
        <v>19</v>
      </c>
      <c r="P21" s="37">
        <f t="shared" si="5"/>
        <v>5.555555555555555</v>
      </c>
      <c r="Q21" s="37">
        <v>0</v>
      </c>
      <c r="R21" s="37">
        <f t="shared" si="15"/>
        <v>0</v>
      </c>
      <c r="S21" s="70">
        <v>6</v>
      </c>
      <c r="T21" s="37">
        <f t="shared" si="6"/>
        <v>1.7543859649122806</v>
      </c>
      <c r="U21" s="70">
        <v>0</v>
      </c>
      <c r="V21" s="37">
        <f t="shared" si="7"/>
        <v>0</v>
      </c>
      <c r="W21" s="70">
        <v>0</v>
      </c>
      <c r="X21" s="37">
        <f t="shared" si="8"/>
        <v>0</v>
      </c>
      <c r="Y21" s="70">
        <v>0</v>
      </c>
      <c r="Z21" s="37">
        <f t="shared" si="9"/>
        <v>0</v>
      </c>
      <c r="AA21" s="39">
        <f t="shared" si="16"/>
        <v>331</v>
      </c>
      <c r="AB21" s="37">
        <f t="shared" si="10"/>
        <v>96.78362573099415</v>
      </c>
      <c r="AC21" s="70">
        <v>11</v>
      </c>
      <c r="AD21" s="82">
        <f t="shared" si="11"/>
        <v>3.216374269005848</v>
      </c>
      <c r="AE21" s="39">
        <f t="shared" si="12"/>
        <v>342</v>
      </c>
      <c r="AF21" s="135">
        <f t="shared" si="13"/>
        <v>75.66371681415929</v>
      </c>
      <c r="AG21" s="106">
        <f t="shared" si="14"/>
        <v>-24.336283185840713</v>
      </c>
    </row>
    <row r="22" spans="1:33" ht="12.75" customHeight="1">
      <c r="A22" s="304"/>
      <c r="B22" s="6">
        <v>367</v>
      </c>
      <c r="C22" s="3" t="s">
        <v>16</v>
      </c>
      <c r="D22" s="53">
        <v>453</v>
      </c>
      <c r="E22" s="70">
        <v>120</v>
      </c>
      <c r="F22" s="37">
        <f t="shared" si="0"/>
        <v>36.92307692307693</v>
      </c>
      <c r="G22" s="70">
        <v>143</v>
      </c>
      <c r="H22" s="37">
        <f t="shared" si="1"/>
        <v>44</v>
      </c>
      <c r="I22" s="70">
        <v>32</v>
      </c>
      <c r="J22" s="37">
        <f t="shared" si="2"/>
        <v>9.846153846153847</v>
      </c>
      <c r="K22" s="70">
        <v>2</v>
      </c>
      <c r="L22" s="37">
        <f t="shared" si="3"/>
        <v>0.6153846153846154</v>
      </c>
      <c r="M22" s="70">
        <v>3</v>
      </c>
      <c r="N22" s="37">
        <f t="shared" si="4"/>
        <v>0.9230769230769231</v>
      </c>
      <c r="O22" s="70">
        <v>7</v>
      </c>
      <c r="P22" s="37">
        <f t="shared" si="5"/>
        <v>2.1538461538461537</v>
      </c>
      <c r="Q22" s="37">
        <v>0</v>
      </c>
      <c r="R22" s="37">
        <f t="shared" si="15"/>
        <v>0</v>
      </c>
      <c r="S22" s="70">
        <v>7</v>
      </c>
      <c r="T22" s="37">
        <f t="shared" si="6"/>
        <v>2.1538461538461537</v>
      </c>
      <c r="U22" s="70">
        <v>0</v>
      </c>
      <c r="V22" s="37">
        <f t="shared" si="7"/>
        <v>0</v>
      </c>
      <c r="W22" s="70">
        <v>0</v>
      </c>
      <c r="X22" s="37">
        <f t="shared" si="8"/>
        <v>0</v>
      </c>
      <c r="Y22" s="70">
        <v>0</v>
      </c>
      <c r="Z22" s="37">
        <f t="shared" si="9"/>
        <v>0</v>
      </c>
      <c r="AA22" s="39">
        <f t="shared" si="16"/>
        <v>314</v>
      </c>
      <c r="AB22" s="37">
        <f t="shared" si="10"/>
        <v>96.61538461538461</v>
      </c>
      <c r="AC22" s="70">
        <v>11</v>
      </c>
      <c r="AD22" s="82">
        <f t="shared" si="11"/>
        <v>3.3846153846153846</v>
      </c>
      <c r="AE22" s="39">
        <f t="shared" si="12"/>
        <v>325</v>
      </c>
      <c r="AF22" s="135">
        <f t="shared" si="13"/>
        <v>71.7439293598234</v>
      </c>
      <c r="AG22" s="106">
        <f t="shared" si="14"/>
        <v>-28.256070640176603</v>
      </c>
    </row>
    <row r="23" spans="1:33" ht="12.75" customHeight="1">
      <c r="A23" s="304"/>
      <c r="B23" s="6">
        <v>368</v>
      </c>
      <c r="C23" s="3" t="s">
        <v>15</v>
      </c>
      <c r="D23" s="53">
        <v>415</v>
      </c>
      <c r="E23" s="70">
        <v>142</v>
      </c>
      <c r="F23" s="37">
        <f t="shared" si="0"/>
        <v>43.962848297213625</v>
      </c>
      <c r="G23" s="70">
        <v>117</v>
      </c>
      <c r="H23" s="37">
        <f t="shared" si="1"/>
        <v>36.22291021671827</v>
      </c>
      <c r="I23" s="70">
        <v>31</v>
      </c>
      <c r="J23" s="37">
        <f t="shared" si="2"/>
        <v>9.597523219814242</v>
      </c>
      <c r="K23" s="70">
        <v>9</v>
      </c>
      <c r="L23" s="37">
        <f t="shared" si="3"/>
        <v>2.786377708978328</v>
      </c>
      <c r="M23" s="70">
        <v>2</v>
      </c>
      <c r="N23" s="37">
        <f t="shared" si="4"/>
        <v>0.6191950464396285</v>
      </c>
      <c r="O23" s="70">
        <v>6</v>
      </c>
      <c r="P23" s="37">
        <f t="shared" si="5"/>
        <v>1.8575851393188854</v>
      </c>
      <c r="Q23" s="37">
        <v>1</v>
      </c>
      <c r="R23" s="37">
        <f t="shared" si="15"/>
        <v>0.30959752321981426</v>
      </c>
      <c r="S23" s="70">
        <v>2</v>
      </c>
      <c r="T23" s="37">
        <f t="shared" si="6"/>
        <v>0.6191950464396285</v>
      </c>
      <c r="U23" s="70">
        <v>0</v>
      </c>
      <c r="V23" s="37">
        <f t="shared" si="7"/>
        <v>0</v>
      </c>
      <c r="W23" s="70">
        <v>1</v>
      </c>
      <c r="X23" s="37">
        <f t="shared" si="8"/>
        <v>0.30959752321981426</v>
      </c>
      <c r="Y23" s="70">
        <v>0</v>
      </c>
      <c r="Z23" s="37">
        <f t="shared" si="9"/>
        <v>0</v>
      </c>
      <c r="AA23" s="39">
        <f t="shared" si="16"/>
        <v>311</v>
      </c>
      <c r="AB23" s="37">
        <f t="shared" si="10"/>
        <v>96.28482972136223</v>
      </c>
      <c r="AC23" s="70">
        <v>12</v>
      </c>
      <c r="AD23" s="82">
        <f t="shared" si="11"/>
        <v>3.7151702786377707</v>
      </c>
      <c r="AE23" s="39">
        <f t="shared" si="12"/>
        <v>323</v>
      </c>
      <c r="AF23" s="135">
        <f t="shared" si="13"/>
        <v>77.83132530120483</v>
      </c>
      <c r="AG23" s="106">
        <f t="shared" si="14"/>
        <v>-22.168674698795172</v>
      </c>
    </row>
    <row r="24" spans="1:33" ht="12.75" customHeight="1">
      <c r="A24" s="304"/>
      <c r="B24" s="6">
        <v>368</v>
      </c>
      <c r="C24" s="3" t="s">
        <v>16</v>
      </c>
      <c r="D24" s="53">
        <v>416</v>
      </c>
      <c r="E24" s="70">
        <v>115</v>
      </c>
      <c r="F24" s="37">
        <f t="shared" si="0"/>
        <v>37.82894736842105</v>
      </c>
      <c r="G24" s="70">
        <v>132</v>
      </c>
      <c r="H24" s="37">
        <f t="shared" si="1"/>
        <v>43.42105263157895</v>
      </c>
      <c r="I24" s="70">
        <v>24</v>
      </c>
      <c r="J24" s="37">
        <f t="shared" si="2"/>
        <v>7.894736842105263</v>
      </c>
      <c r="K24" s="70">
        <v>2</v>
      </c>
      <c r="L24" s="37">
        <f t="shared" si="3"/>
        <v>0.6578947368421052</v>
      </c>
      <c r="M24" s="70">
        <v>5</v>
      </c>
      <c r="N24" s="37">
        <f t="shared" si="4"/>
        <v>1.644736842105263</v>
      </c>
      <c r="O24" s="70">
        <v>9</v>
      </c>
      <c r="P24" s="37">
        <f t="shared" si="5"/>
        <v>2.9605263157894735</v>
      </c>
      <c r="Q24" s="37">
        <v>0</v>
      </c>
      <c r="R24" s="37">
        <f t="shared" si="15"/>
        <v>0</v>
      </c>
      <c r="S24" s="70">
        <v>3</v>
      </c>
      <c r="T24" s="37">
        <f t="shared" si="6"/>
        <v>0.9868421052631579</v>
      </c>
      <c r="U24" s="70">
        <v>0</v>
      </c>
      <c r="V24" s="37">
        <f t="shared" si="7"/>
        <v>0</v>
      </c>
      <c r="W24" s="70">
        <v>0</v>
      </c>
      <c r="X24" s="37">
        <f t="shared" si="8"/>
        <v>0</v>
      </c>
      <c r="Y24" s="70">
        <v>0</v>
      </c>
      <c r="Z24" s="37">
        <f t="shared" si="9"/>
        <v>0</v>
      </c>
      <c r="AA24" s="39">
        <f t="shared" si="16"/>
        <v>290</v>
      </c>
      <c r="AB24" s="37">
        <f t="shared" si="10"/>
        <v>95.39473684210526</v>
      </c>
      <c r="AC24" s="70">
        <v>14</v>
      </c>
      <c r="AD24" s="82">
        <f t="shared" si="11"/>
        <v>4.605263157894736</v>
      </c>
      <c r="AE24" s="39">
        <f t="shared" si="12"/>
        <v>304</v>
      </c>
      <c r="AF24" s="135">
        <f t="shared" si="13"/>
        <v>73.07692307692307</v>
      </c>
      <c r="AG24" s="106">
        <f t="shared" si="14"/>
        <v>-26.923076923076934</v>
      </c>
    </row>
    <row r="25" spans="1:33" ht="12.75" customHeight="1">
      <c r="A25" s="304"/>
      <c r="B25" s="6">
        <v>369</v>
      </c>
      <c r="C25" s="3" t="s">
        <v>15</v>
      </c>
      <c r="D25" s="53">
        <v>539</v>
      </c>
      <c r="E25" s="70">
        <v>88</v>
      </c>
      <c r="F25" s="37">
        <f t="shared" si="0"/>
        <v>17.670682730923694</v>
      </c>
      <c r="G25" s="70">
        <v>236</v>
      </c>
      <c r="H25" s="37">
        <f t="shared" si="1"/>
        <v>47.389558232931726</v>
      </c>
      <c r="I25" s="70">
        <v>105</v>
      </c>
      <c r="J25" s="37">
        <f t="shared" si="2"/>
        <v>21.084337349397593</v>
      </c>
      <c r="K25" s="70">
        <v>5</v>
      </c>
      <c r="L25" s="37">
        <f t="shared" si="3"/>
        <v>1.0040160642570282</v>
      </c>
      <c r="M25" s="70">
        <v>1</v>
      </c>
      <c r="N25" s="37">
        <f t="shared" si="4"/>
        <v>0.2008032128514056</v>
      </c>
      <c r="O25" s="70">
        <v>7</v>
      </c>
      <c r="P25" s="37">
        <f t="shared" si="5"/>
        <v>1.4056224899598393</v>
      </c>
      <c r="Q25" s="37">
        <v>0</v>
      </c>
      <c r="R25" s="37">
        <f t="shared" si="15"/>
        <v>0</v>
      </c>
      <c r="S25" s="70">
        <v>1</v>
      </c>
      <c r="T25" s="37">
        <f t="shared" si="6"/>
        <v>0.2008032128514056</v>
      </c>
      <c r="U25" s="70">
        <v>0</v>
      </c>
      <c r="V25" s="37">
        <f t="shared" si="7"/>
        <v>0</v>
      </c>
      <c r="W25" s="70">
        <v>0</v>
      </c>
      <c r="X25" s="37">
        <f t="shared" si="8"/>
        <v>0</v>
      </c>
      <c r="Y25" s="70">
        <v>0</v>
      </c>
      <c r="Z25" s="37">
        <f t="shared" si="9"/>
        <v>0</v>
      </c>
      <c r="AA25" s="39">
        <f t="shared" si="16"/>
        <v>443</v>
      </c>
      <c r="AB25" s="37">
        <f t="shared" si="10"/>
        <v>88.95582329317268</v>
      </c>
      <c r="AC25" s="70">
        <v>55</v>
      </c>
      <c r="AD25" s="82">
        <f t="shared" si="11"/>
        <v>11.04417670682731</v>
      </c>
      <c r="AE25" s="39">
        <f t="shared" si="12"/>
        <v>498</v>
      </c>
      <c r="AF25" s="135">
        <f t="shared" si="13"/>
        <v>92.39332096474953</v>
      </c>
      <c r="AG25" s="106">
        <f t="shared" si="14"/>
        <v>-7.606679035250465</v>
      </c>
    </row>
    <row r="26" spans="1:33" ht="12.75" customHeight="1">
      <c r="A26" s="304"/>
      <c r="B26" s="6">
        <v>370</v>
      </c>
      <c r="C26" s="3" t="s">
        <v>15</v>
      </c>
      <c r="D26" s="53">
        <v>462</v>
      </c>
      <c r="E26" s="70">
        <v>105</v>
      </c>
      <c r="F26" s="37">
        <f t="shared" si="0"/>
        <v>26.649746192893403</v>
      </c>
      <c r="G26" s="70">
        <v>154</v>
      </c>
      <c r="H26" s="37">
        <f t="shared" si="1"/>
        <v>39.08629441624365</v>
      </c>
      <c r="I26" s="70">
        <v>75</v>
      </c>
      <c r="J26" s="37">
        <f t="shared" si="2"/>
        <v>19.035532994923855</v>
      </c>
      <c r="K26" s="70">
        <v>2</v>
      </c>
      <c r="L26" s="37">
        <f t="shared" si="3"/>
        <v>0.5076142131979695</v>
      </c>
      <c r="M26" s="70">
        <v>1</v>
      </c>
      <c r="N26" s="37">
        <f t="shared" si="4"/>
        <v>0.25380710659898476</v>
      </c>
      <c r="O26" s="70">
        <v>3</v>
      </c>
      <c r="P26" s="37">
        <f t="shared" si="5"/>
        <v>0.7614213197969544</v>
      </c>
      <c r="Q26" s="37">
        <v>0</v>
      </c>
      <c r="R26" s="37">
        <f t="shared" si="15"/>
        <v>0</v>
      </c>
      <c r="S26" s="70">
        <v>1</v>
      </c>
      <c r="T26" s="37">
        <f t="shared" si="6"/>
        <v>0.25380710659898476</v>
      </c>
      <c r="U26" s="70">
        <v>0</v>
      </c>
      <c r="V26" s="37">
        <f t="shared" si="7"/>
        <v>0</v>
      </c>
      <c r="W26" s="70">
        <v>0</v>
      </c>
      <c r="X26" s="37">
        <f t="shared" si="8"/>
        <v>0</v>
      </c>
      <c r="Y26" s="70">
        <v>0</v>
      </c>
      <c r="Z26" s="37">
        <f t="shared" si="9"/>
        <v>0</v>
      </c>
      <c r="AA26" s="39">
        <f t="shared" si="16"/>
        <v>341</v>
      </c>
      <c r="AB26" s="37">
        <f t="shared" si="10"/>
        <v>86.5482233502538</v>
      </c>
      <c r="AC26" s="70">
        <v>53</v>
      </c>
      <c r="AD26" s="82">
        <f t="shared" si="11"/>
        <v>13.451776649746192</v>
      </c>
      <c r="AE26" s="39">
        <f t="shared" si="12"/>
        <v>394</v>
      </c>
      <c r="AF26" s="135">
        <f t="shared" si="13"/>
        <v>85.28138528138528</v>
      </c>
      <c r="AG26" s="106">
        <f t="shared" si="14"/>
        <v>-14.718614718614717</v>
      </c>
    </row>
    <row r="27" spans="1:33" ht="12.75" customHeight="1">
      <c r="A27" s="304"/>
      <c r="B27" s="6">
        <v>370</v>
      </c>
      <c r="C27" s="3" t="s">
        <v>16</v>
      </c>
      <c r="D27" s="53">
        <v>462</v>
      </c>
      <c r="E27" s="70">
        <v>104</v>
      </c>
      <c r="F27" s="37">
        <f t="shared" si="0"/>
        <v>26.598465473145783</v>
      </c>
      <c r="G27" s="70">
        <v>119</v>
      </c>
      <c r="H27" s="37">
        <f t="shared" si="1"/>
        <v>30.434782608695656</v>
      </c>
      <c r="I27" s="70">
        <v>111</v>
      </c>
      <c r="J27" s="37">
        <f t="shared" si="2"/>
        <v>28.388746803069054</v>
      </c>
      <c r="K27" s="70">
        <v>4</v>
      </c>
      <c r="L27" s="37">
        <f t="shared" si="3"/>
        <v>1.0230179028132993</v>
      </c>
      <c r="M27" s="70">
        <v>0</v>
      </c>
      <c r="N27" s="37">
        <f t="shared" si="4"/>
        <v>0</v>
      </c>
      <c r="O27" s="70">
        <v>3</v>
      </c>
      <c r="P27" s="37">
        <f t="shared" si="5"/>
        <v>0.7672634271099744</v>
      </c>
      <c r="Q27" s="37">
        <v>0</v>
      </c>
      <c r="R27" s="37">
        <f t="shared" si="15"/>
        <v>0</v>
      </c>
      <c r="S27" s="70">
        <v>0</v>
      </c>
      <c r="T27" s="37">
        <f t="shared" si="6"/>
        <v>0</v>
      </c>
      <c r="U27" s="70">
        <v>1</v>
      </c>
      <c r="V27" s="37">
        <f t="shared" si="7"/>
        <v>0.2557544757033248</v>
      </c>
      <c r="W27" s="70">
        <v>0</v>
      </c>
      <c r="X27" s="37">
        <f t="shared" si="8"/>
        <v>0</v>
      </c>
      <c r="Y27" s="70">
        <v>0</v>
      </c>
      <c r="Z27" s="37">
        <f t="shared" si="9"/>
        <v>0</v>
      </c>
      <c r="AA27" s="39">
        <f t="shared" si="16"/>
        <v>342</v>
      </c>
      <c r="AB27" s="37">
        <f t="shared" si="10"/>
        <v>87.46803069053708</v>
      </c>
      <c r="AC27" s="70">
        <v>49</v>
      </c>
      <c r="AD27" s="82">
        <f t="shared" si="11"/>
        <v>12.531969309462914</v>
      </c>
      <c r="AE27" s="39">
        <f t="shared" si="12"/>
        <v>391</v>
      </c>
      <c r="AF27" s="135">
        <f t="shared" si="13"/>
        <v>84.63203463203463</v>
      </c>
      <c r="AG27" s="106">
        <f t="shared" si="14"/>
        <v>-15.367965367965368</v>
      </c>
    </row>
    <row r="28" spans="1:33" ht="12.75" customHeight="1">
      <c r="A28" s="304"/>
      <c r="B28" s="6">
        <v>371</v>
      </c>
      <c r="C28" s="3" t="s">
        <v>15</v>
      </c>
      <c r="D28" s="53">
        <v>556</v>
      </c>
      <c r="E28" s="70">
        <v>122</v>
      </c>
      <c r="F28" s="37">
        <f t="shared" si="0"/>
        <v>25.15463917525773</v>
      </c>
      <c r="G28" s="70">
        <v>161</v>
      </c>
      <c r="H28" s="37">
        <f t="shared" si="1"/>
        <v>33.19587628865979</v>
      </c>
      <c r="I28" s="70">
        <v>148</v>
      </c>
      <c r="J28" s="37">
        <f t="shared" si="2"/>
        <v>30.515463917525775</v>
      </c>
      <c r="K28" s="70">
        <v>11</v>
      </c>
      <c r="L28" s="37">
        <f t="shared" si="3"/>
        <v>2.268041237113402</v>
      </c>
      <c r="M28" s="70">
        <v>5</v>
      </c>
      <c r="N28" s="37">
        <f t="shared" si="4"/>
        <v>1.0309278350515463</v>
      </c>
      <c r="O28" s="70">
        <v>2</v>
      </c>
      <c r="P28" s="37">
        <f t="shared" si="5"/>
        <v>0.4123711340206186</v>
      </c>
      <c r="Q28" s="37">
        <v>0</v>
      </c>
      <c r="R28" s="37">
        <f t="shared" si="15"/>
        <v>0</v>
      </c>
      <c r="S28" s="70">
        <v>0</v>
      </c>
      <c r="T28" s="37">
        <f t="shared" si="6"/>
        <v>0</v>
      </c>
      <c r="U28" s="70">
        <v>0</v>
      </c>
      <c r="V28" s="37">
        <f t="shared" si="7"/>
        <v>0</v>
      </c>
      <c r="W28" s="70">
        <v>0</v>
      </c>
      <c r="X28" s="37">
        <f t="shared" si="8"/>
        <v>0</v>
      </c>
      <c r="Y28" s="70">
        <v>0</v>
      </c>
      <c r="Z28" s="37">
        <f t="shared" si="9"/>
        <v>0</v>
      </c>
      <c r="AA28" s="39">
        <f t="shared" si="16"/>
        <v>449</v>
      </c>
      <c r="AB28" s="37">
        <f t="shared" si="10"/>
        <v>92.57731958762886</v>
      </c>
      <c r="AC28" s="70">
        <v>36</v>
      </c>
      <c r="AD28" s="82">
        <f t="shared" si="11"/>
        <v>7.422680412371134</v>
      </c>
      <c r="AE28" s="39">
        <f t="shared" si="12"/>
        <v>485</v>
      </c>
      <c r="AF28" s="135">
        <f t="shared" si="13"/>
        <v>87.23021582733813</v>
      </c>
      <c r="AG28" s="106">
        <f t="shared" si="14"/>
        <v>-12.769784172661872</v>
      </c>
    </row>
    <row r="29" spans="1:33" ht="12.75" customHeight="1">
      <c r="A29" s="304"/>
      <c r="B29" s="6">
        <v>372</v>
      </c>
      <c r="C29" s="3" t="s">
        <v>15</v>
      </c>
      <c r="D29" s="53">
        <v>462</v>
      </c>
      <c r="E29" s="70">
        <v>165</v>
      </c>
      <c r="F29" s="37">
        <f t="shared" si="0"/>
        <v>39.00709219858156</v>
      </c>
      <c r="G29" s="70">
        <v>100</v>
      </c>
      <c r="H29" s="37">
        <f t="shared" si="1"/>
        <v>23.64066193853428</v>
      </c>
      <c r="I29" s="70">
        <v>103</v>
      </c>
      <c r="J29" s="37">
        <f t="shared" si="2"/>
        <v>24.349881796690305</v>
      </c>
      <c r="K29" s="70">
        <v>4</v>
      </c>
      <c r="L29" s="37">
        <f t="shared" si="3"/>
        <v>0.9456264775413712</v>
      </c>
      <c r="M29" s="70">
        <v>6</v>
      </c>
      <c r="N29" s="37">
        <f t="shared" si="4"/>
        <v>1.4184397163120568</v>
      </c>
      <c r="O29" s="70">
        <v>1</v>
      </c>
      <c r="P29" s="37">
        <f t="shared" si="5"/>
        <v>0.2364066193853428</v>
      </c>
      <c r="Q29" s="37">
        <v>0</v>
      </c>
      <c r="R29" s="37">
        <f t="shared" si="15"/>
        <v>0</v>
      </c>
      <c r="S29" s="70">
        <v>0</v>
      </c>
      <c r="T29" s="37">
        <f t="shared" si="6"/>
        <v>0</v>
      </c>
      <c r="U29" s="70">
        <v>0</v>
      </c>
      <c r="V29" s="37">
        <f t="shared" si="7"/>
        <v>0</v>
      </c>
      <c r="W29" s="70">
        <v>0</v>
      </c>
      <c r="X29" s="37">
        <f t="shared" si="8"/>
        <v>0</v>
      </c>
      <c r="Y29" s="70">
        <v>0</v>
      </c>
      <c r="Z29" s="37">
        <f t="shared" si="9"/>
        <v>0</v>
      </c>
      <c r="AA29" s="39">
        <f t="shared" si="16"/>
        <v>379</v>
      </c>
      <c r="AB29" s="37">
        <f t="shared" si="10"/>
        <v>89.59810874704492</v>
      </c>
      <c r="AC29" s="70">
        <v>44</v>
      </c>
      <c r="AD29" s="82">
        <f t="shared" si="11"/>
        <v>10.401891252955082</v>
      </c>
      <c r="AE29" s="39">
        <f t="shared" si="12"/>
        <v>423</v>
      </c>
      <c r="AF29" s="135">
        <f t="shared" si="13"/>
        <v>91.55844155844156</v>
      </c>
      <c r="AG29" s="106">
        <f t="shared" si="14"/>
        <v>-8.441558441558442</v>
      </c>
    </row>
    <row r="30" spans="1:33" ht="12.75" customHeight="1">
      <c r="A30" s="304"/>
      <c r="B30" s="6">
        <v>372</v>
      </c>
      <c r="C30" s="3" t="s">
        <v>16</v>
      </c>
      <c r="D30" s="53">
        <v>462</v>
      </c>
      <c r="E30" s="70">
        <v>141</v>
      </c>
      <c r="F30" s="37">
        <f t="shared" si="0"/>
        <v>34.98759305210918</v>
      </c>
      <c r="G30" s="70">
        <v>96</v>
      </c>
      <c r="H30" s="37">
        <f t="shared" si="1"/>
        <v>23.82133995037221</v>
      </c>
      <c r="I30" s="70">
        <v>112</v>
      </c>
      <c r="J30" s="37">
        <f t="shared" si="2"/>
        <v>27.791563275434246</v>
      </c>
      <c r="K30" s="70">
        <v>5</v>
      </c>
      <c r="L30" s="37">
        <f t="shared" si="3"/>
        <v>1.240694789081886</v>
      </c>
      <c r="M30" s="70">
        <v>5</v>
      </c>
      <c r="N30" s="37">
        <f t="shared" si="4"/>
        <v>1.240694789081886</v>
      </c>
      <c r="O30" s="70">
        <v>2</v>
      </c>
      <c r="P30" s="37">
        <f t="shared" si="5"/>
        <v>0.49627791563275436</v>
      </c>
      <c r="Q30" s="37">
        <v>0</v>
      </c>
      <c r="R30" s="37">
        <f t="shared" si="15"/>
        <v>0</v>
      </c>
      <c r="S30" s="70">
        <v>1</v>
      </c>
      <c r="T30" s="37">
        <f t="shared" si="6"/>
        <v>0.24813895781637718</v>
      </c>
      <c r="U30" s="70">
        <v>0</v>
      </c>
      <c r="V30" s="37">
        <f t="shared" si="7"/>
        <v>0</v>
      </c>
      <c r="W30" s="70">
        <v>0</v>
      </c>
      <c r="X30" s="37">
        <f t="shared" si="8"/>
        <v>0</v>
      </c>
      <c r="Y30" s="70">
        <v>0</v>
      </c>
      <c r="Z30" s="37">
        <f t="shared" si="9"/>
        <v>0</v>
      </c>
      <c r="AA30" s="39">
        <f t="shared" si="16"/>
        <v>362</v>
      </c>
      <c r="AB30" s="37">
        <f t="shared" si="10"/>
        <v>89.82630272952854</v>
      </c>
      <c r="AC30" s="70">
        <v>41</v>
      </c>
      <c r="AD30" s="82">
        <f t="shared" si="11"/>
        <v>10.173697270471465</v>
      </c>
      <c r="AE30" s="39">
        <f t="shared" si="12"/>
        <v>403</v>
      </c>
      <c r="AF30" s="135">
        <f t="shared" si="13"/>
        <v>87.22943722943724</v>
      </c>
      <c r="AG30" s="106">
        <f t="shared" si="14"/>
        <v>-12.770562770562762</v>
      </c>
    </row>
    <row r="31" spans="1:33" ht="12.75" customHeight="1">
      <c r="A31" s="304"/>
      <c r="B31" s="6">
        <v>373</v>
      </c>
      <c r="C31" s="3" t="s">
        <v>15</v>
      </c>
      <c r="D31" s="53">
        <v>488</v>
      </c>
      <c r="E31" s="70">
        <v>151</v>
      </c>
      <c r="F31" s="37">
        <f t="shared" si="0"/>
        <v>36.124401913875595</v>
      </c>
      <c r="G31" s="70">
        <v>167</v>
      </c>
      <c r="H31" s="37">
        <f t="shared" si="1"/>
        <v>39.952153110047846</v>
      </c>
      <c r="I31" s="70">
        <v>61</v>
      </c>
      <c r="J31" s="37">
        <f t="shared" si="2"/>
        <v>14.5933014354067</v>
      </c>
      <c r="K31" s="70">
        <v>8</v>
      </c>
      <c r="L31" s="37">
        <f t="shared" si="3"/>
        <v>1.9138755980861244</v>
      </c>
      <c r="M31" s="70">
        <v>3</v>
      </c>
      <c r="N31" s="37">
        <f t="shared" si="4"/>
        <v>0.7177033492822966</v>
      </c>
      <c r="O31" s="70">
        <v>1</v>
      </c>
      <c r="P31" s="37">
        <f t="shared" si="5"/>
        <v>0.23923444976076555</v>
      </c>
      <c r="Q31" s="37">
        <v>1</v>
      </c>
      <c r="R31" s="37">
        <f t="shared" si="15"/>
        <v>0.23923444976076555</v>
      </c>
      <c r="S31" s="70">
        <v>3</v>
      </c>
      <c r="T31" s="37">
        <f t="shared" si="6"/>
        <v>0.7177033492822966</v>
      </c>
      <c r="U31" s="70">
        <v>0</v>
      </c>
      <c r="V31" s="37">
        <f t="shared" si="7"/>
        <v>0</v>
      </c>
      <c r="W31" s="70">
        <v>0</v>
      </c>
      <c r="X31" s="37">
        <f t="shared" si="8"/>
        <v>0</v>
      </c>
      <c r="Y31" s="70">
        <v>0</v>
      </c>
      <c r="Z31" s="37">
        <f t="shared" si="9"/>
        <v>0</v>
      </c>
      <c r="AA31" s="39">
        <f t="shared" si="16"/>
        <v>395</v>
      </c>
      <c r="AB31" s="37">
        <f t="shared" si="10"/>
        <v>94.49760765550239</v>
      </c>
      <c r="AC31" s="70">
        <v>23</v>
      </c>
      <c r="AD31" s="82">
        <f t="shared" si="11"/>
        <v>5.502392344497608</v>
      </c>
      <c r="AE31" s="39">
        <f t="shared" si="12"/>
        <v>418</v>
      </c>
      <c r="AF31" s="135">
        <f t="shared" si="13"/>
        <v>85.65573770491804</v>
      </c>
      <c r="AG31" s="106">
        <f t="shared" si="14"/>
        <v>-14.344262295081961</v>
      </c>
    </row>
    <row r="32" spans="1:33" ht="12.75" customHeight="1">
      <c r="A32" s="304"/>
      <c r="B32" s="6">
        <v>374</v>
      </c>
      <c r="C32" s="3" t="s">
        <v>15</v>
      </c>
      <c r="D32" s="53">
        <v>237</v>
      </c>
      <c r="E32" s="70">
        <v>60</v>
      </c>
      <c r="F32" s="37">
        <f t="shared" si="0"/>
        <v>29.411764705882355</v>
      </c>
      <c r="G32" s="70">
        <v>115</v>
      </c>
      <c r="H32" s="37">
        <f t="shared" si="1"/>
        <v>56.372549019607845</v>
      </c>
      <c r="I32" s="70">
        <v>9</v>
      </c>
      <c r="J32" s="37">
        <f t="shared" si="2"/>
        <v>4.411764705882353</v>
      </c>
      <c r="K32" s="70">
        <v>7</v>
      </c>
      <c r="L32" s="37">
        <f t="shared" si="3"/>
        <v>3.431372549019608</v>
      </c>
      <c r="M32" s="70">
        <v>1</v>
      </c>
      <c r="N32" s="37">
        <f t="shared" si="4"/>
        <v>0.49019607843137253</v>
      </c>
      <c r="O32" s="70">
        <v>1</v>
      </c>
      <c r="P32" s="37">
        <f t="shared" si="5"/>
        <v>0.49019607843137253</v>
      </c>
      <c r="Q32" s="37">
        <v>0</v>
      </c>
      <c r="R32" s="37">
        <f t="shared" si="15"/>
        <v>0</v>
      </c>
      <c r="S32" s="70">
        <v>0</v>
      </c>
      <c r="T32" s="37">
        <f t="shared" si="6"/>
        <v>0</v>
      </c>
      <c r="U32" s="70">
        <v>0</v>
      </c>
      <c r="V32" s="37">
        <f t="shared" si="7"/>
        <v>0</v>
      </c>
      <c r="W32" s="70">
        <v>0</v>
      </c>
      <c r="X32" s="37">
        <f t="shared" si="8"/>
        <v>0</v>
      </c>
      <c r="Y32" s="70">
        <v>0</v>
      </c>
      <c r="Z32" s="37">
        <f t="shared" si="9"/>
        <v>0</v>
      </c>
      <c r="AA32" s="39">
        <f t="shared" si="16"/>
        <v>193</v>
      </c>
      <c r="AB32" s="37">
        <f t="shared" si="10"/>
        <v>94.6078431372549</v>
      </c>
      <c r="AC32" s="70">
        <v>11</v>
      </c>
      <c r="AD32" s="82">
        <f t="shared" si="11"/>
        <v>5.392156862745098</v>
      </c>
      <c r="AE32" s="39">
        <f t="shared" si="12"/>
        <v>204</v>
      </c>
      <c r="AF32" s="135">
        <f t="shared" si="13"/>
        <v>86.07594936708861</v>
      </c>
      <c r="AG32" s="106">
        <f t="shared" si="14"/>
        <v>-13.924050632911388</v>
      </c>
    </row>
    <row r="33" spans="1:33" ht="12.75" customHeight="1">
      <c r="A33" s="304"/>
      <c r="B33" s="6">
        <v>375</v>
      </c>
      <c r="C33" s="3" t="s">
        <v>15</v>
      </c>
      <c r="D33" s="53">
        <v>521</v>
      </c>
      <c r="E33" s="70">
        <v>84</v>
      </c>
      <c r="F33" s="37">
        <f t="shared" si="0"/>
        <v>20.047732696897373</v>
      </c>
      <c r="G33" s="70">
        <v>168</v>
      </c>
      <c r="H33" s="37">
        <f t="shared" si="1"/>
        <v>40.09546539379475</v>
      </c>
      <c r="I33" s="70">
        <v>111</v>
      </c>
      <c r="J33" s="37">
        <f t="shared" si="2"/>
        <v>26.49164677804296</v>
      </c>
      <c r="K33" s="70">
        <v>1</v>
      </c>
      <c r="L33" s="37">
        <f t="shared" si="3"/>
        <v>0.23866348448687352</v>
      </c>
      <c r="M33" s="70">
        <v>5</v>
      </c>
      <c r="N33" s="37">
        <f t="shared" si="4"/>
        <v>1.1933174224343674</v>
      </c>
      <c r="O33" s="70">
        <v>6</v>
      </c>
      <c r="P33" s="37">
        <f t="shared" si="5"/>
        <v>1.431980906921241</v>
      </c>
      <c r="Q33" s="37">
        <v>0</v>
      </c>
      <c r="R33" s="37">
        <f t="shared" si="15"/>
        <v>0</v>
      </c>
      <c r="S33" s="70">
        <v>0</v>
      </c>
      <c r="T33" s="37">
        <f t="shared" si="6"/>
        <v>0</v>
      </c>
      <c r="U33" s="70">
        <v>0</v>
      </c>
      <c r="V33" s="37">
        <f t="shared" si="7"/>
        <v>0</v>
      </c>
      <c r="W33" s="70">
        <v>0</v>
      </c>
      <c r="X33" s="37">
        <f t="shared" si="8"/>
        <v>0</v>
      </c>
      <c r="Y33" s="70">
        <v>0</v>
      </c>
      <c r="Z33" s="37">
        <f t="shared" si="9"/>
        <v>0</v>
      </c>
      <c r="AA33" s="39">
        <f t="shared" si="16"/>
        <v>375</v>
      </c>
      <c r="AB33" s="37">
        <f t="shared" si="10"/>
        <v>89.49880668257757</v>
      </c>
      <c r="AC33" s="70">
        <v>44</v>
      </c>
      <c r="AD33" s="82">
        <f t="shared" si="11"/>
        <v>10.501193317422434</v>
      </c>
      <c r="AE33" s="39">
        <f t="shared" si="12"/>
        <v>419</v>
      </c>
      <c r="AF33" s="135">
        <f t="shared" si="13"/>
        <v>80.42226487523992</v>
      </c>
      <c r="AG33" s="106">
        <f t="shared" si="14"/>
        <v>-19.577735124760082</v>
      </c>
    </row>
    <row r="34" spans="1:33" ht="12.75" customHeight="1">
      <c r="A34" s="304"/>
      <c r="B34" s="6">
        <v>375</v>
      </c>
      <c r="C34" s="3" t="s">
        <v>16</v>
      </c>
      <c r="D34" s="53">
        <v>521</v>
      </c>
      <c r="E34" s="70">
        <v>83</v>
      </c>
      <c r="F34" s="37">
        <f t="shared" si="0"/>
        <v>21.558441558441558</v>
      </c>
      <c r="G34" s="70">
        <v>183</v>
      </c>
      <c r="H34" s="37">
        <f t="shared" si="1"/>
        <v>47.53246753246753</v>
      </c>
      <c r="I34" s="70">
        <v>95</v>
      </c>
      <c r="J34" s="37">
        <f t="shared" si="2"/>
        <v>24.675324675324674</v>
      </c>
      <c r="K34" s="70">
        <v>5</v>
      </c>
      <c r="L34" s="37">
        <f t="shared" si="3"/>
        <v>1.2987012987012987</v>
      </c>
      <c r="M34" s="70">
        <v>6</v>
      </c>
      <c r="N34" s="37">
        <f t="shared" si="4"/>
        <v>1.5584415584415585</v>
      </c>
      <c r="O34" s="70">
        <v>12</v>
      </c>
      <c r="P34" s="37">
        <f t="shared" si="5"/>
        <v>3.116883116883117</v>
      </c>
      <c r="Q34" s="37">
        <v>0</v>
      </c>
      <c r="R34" s="37">
        <f t="shared" si="15"/>
        <v>0</v>
      </c>
      <c r="S34" s="70">
        <v>1</v>
      </c>
      <c r="T34" s="37">
        <f t="shared" si="6"/>
        <v>0.2597402597402597</v>
      </c>
      <c r="U34" s="70">
        <v>0</v>
      </c>
      <c r="V34" s="37">
        <f t="shared" si="7"/>
        <v>0</v>
      </c>
      <c r="W34" s="70">
        <v>0</v>
      </c>
      <c r="X34" s="37">
        <f t="shared" si="8"/>
        <v>0</v>
      </c>
      <c r="Y34" s="70">
        <v>0</v>
      </c>
      <c r="Z34" s="37">
        <f t="shared" si="9"/>
        <v>0</v>
      </c>
      <c r="AA34" s="39">
        <f t="shared" si="16"/>
        <v>385</v>
      </c>
      <c r="AB34" s="37">
        <f t="shared" si="10"/>
        <v>100</v>
      </c>
      <c r="AC34" s="70">
        <v>0</v>
      </c>
      <c r="AD34" s="82">
        <f t="shared" si="11"/>
        <v>0</v>
      </c>
      <c r="AE34" s="39">
        <f t="shared" si="12"/>
        <v>385</v>
      </c>
      <c r="AF34" s="135">
        <f t="shared" si="13"/>
        <v>73.89635316698656</v>
      </c>
      <c r="AG34" s="106">
        <f t="shared" si="14"/>
        <v>-26.103646833013443</v>
      </c>
    </row>
    <row r="35" spans="1:33" ht="12.75" customHeight="1">
      <c r="A35" s="304"/>
      <c r="B35" s="6">
        <v>376</v>
      </c>
      <c r="C35" s="3" t="s">
        <v>15</v>
      </c>
      <c r="D35" s="53">
        <v>498</v>
      </c>
      <c r="E35" s="70">
        <v>119</v>
      </c>
      <c r="F35" s="37">
        <f t="shared" si="0"/>
        <v>27.674418604651162</v>
      </c>
      <c r="G35" s="70">
        <v>179</v>
      </c>
      <c r="H35" s="37">
        <f t="shared" si="1"/>
        <v>41.627906976744185</v>
      </c>
      <c r="I35" s="70">
        <v>95</v>
      </c>
      <c r="J35" s="37">
        <f t="shared" si="2"/>
        <v>22.093023255813954</v>
      </c>
      <c r="K35" s="70">
        <v>4</v>
      </c>
      <c r="L35" s="37">
        <f t="shared" si="3"/>
        <v>0.9302325581395349</v>
      </c>
      <c r="M35" s="70">
        <v>2</v>
      </c>
      <c r="N35" s="37">
        <f t="shared" si="4"/>
        <v>0.46511627906976744</v>
      </c>
      <c r="O35" s="70">
        <v>4</v>
      </c>
      <c r="P35" s="37">
        <f t="shared" si="5"/>
        <v>0.9302325581395349</v>
      </c>
      <c r="Q35" s="37">
        <v>0</v>
      </c>
      <c r="R35" s="37">
        <f t="shared" si="15"/>
        <v>0</v>
      </c>
      <c r="S35" s="70">
        <v>0</v>
      </c>
      <c r="T35" s="37">
        <f t="shared" si="6"/>
        <v>0</v>
      </c>
      <c r="U35" s="70">
        <v>0</v>
      </c>
      <c r="V35" s="37">
        <f t="shared" si="7"/>
        <v>0</v>
      </c>
      <c r="W35" s="70">
        <v>0</v>
      </c>
      <c r="X35" s="37">
        <f t="shared" si="8"/>
        <v>0</v>
      </c>
      <c r="Y35" s="70">
        <v>0</v>
      </c>
      <c r="Z35" s="37">
        <f t="shared" si="9"/>
        <v>0</v>
      </c>
      <c r="AA35" s="39">
        <f t="shared" si="16"/>
        <v>403</v>
      </c>
      <c r="AB35" s="37">
        <f t="shared" si="10"/>
        <v>93.72093023255815</v>
      </c>
      <c r="AC35" s="70">
        <v>27</v>
      </c>
      <c r="AD35" s="82">
        <f t="shared" si="11"/>
        <v>6.279069767441861</v>
      </c>
      <c r="AE35" s="39">
        <f t="shared" si="12"/>
        <v>430</v>
      </c>
      <c r="AF35" s="135">
        <f t="shared" si="13"/>
        <v>86.34538152610442</v>
      </c>
      <c r="AG35" s="106">
        <f t="shared" si="14"/>
        <v>-13.654618473895582</v>
      </c>
    </row>
    <row r="36" spans="1:33" ht="12.75" customHeight="1">
      <c r="A36" s="304"/>
      <c r="B36" s="6">
        <v>376</v>
      </c>
      <c r="C36" s="3" t="s">
        <v>16</v>
      </c>
      <c r="D36" s="53">
        <v>499</v>
      </c>
      <c r="E36" s="70">
        <v>115</v>
      </c>
      <c r="F36" s="37">
        <f t="shared" si="0"/>
        <v>29.040404040404038</v>
      </c>
      <c r="G36" s="70">
        <v>146</v>
      </c>
      <c r="H36" s="37">
        <f t="shared" si="1"/>
        <v>36.868686868686865</v>
      </c>
      <c r="I36" s="70">
        <v>65</v>
      </c>
      <c r="J36" s="37">
        <f t="shared" si="2"/>
        <v>16.414141414141415</v>
      </c>
      <c r="K36" s="70">
        <v>5</v>
      </c>
      <c r="L36" s="37">
        <f t="shared" si="3"/>
        <v>1.2626262626262625</v>
      </c>
      <c r="M36" s="70">
        <v>5</v>
      </c>
      <c r="N36" s="37">
        <f t="shared" si="4"/>
        <v>1.2626262626262625</v>
      </c>
      <c r="O36" s="70">
        <v>7</v>
      </c>
      <c r="P36" s="37">
        <f t="shared" si="5"/>
        <v>1.7676767676767675</v>
      </c>
      <c r="Q36" s="37">
        <v>0</v>
      </c>
      <c r="R36" s="37">
        <f t="shared" si="15"/>
        <v>0</v>
      </c>
      <c r="S36" s="70">
        <v>0</v>
      </c>
      <c r="T36" s="37">
        <f t="shared" si="6"/>
        <v>0</v>
      </c>
      <c r="U36" s="70">
        <v>0</v>
      </c>
      <c r="V36" s="37">
        <f t="shared" si="7"/>
        <v>0</v>
      </c>
      <c r="W36" s="70">
        <v>0</v>
      </c>
      <c r="X36" s="37">
        <f t="shared" si="8"/>
        <v>0</v>
      </c>
      <c r="Y36" s="70">
        <v>0</v>
      </c>
      <c r="Z36" s="37">
        <f t="shared" si="9"/>
        <v>0</v>
      </c>
      <c r="AA36" s="39">
        <f t="shared" si="16"/>
        <v>343</v>
      </c>
      <c r="AB36" s="37">
        <f t="shared" si="10"/>
        <v>86.61616161616162</v>
      </c>
      <c r="AC36" s="70">
        <v>53</v>
      </c>
      <c r="AD36" s="82">
        <f t="shared" si="11"/>
        <v>13.383838383838384</v>
      </c>
      <c r="AE36" s="39">
        <f t="shared" si="12"/>
        <v>396</v>
      </c>
      <c r="AF36" s="135">
        <f t="shared" si="13"/>
        <v>79.35871743486975</v>
      </c>
      <c r="AG36" s="106">
        <f t="shared" si="14"/>
        <v>-20.641282565130254</v>
      </c>
    </row>
    <row r="37" spans="1:33" ht="12.75" customHeight="1">
      <c r="A37" s="304"/>
      <c r="B37" s="6">
        <v>377</v>
      </c>
      <c r="C37" s="3" t="s">
        <v>15</v>
      </c>
      <c r="D37" s="53">
        <v>481</v>
      </c>
      <c r="E37" s="70">
        <v>109</v>
      </c>
      <c r="F37" s="37">
        <f t="shared" si="0"/>
        <v>29.6195652173913</v>
      </c>
      <c r="G37" s="70">
        <v>154</v>
      </c>
      <c r="H37" s="37">
        <f t="shared" si="1"/>
        <v>41.84782608695652</v>
      </c>
      <c r="I37" s="70">
        <v>48</v>
      </c>
      <c r="J37" s="37">
        <f t="shared" si="2"/>
        <v>13.043478260869565</v>
      </c>
      <c r="K37" s="70">
        <v>3</v>
      </c>
      <c r="L37" s="37">
        <f t="shared" si="3"/>
        <v>0.8152173913043478</v>
      </c>
      <c r="M37" s="70">
        <v>2</v>
      </c>
      <c r="N37" s="37">
        <f t="shared" si="4"/>
        <v>0.5434782608695652</v>
      </c>
      <c r="O37" s="70">
        <v>8</v>
      </c>
      <c r="P37" s="37">
        <f t="shared" si="5"/>
        <v>2.1739130434782608</v>
      </c>
      <c r="Q37" s="37">
        <v>0</v>
      </c>
      <c r="R37" s="37">
        <f t="shared" si="15"/>
        <v>0</v>
      </c>
      <c r="S37" s="70">
        <v>0</v>
      </c>
      <c r="T37" s="37">
        <f t="shared" si="6"/>
        <v>0</v>
      </c>
      <c r="U37" s="70">
        <v>0</v>
      </c>
      <c r="V37" s="37">
        <f t="shared" si="7"/>
        <v>0</v>
      </c>
      <c r="W37" s="70">
        <v>0</v>
      </c>
      <c r="X37" s="37">
        <f t="shared" si="8"/>
        <v>0</v>
      </c>
      <c r="Y37" s="70">
        <v>0</v>
      </c>
      <c r="Z37" s="37">
        <f t="shared" si="9"/>
        <v>0</v>
      </c>
      <c r="AA37" s="39">
        <f t="shared" si="16"/>
        <v>324</v>
      </c>
      <c r="AB37" s="37">
        <f t="shared" si="10"/>
        <v>88.04347826086956</v>
      </c>
      <c r="AC37" s="70">
        <v>44</v>
      </c>
      <c r="AD37" s="82">
        <f t="shared" si="11"/>
        <v>11.956521739130435</v>
      </c>
      <c r="AE37" s="39">
        <f t="shared" si="12"/>
        <v>368</v>
      </c>
      <c r="AF37" s="135">
        <f t="shared" si="13"/>
        <v>76.50727650727652</v>
      </c>
      <c r="AG37" s="106">
        <f t="shared" si="14"/>
        <v>-23.492723492723485</v>
      </c>
    </row>
    <row r="38" spans="1:33" ht="12.75" customHeight="1">
      <c r="A38" s="304"/>
      <c r="B38" s="6">
        <v>377</v>
      </c>
      <c r="C38" s="3" t="s">
        <v>16</v>
      </c>
      <c r="D38" s="53">
        <v>482</v>
      </c>
      <c r="E38" s="70">
        <v>108</v>
      </c>
      <c r="F38" s="37">
        <f t="shared" si="0"/>
        <v>27.906976744186046</v>
      </c>
      <c r="G38" s="70">
        <v>178</v>
      </c>
      <c r="H38" s="37">
        <f t="shared" si="1"/>
        <v>45.99483204134367</v>
      </c>
      <c r="I38" s="70">
        <v>53</v>
      </c>
      <c r="J38" s="37">
        <f t="shared" si="2"/>
        <v>13.695090439276486</v>
      </c>
      <c r="K38" s="70">
        <v>3</v>
      </c>
      <c r="L38" s="37">
        <f t="shared" si="3"/>
        <v>0.7751937984496124</v>
      </c>
      <c r="M38" s="70">
        <v>2</v>
      </c>
      <c r="N38" s="37">
        <f t="shared" si="4"/>
        <v>0.516795865633075</v>
      </c>
      <c r="O38" s="70">
        <v>11</v>
      </c>
      <c r="P38" s="37">
        <f t="shared" si="5"/>
        <v>2.842377260981912</v>
      </c>
      <c r="Q38" s="37">
        <v>0</v>
      </c>
      <c r="R38" s="37">
        <f t="shared" si="15"/>
        <v>0</v>
      </c>
      <c r="S38" s="70">
        <v>0</v>
      </c>
      <c r="T38" s="37">
        <f t="shared" si="6"/>
        <v>0</v>
      </c>
      <c r="U38" s="70">
        <v>0</v>
      </c>
      <c r="V38" s="37">
        <f t="shared" si="7"/>
        <v>0</v>
      </c>
      <c r="W38" s="70">
        <v>0</v>
      </c>
      <c r="X38" s="37">
        <f t="shared" si="8"/>
        <v>0</v>
      </c>
      <c r="Y38" s="70">
        <v>0</v>
      </c>
      <c r="Z38" s="37">
        <f t="shared" si="9"/>
        <v>0</v>
      </c>
      <c r="AA38" s="39">
        <f t="shared" si="16"/>
        <v>355</v>
      </c>
      <c r="AB38" s="37">
        <f t="shared" si="10"/>
        <v>91.7312661498708</v>
      </c>
      <c r="AC38" s="70">
        <v>32</v>
      </c>
      <c r="AD38" s="82">
        <f t="shared" si="11"/>
        <v>8.2687338501292</v>
      </c>
      <c r="AE38" s="39">
        <f t="shared" si="12"/>
        <v>387</v>
      </c>
      <c r="AF38" s="135">
        <f t="shared" si="13"/>
        <v>80.29045643153528</v>
      </c>
      <c r="AG38" s="106">
        <f t="shared" si="14"/>
        <v>-19.709543568464724</v>
      </c>
    </row>
    <row r="39" spans="1:33" ht="12.75" customHeight="1">
      <c r="A39" s="304"/>
      <c r="B39" s="6">
        <v>378</v>
      </c>
      <c r="C39" s="3" t="s">
        <v>15</v>
      </c>
      <c r="D39" s="53">
        <v>481</v>
      </c>
      <c r="E39" s="70">
        <v>100</v>
      </c>
      <c r="F39" s="37">
        <f t="shared" si="0"/>
        <v>27.85515320334262</v>
      </c>
      <c r="G39" s="70">
        <v>159</v>
      </c>
      <c r="H39" s="37">
        <f t="shared" si="1"/>
        <v>44.28969359331476</v>
      </c>
      <c r="I39" s="70">
        <v>61</v>
      </c>
      <c r="J39" s="37">
        <f t="shared" si="2"/>
        <v>16.991643454038996</v>
      </c>
      <c r="K39" s="70">
        <v>5</v>
      </c>
      <c r="L39" s="37">
        <f t="shared" si="3"/>
        <v>1.392757660167131</v>
      </c>
      <c r="M39" s="70">
        <v>2</v>
      </c>
      <c r="N39" s="37">
        <f t="shared" si="4"/>
        <v>0.5571030640668524</v>
      </c>
      <c r="O39" s="70">
        <v>1</v>
      </c>
      <c r="P39" s="37">
        <f t="shared" si="5"/>
        <v>0.2785515320334262</v>
      </c>
      <c r="Q39" s="37">
        <v>0</v>
      </c>
      <c r="R39" s="37">
        <f t="shared" si="15"/>
        <v>0</v>
      </c>
      <c r="S39" s="70">
        <v>0</v>
      </c>
      <c r="T39" s="37">
        <f t="shared" si="6"/>
        <v>0</v>
      </c>
      <c r="U39" s="70">
        <v>0</v>
      </c>
      <c r="V39" s="37">
        <f t="shared" si="7"/>
        <v>0</v>
      </c>
      <c r="W39" s="70">
        <v>0</v>
      </c>
      <c r="X39" s="37">
        <f t="shared" si="8"/>
        <v>0</v>
      </c>
      <c r="Y39" s="70">
        <v>0</v>
      </c>
      <c r="Z39" s="37">
        <f t="shared" si="9"/>
        <v>0</v>
      </c>
      <c r="AA39" s="39">
        <f t="shared" si="16"/>
        <v>328</v>
      </c>
      <c r="AB39" s="37">
        <f t="shared" si="10"/>
        <v>91.36490250696379</v>
      </c>
      <c r="AC39" s="70">
        <v>31</v>
      </c>
      <c r="AD39" s="82">
        <f t="shared" si="11"/>
        <v>8.635097493036211</v>
      </c>
      <c r="AE39" s="39">
        <f t="shared" si="12"/>
        <v>359</v>
      </c>
      <c r="AF39" s="135">
        <f t="shared" si="13"/>
        <v>74.63617463617463</v>
      </c>
      <c r="AG39" s="106">
        <f t="shared" si="14"/>
        <v>-25.36382536382537</v>
      </c>
    </row>
    <row r="40" spans="1:33" ht="12.75" customHeight="1">
      <c r="A40" s="304" t="s">
        <v>8</v>
      </c>
      <c r="B40" s="6">
        <v>378</v>
      </c>
      <c r="C40" s="3" t="s">
        <v>16</v>
      </c>
      <c r="D40" s="53">
        <v>482</v>
      </c>
      <c r="E40" s="70">
        <v>113</v>
      </c>
      <c r="F40" s="37">
        <f t="shared" si="0"/>
        <v>30.213903743315505</v>
      </c>
      <c r="G40" s="70">
        <v>165</v>
      </c>
      <c r="H40" s="37">
        <f t="shared" si="1"/>
        <v>44.11764705882353</v>
      </c>
      <c r="I40" s="70">
        <v>59</v>
      </c>
      <c r="J40" s="37">
        <f t="shared" si="2"/>
        <v>15.775401069518717</v>
      </c>
      <c r="K40" s="70">
        <v>1</v>
      </c>
      <c r="L40" s="37">
        <f t="shared" si="3"/>
        <v>0.267379679144385</v>
      </c>
      <c r="M40" s="70">
        <v>2</v>
      </c>
      <c r="N40" s="37">
        <f t="shared" si="4"/>
        <v>0.53475935828877</v>
      </c>
      <c r="O40" s="70">
        <v>4</v>
      </c>
      <c r="P40" s="37">
        <f t="shared" si="5"/>
        <v>1.06951871657754</v>
      </c>
      <c r="Q40" s="37">
        <v>0</v>
      </c>
      <c r="R40" s="37">
        <f t="shared" si="15"/>
        <v>0</v>
      </c>
      <c r="S40" s="70">
        <v>0</v>
      </c>
      <c r="T40" s="37">
        <f t="shared" si="6"/>
        <v>0</v>
      </c>
      <c r="U40" s="70">
        <v>0</v>
      </c>
      <c r="V40" s="37">
        <f t="shared" si="7"/>
        <v>0</v>
      </c>
      <c r="W40" s="70">
        <v>0</v>
      </c>
      <c r="X40" s="37">
        <f t="shared" si="8"/>
        <v>0</v>
      </c>
      <c r="Y40" s="70">
        <v>0</v>
      </c>
      <c r="Z40" s="37">
        <f t="shared" si="9"/>
        <v>0</v>
      </c>
      <c r="AA40" s="39">
        <f t="shared" si="16"/>
        <v>344</v>
      </c>
      <c r="AB40" s="37">
        <f t="shared" si="10"/>
        <v>91.97860962566845</v>
      </c>
      <c r="AC40" s="70">
        <v>30</v>
      </c>
      <c r="AD40" s="82">
        <f t="shared" si="11"/>
        <v>8.02139037433155</v>
      </c>
      <c r="AE40" s="39">
        <f t="shared" si="12"/>
        <v>374</v>
      </c>
      <c r="AF40" s="135">
        <f t="shared" si="13"/>
        <v>77.59336099585063</v>
      </c>
      <c r="AG40" s="106">
        <f t="shared" si="14"/>
        <v>-22.40663900414937</v>
      </c>
    </row>
    <row r="41" spans="1:33" ht="12.75" customHeight="1">
      <c r="A41" s="304"/>
      <c r="B41" s="6">
        <v>379</v>
      </c>
      <c r="C41" s="3" t="s">
        <v>15</v>
      </c>
      <c r="D41" s="53">
        <v>396</v>
      </c>
      <c r="E41" s="70">
        <v>100</v>
      </c>
      <c r="F41" s="37">
        <f t="shared" si="0"/>
        <v>30.67484662576687</v>
      </c>
      <c r="G41" s="70">
        <v>131</v>
      </c>
      <c r="H41" s="37">
        <f t="shared" si="1"/>
        <v>40.1840490797546</v>
      </c>
      <c r="I41" s="70">
        <v>61</v>
      </c>
      <c r="J41" s="37">
        <f t="shared" si="2"/>
        <v>18.711656441717793</v>
      </c>
      <c r="K41" s="70">
        <v>4</v>
      </c>
      <c r="L41" s="37">
        <f t="shared" si="3"/>
        <v>1.2269938650306749</v>
      </c>
      <c r="M41" s="70">
        <v>0</v>
      </c>
      <c r="N41" s="37">
        <f t="shared" si="4"/>
        <v>0</v>
      </c>
      <c r="O41" s="70">
        <v>1</v>
      </c>
      <c r="P41" s="37">
        <f t="shared" si="5"/>
        <v>0.3067484662576687</v>
      </c>
      <c r="Q41" s="37">
        <v>0</v>
      </c>
      <c r="R41" s="37">
        <f t="shared" si="15"/>
        <v>0</v>
      </c>
      <c r="S41" s="70">
        <v>0</v>
      </c>
      <c r="T41" s="37">
        <f t="shared" si="6"/>
        <v>0</v>
      </c>
      <c r="U41" s="70">
        <v>0</v>
      </c>
      <c r="V41" s="37">
        <f t="shared" si="7"/>
        <v>0</v>
      </c>
      <c r="W41" s="70">
        <v>0</v>
      </c>
      <c r="X41" s="37">
        <f t="shared" si="8"/>
        <v>0</v>
      </c>
      <c r="Y41" s="70">
        <v>0</v>
      </c>
      <c r="Z41" s="37">
        <f t="shared" si="9"/>
        <v>0</v>
      </c>
      <c r="AA41" s="39">
        <f t="shared" si="16"/>
        <v>297</v>
      </c>
      <c r="AB41" s="37">
        <f t="shared" si="10"/>
        <v>91.1042944785276</v>
      </c>
      <c r="AC41" s="70">
        <v>29</v>
      </c>
      <c r="AD41" s="82">
        <f t="shared" si="11"/>
        <v>8.895705521472392</v>
      </c>
      <c r="AE41" s="39">
        <f t="shared" si="12"/>
        <v>326</v>
      </c>
      <c r="AF41" s="135">
        <f t="shared" si="13"/>
        <v>82.32323232323232</v>
      </c>
      <c r="AG41" s="106">
        <f t="shared" si="14"/>
        <v>-17.676767676767682</v>
      </c>
    </row>
    <row r="42" spans="1:33" ht="12.75" customHeight="1">
      <c r="A42" s="304"/>
      <c r="B42" s="6">
        <v>379</v>
      </c>
      <c r="C42" s="3" t="s">
        <v>16</v>
      </c>
      <c r="D42" s="53">
        <v>396</v>
      </c>
      <c r="E42" s="70">
        <v>110</v>
      </c>
      <c r="F42" s="37">
        <f t="shared" si="0"/>
        <v>37.16216216216216</v>
      </c>
      <c r="G42" s="70">
        <v>110</v>
      </c>
      <c r="H42" s="37">
        <f t="shared" si="1"/>
        <v>37.16216216216216</v>
      </c>
      <c r="I42" s="70">
        <v>66</v>
      </c>
      <c r="J42" s="37">
        <f t="shared" si="2"/>
        <v>22.2972972972973</v>
      </c>
      <c r="K42" s="70">
        <v>3</v>
      </c>
      <c r="L42" s="37">
        <f t="shared" si="3"/>
        <v>1.0135135135135136</v>
      </c>
      <c r="M42" s="70">
        <v>4</v>
      </c>
      <c r="N42" s="37">
        <f t="shared" si="4"/>
        <v>1.3513513513513513</v>
      </c>
      <c r="O42" s="70">
        <v>3</v>
      </c>
      <c r="P42" s="37">
        <f t="shared" si="5"/>
        <v>1.0135135135135136</v>
      </c>
      <c r="Q42" s="37">
        <v>0</v>
      </c>
      <c r="R42" s="37">
        <f t="shared" si="15"/>
        <v>0</v>
      </c>
      <c r="S42" s="70">
        <v>0</v>
      </c>
      <c r="T42" s="37">
        <f t="shared" si="6"/>
        <v>0</v>
      </c>
      <c r="U42" s="70">
        <v>0</v>
      </c>
      <c r="V42" s="37">
        <f t="shared" si="7"/>
        <v>0</v>
      </c>
      <c r="W42" s="70">
        <v>0</v>
      </c>
      <c r="X42" s="37">
        <f t="shared" si="8"/>
        <v>0</v>
      </c>
      <c r="Y42" s="70">
        <v>0</v>
      </c>
      <c r="Z42" s="37">
        <f t="shared" si="9"/>
        <v>0</v>
      </c>
      <c r="AA42" s="39">
        <f t="shared" si="16"/>
        <v>296</v>
      </c>
      <c r="AB42" s="37">
        <f t="shared" si="10"/>
        <v>100</v>
      </c>
      <c r="AC42" s="38">
        <v>0</v>
      </c>
      <c r="AD42" s="82">
        <f t="shared" si="11"/>
        <v>0</v>
      </c>
      <c r="AE42" s="39">
        <f t="shared" si="12"/>
        <v>296</v>
      </c>
      <c r="AF42" s="135">
        <f t="shared" si="13"/>
        <v>74.74747474747475</v>
      </c>
      <c r="AG42" s="106">
        <f t="shared" si="14"/>
        <v>-25.252525252525245</v>
      </c>
    </row>
    <row r="43" spans="1:33" ht="13.5" customHeight="1" thickBot="1">
      <c r="A43" s="305"/>
      <c r="B43" s="30">
        <v>380</v>
      </c>
      <c r="C43" s="31" t="s">
        <v>15</v>
      </c>
      <c r="D43" s="54">
        <v>517</v>
      </c>
      <c r="E43" s="68">
        <v>145</v>
      </c>
      <c r="F43" s="42">
        <f t="shared" si="0"/>
        <v>46.774193548387096</v>
      </c>
      <c r="G43" s="68">
        <v>69</v>
      </c>
      <c r="H43" s="42">
        <f t="shared" si="1"/>
        <v>22.258064516129032</v>
      </c>
      <c r="I43" s="68">
        <v>91</v>
      </c>
      <c r="J43" s="42">
        <f t="shared" si="2"/>
        <v>29.354838709677416</v>
      </c>
      <c r="K43" s="68">
        <v>0</v>
      </c>
      <c r="L43" s="42">
        <f t="shared" si="3"/>
        <v>0</v>
      </c>
      <c r="M43" s="68">
        <v>1</v>
      </c>
      <c r="N43" s="42">
        <f t="shared" si="4"/>
        <v>0.3225806451612903</v>
      </c>
      <c r="O43" s="68">
        <v>4</v>
      </c>
      <c r="P43" s="42">
        <f t="shared" si="5"/>
        <v>1.2903225806451613</v>
      </c>
      <c r="Q43" s="42">
        <v>0</v>
      </c>
      <c r="R43" s="42">
        <f t="shared" si="15"/>
        <v>0</v>
      </c>
      <c r="S43" s="151">
        <v>0</v>
      </c>
      <c r="T43" s="42">
        <f t="shared" si="6"/>
        <v>0</v>
      </c>
      <c r="U43" s="151">
        <v>0</v>
      </c>
      <c r="V43" s="42">
        <f t="shared" si="7"/>
        <v>0</v>
      </c>
      <c r="W43" s="151">
        <v>0</v>
      </c>
      <c r="X43" s="42">
        <f t="shared" si="8"/>
        <v>0</v>
      </c>
      <c r="Y43" s="68">
        <v>0</v>
      </c>
      <c r="Z43" s="42">
        <f t="shared" si="9"/>
        <v>0</v>
      </c>
      <c r="AA43" s="43">
        <f t="shared" si="16"/>
        <v>310</v>
      </c>
      <c r="AB43" s="42">
        <f t="shared" si="10"/>
        <v>100</v>
      </c>
      <c r="AC43" s="68">
        <v>0</v>
      </c>
      <c r="AD43" s="83">
        <f t="shared" si="11"/>
        <v>0</v>
      </c>
      <c r="AE43" s="43">
        <f t="shared" si="12"/>
        <v>310</v>
      </c>
      <c r="AF43" s="137">
        <f t="shared" si="13"/>
        <v>59.96131528046421</v>
      </c>
      <c r="AG43" s="107">
        <f t="shared" si="14"/>
        <v>-40.03868471953579</v>
      </c>
    </row>
    <row r="44" ht="7.5" customHeight="1" thickBot="1" thickTop="1">
      <c r="AA44" s="129"/>
    </row>
    <row r="45" spans="1:40" s="9" customFormat="1" ht="18" customHeight="1" thickBot="1" thickTop="1">
      <c r="A45" s="309" t="s">
        <v>37</v>
      </c>
      <c r="B45" s="309"/>
      <c r="C45" s="55">
        <f>COUNTA(C13:C43)</f>
        <v>31</v>
      </c>
      <c r="D45" s="56">
        <f>SUM(D13:D44)</f>
        <v>15158</v>
      </c>
      <c r="E45" s="56">
        <f>SUM(E13:E44)</f>
        <v>3783</v>
      </c>
      <c r="F45" s="57">
        <f>E45/AE45*100</f>
        <v>31.755225384034247</v>
      </c>
      <c r="G45" s="56">
        <f>SUM(G13:G44)</f>
        <v>4770</v>
      </c>
      <c r="H45" s="57">
        <f>G45/AE45*100</f>
        <v>40.04029211785444</v>
      </c>
      <c r="I45" s="56">
        <f>SUM(I13:I44)</f>
        <v>1967</v>
      </c>
      <c r="J45" s="57">
        <f>I45/AE45*100</f>
        <v>16.51137412910266</v>
      </c>
      <c r="K45" s="56">
        <f>SUM(K13:K44)</f>
        <v>139</v>
      </c>
      <c r="L45" s="57">
        <f>K45/AE45*100</f>
        <v>1.1667925795349618</v>
      </c>
      <c r="M45" s="56">
        <f>SUM(M13:M44)</f>
        <v>88</v>
      </c>
      <c r="N45" s="57">
        <f>M45/AE45*100</f>
        <v>0.7386888273314866</v>
      </c>
      <c r="O45" s="56">
        <f>SUM(O13:O44)</f>
        <v>282</v>
      </c>
      <c r="P45" s="57">
        <f>O45/AE45*100</f>
        <v>2.3671619239486277</v>
      </c>
      <c r="Q45" s="56">
        <f>SUM(Q13:Q44)</f>
        <v>2</v>
      </c>
      <c r="R45" s="57">
        <f t="shared" si="15"/>
        <v>0.01678838243935197</v>
      </c>
      <c r="S45" s="56">
        <f>SUM(S13:S44)</f>
        <v>51</v>
      </c>
      <c r="T45" s="57">
        <f>S45/AE45*100</f>
        <v>0.4281037522034752</v>
      </c>
      <c r="U45" s="56">
        <f>SUM(U13:U44)</f>
        <v>1</v>
      </c>
      <c r="V45" s="57">
        <f>U45/AE45*100</f>
        <v>0.008394191219675984</v>
      </c>
      <c r="W45" s="56">
        <f>SUM(W13:W44)</f>
        <v>1</v>
      </c>
      <c r="X45" s="57">
        <f>W45/AE45*100</f>
        <v>0.008394191219675984</v>
      </c>
      <c r="Y45" s="56">
        <f>SUM(Y13:Y44)</f>
        <v>0</v>
      </c>
      <c r="Z45" s="57">
        <f>Y45/AE45*100</f>
        <v>0</v>
      </c>
      <c r="AA45" s="56">
        <f>SUM(AA13:AA44)</f>
        <v>11084</v>
      </c>
      <c r="AB45" s="57">
        <f>AA45/AE45*100</f>
        <v>93.0412154788886</v>
      </c>
      <c r="AC45" s="56">
        <f>SUM(AC13:AC44)</f>
        <v>829</v>
      </c>
      <c r="AD45" s="84">
        <f>AC45/AE45*100</f>
        <v>6.958784521111391</v>
      </c>
      <c r="AE45" s="56">
        <f>SUM(AE13:AE44)</f>
        <v>11913</v>
      </c>
      <c r="AF45" s="85">
        <f>AE45/D45*100</f>
        <v>78.59216255442671</v>
      </c>
      <c r="AG45" s="112">
        <f>AF45-100</f>
        <v>-21.407837445573293</v>
      </c>
      <c r="AH45" s="20"/>
      <c r="AI45" s="20"/>
      <c r="AJ45" s="20"/>
      <c r="AK45" s="20"/>
      <c r="AL45" s="20"/>
      <c r="AM45" s="20"/>
      <c r="AN45" s="20"/>
    </row>
    <row r="46" ht="13.5" thickTop="1"/>
  </sheetData>
  <mergeCells count="32">
    <mergeCell ref="AG9:AG11"/>
    <mergeCell ref="A1:AG1"/>
    <mergeCell ref="A2:AG2"/>
    <mergeCell ref="A3:AG3"/>
    <mergeCell ref="A4:AG4"/>
    <mergeCell ref="A5:AG5"/>
    <mergeCell ref="A6:AG6"/>
    <mergeCell ref="A7:AG7"/>
    <mergeCell ref="A8:AG8"/>
    <mergeCell ref="W10:X10"/>
    <mergeCell ref="S10:T10"/>
    <mergeCell ref="U10:V10"/>
    <mergeCell ref="C9:C11"/>
    <mergeCell ref="D9:D11"/>
    <mergeCell ref="Q10:R10"/>
    <mergeCell ref="AF9:AF11"/>
    <mergeCell ref="A9:A11"/>
    <mergeCell ref="B9:B11"/>
    <mergeCell ref="AA9:AB10"/>
    <mergeCell ref="E10:F10"/>
    <mergeCell ref="AC9:AD10"/>
    <mergeCell ref="K10:L10"/>
    <mergeCell ref="AE9:AE11"/>
    <mergeCell ref="Y10:Z10"/>
    <mergeCell ref="E9:Z9"/>
    <mergeCell ref="A40:A43"/>
    <mergeCell ref="A45:B45"/>
    <mergeCell ref="M10:N10"/>
    <mergeCell ref="O10:P10"/>
    <mergeCell ref="G10:H10"/>
    <mergeCell ref="I10:J10"/>
    <mergeCell ref="A13:A39"/>
  </mergeCells>
  <printOptions/>
  <pageMargins left="0" right="0" top="0.5905511811023623" bottom="0.7874015748031497" header="0" footer="0"/>
  <pageSetup horizontalDpi="300" verticalDpi="300" orientation="landscape" paperSize="9" scale="90" r:id="rId2"/>
  <headerFooter alignWithMargins="0">
    <oddFooter>&amp;C&amp;P de &amp;N</oddFooter>
  </headerFooter>
  <rowBreaks count="1" manualBreakCount="1">
    <brk id="39" max="3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7"/>
  <sheetViews>
    <sheetView zoomScale="75" zoomScaleNormal="75" workbookViewId="0" topLeftCell="A34">
      <selection activeCell="Y13" sqref="Y13"/>
    </sheetView>
  </sheetViews>
  <sheetFormatPr defaultColWidth="11.421875" defaultRowHeight="12.75"/>
  <cols>
    <col min="1" max="1" width="7.7109375" style="66" customWidth="1"/>
    <col min="2" max="2" width="7.7109375" style="5" customWidth="1"/>
    <col min="3" max="3" width="5.7109375" style="1" customWidth="1"/>
    <col min="4" max="4" width="6.8515625" style="8" customWidth="1"/>
    <col min="5" max="5" width="5.7109375" style="8" customWidth="1"/>
    <col min="6" max="6" width="4.57421875" style="21" customWidth="1"/>
    <col min="7" max="7" width="5.7109375" style="8" customWidth="1"/>
    <col min="8" max="8" width="4.421875" style="21" customWidth="1"/>
    <col min="9" max="9" width="5.7109375" style="157" customWidth="1"/>
    <col min="10" max="10" width="4.57421875" style="21" customWidth="1"/>
    <col min="11" max="11" width="5.7109375" style="157" customWidth="1"/>
    <col min="12" max="12" width="4.57421875" style="21" customWidth="1"/>
    <col min="13" max="13" width="5.7109375" style="157" customWidth="1"/>
    <col min="14" max="14" width="4.57421875" style="21" customWidth="1"/>
    <col min="15" max="15" width="5.7109375" style="157" customWidth="1"/>
    <col min="16" max="16" width="4.57421875" style="21" customWidth="1"/>
    <col min="17" max="17" width="5.7109375" style="21" customWidth="1"/>
    <col min="18" max="18" width="4.57421875" style="21" customWidth="1"/>
    <col min="19" max="19" width="5.7109375" style="158" customWidth="1"/>
    <col min="20" max="20" width="4.57421875" style="21" customWidth="1"/>
    <col min="21" max="21" width="5.7109375" style="158" customWidth="1"/>
    <col min="22" max="22" width="4.57421875" style="21" customWidth="1"/>
    <col min="23" max="23" width="5.7109375" style="158" customWidth="1"/>
    <col min="24" max="24" width="4.57421875" style="21" customWidth="1"/>
    <col min="25" max="25" width="5.7109375" style="8" customWidth="1"/>
    <col min="26" max="26" width="4.57421875" style="21" customWidth="1"/>
    <col min="27" max="27" width="7.00390625" style="157" customWidth="1"/>
    <col min="28" max="28" width="4.7109375" style="157" customWidth="1"/>
    <col min="29" max="29" width="4.57421875" style="157" customWidth="1"/>
    <col min="30" max="30" width="4.57421875" style="158" customWidth="1"/>
    <col min="31" max="31" width="7.00390625" style="157" customWidth="1"/>
    <col min="32" max="32" width="7.7109375" style="157" customWidth="1"/>
    <col min="33" max="33" width="7.00390625" style="158" customWidth="1"/>
    <col min="34" max="34" width="21.57421875" style="0" customWidth="1"/>
    <col min="36" max="42" width="11.421875" style="18" customWidth="1"/>
  </cols>
  <sheetData>
    <row r="1" spans="1:33" ht="39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</row>
    <row r="2" spans="1:33" ht="18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</row>
    <row r="3" spans="1:33" ht="12.75">
      <c r="A3" s="312" t="s">
        <v>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</row>
    <row r="4" spans="1:33" ht="12.75">
      <c r="A4" s="313" t="s">
        <v>35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3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3" ht="25.5" customHeight="1">
      <c r="A6" s="314" t="s">
        <v>50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</row>
    <row r="7" spans="1:33" ht="11.25" customHeight="1">
      <c r="A7" s="315" t="s">
        <v>46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</row>
    <row r="8" spans="1:33" ht="13.5" thickBot="1">
      <c r="A8" s="306" t="s">
        <v>72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42" s="165" customFormat="1" ht="12" customHeight="1" thickBot="1" thickTop="1">
      <c r="A9" s="319" t="s">
        <v>36</v>
      </c>
      <c r="B9" s="322" t="s">
        <v>11</v>
      </c>
      <c r="C9" s="333" t="s">
        <v>12</v>
      </c>
      <c r="D9" s="334" t="s">
        <v>39</v>
      </c>
      <c r="E9" s="307" t="s">
        <v>42</v>
      </c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8"/>
      <c r="AA9" s="323" t="s">
        <v>43</v>
      </c>
      <c r="AB9" s="324"/>
      <c r="AC9" s="329" t="s">
        <v>40</v>
      </c>
      <c r="AD9" s="330"/>
      <c r="AE9" s="334" t="s">
        <v>41</v>
      </c>
      <c r="AF9" s="316" t="s">
        <v>68</v>
      </c>
      <c r="AG9" s="333" t="s">
        <v>69</v>
      </c>
      <c r="AJ9" s="24"/>
      <c r="AK9" s="24"/>
      <c r="AL9" s="24"/>
      <c r="AM9" s="24"/>
      <c r="AN9" s="24"/>
      <c r="AO9" s="24"/>
      <c r="AP9" s="24"/>
    </row>
    <row r="10" spans="1:33" s="24" customFormat="1" ht="18.75" customHeight="1" thickBot="1" thickTop="1">
      <c r="A10" s="320"/>
      <c r="B10" s="322"/>
      <c r="C10" s="333"/>
      <c r="D10" s="334"/>
      <c r="E10" s="327"/>
      <c r="F10" s="328"/>
      <c r="G10" s="327"/>
      <c r="H10" s="328"/>
      <c r="I10" s="327"/>
      <c r="J10" s="328"/>
      <c r="K10" s="327"/>
      <c r="L10" s="328"/>
      <c r="M10" s="327"/>
      <c r="N10" s="328"/>
      <c r="O10" s="327"/>
      <c r="P10" s="328"/>
      <c r="Q10" s="327"/>
      <c r="R10" s="328"/>
      <c r="S10" s="327"/>
      <c r="T10" s="328"/>
      <c r="U10" s="327"/>
      <c r="V10" s="328"/>
      <c r="W10" s="327"/>
      <c r="X10" s="328"/>
      <c r="Y10" s="327"/>
      <c r="Z10" s="328"/>
      <c r="AA10" s="325"/>
      <c r="AB10" s="326"/>
      <c r="AC10" s="331"/>
      <c r="AD10" s="332"/>
      <c r="AE10" s="334"/>
      <c r="AF10" s="317"/>
      <c r="AG10" s="333"/>
    </row>
    <row r="11" spans="1:33" s="24" customFormat="1" ht="12.75" customHeight="1" thickBot="1" thickTop="1">
      <c r="A11" s="321"/>
      <c r="B11" s="322"/>
      <c r="C11" s="333"/>
      <c r="D11" s="334"/>
      <c r="E11" s="49" t="s">
        <v>44</v>
      </c>
      <c r="F11" s="144" t="s">
        <v>38</v>
      </c>
      <c r="G11" s="49" t="s">
        <v>44</v>
      </c>
      <c r="H11" s="144" t="s">
        <v>38</v>
      </c>
      <c r="I11" s="49" t="s">
        <v>44</v>
      </c>
      <c r="J11" s="144" t="s">
        <v>38</v>
      </c>
      <c r="K11" s="49" t="s">
        <v>44</v>
      </c>
      <c r="L11" s="144" t="s">
        <v>38</v>
      </c>
      <c r="M11" s="49" t="s">
        <v>44</v>
      </c>
      <c r="N11" s="144" t="s">
        <v>38</v>
      </c>
      <c r="O11" s="49" t="s">
        <v>44</v>
      </c>
      <c r="P11" s="144" t="s">
        <v>38</v>
      </c>
      <c r="Q11" s="49" t="s">
        <v>44</v>
      </c>
      <c r="R11" s="144" t="s">
        <v>38</v>
      </c>
      <c r="S11" s="49" t="s">
        <v>44</v>
      </c>
      <c r="T11" s="144" t="s">
        <v>38</v>
      </c>
      <c r="U11" s="49" t="s">
        <v>44</v>
      </c>
      <c r="V11" s="144" t="s">
        <v>38</v>
      </c>
      <c r="W11" s="49" t="s">
        <v>44</v>
      </c>
      <c r="X11" s="144" t="s">
        <v>38</v>
      </c>
      <c r="Y11" s="49" t="s">
        <v>44</v>
      </c>
      <c r="Z11" s="144" t="s">
        <v>38</v>
      </c>
      <c r="AA11" s="49" t="s">
        <v>44</v>
      </c>
      <c r="AB11" s="142" t="s">
        <v>38</v>
      </c>
      <c r="AC11" s="48" t="s">
        <v>44</v>
      </c>
      <c r="AD11" s="142" t="s">
        <v>38</v>
      </c>
      <c r="AE11" s="334"/>
      <c r="AF11" s="318"/>
      <c r="AG11" s="333"/>
    </row>
    <row r="12" spans="1:42" s="2" customFormat="1" ht="7.5" customHeight="1" thickBot="1" thickTop="1">
      <c r="A12" s="65"/>
      <c r="B12" s="5"/>
      <c r="C12" s="1"/>
      <c r="D12" s="8"/>
      <c r="E12" s="8"/>
      <c r="F12" s="21"/>
      <c r="G12" s="8"/>
      <c r="H12" s="21"/>
      <c r="I12" s="157"/>
      <c r="J12" s="21"/>
      <c r="K12" s="157"/>
      <c r="L12" s="21"/>
      <c r="M12" s="157"/>
      <c r="N12" s="21"/>
      <c r="O12" s="157"/>
      <c r="P12" s="21"/>
      <c r="Q12" s="21"/>
      <c r="R12" s="21"/>
      <c r="S12" s="158"/>
      <c r="T12" s="21"/>
      <c r="U12" s="158"/>
      <c r="V12" s="21"/>
      <c r="W12" s="158"/>
      <c r="X12" s="21"/>
      <c r="Y12" s="8"/>
      <c r="Z12" s="21"/>
      <c r="AA12" s="157"/>
      <c r="AB12" s="157"/>
      <c r="AC12" s="157"/>
      <c r="AD12" s="158"/>
      <c r="AE12" s="157"/>
      <c r="AF12" s="158"/>
      <c r="AG12" s="185"/>
      <c r="AJ12" s="14"/>
      <c r="AK12" s="14"/>
      <c r="AL12" s="14"/>
      <c r="AM12" s="14"/>
      <c r="AN12" s="14"/>
      <c r="AO12" s="14"/>
      <c r="AP12" s="14"/>
    </row>
    <row r="13" spans="1:33" ht="13.5" customHeight="1" thickTop="1">
      <c r="A13" s="303" t="s">
        <v>17</v>
      </c>
      <c r="B13" s="28">
        <v>1</v>
      </c>
      <c r="C13" s="29" t="s">
        <v>15</v>
      </c>
      <c r="D13" s="52">
        <v>480</v>
      </c>
      <c r="E13" s="96">
        <v>102</v>
      </c>
      <c r="F13" s="33">
        <f aca="true" t="shared" si="0" ref="F13:F37">E13/AE13*100</f>
        <v>29.47976878612717</v>
      </c>
      <c r="G13" s="100">
        <v>153</v>
      </c>
      <c r="H13" s="33">
        <f aca="true" t="shared" si="1" ref="H13:H37">G13/AE13*100</f>
        <v>44.21965317919075</v>
      </c>
      <c r="I13" s="96">
        <v>4</v>
      </c>
      <c r="J13" s="33">
        <f aca="true" t="shared" si="2" ref="J13:J35">I13/AE13*100</f>
        <v>1.1560693641618496</v>
      </c>
      <c r="K13" s="96">
        <v>3</v>
      </c>
      <c r="L13" s="33">
        <f aca="true" t="shared" si="3" ref="L13:L35">K13/AE13*100</f>
        <v>0.8670520231213872</v>
      </c>
      <c r="M13" s="96">
        <v>10</v>
      </c>
      <c r="N13" s="33">
        <f aca="true" t="shared" si="4" ref="N13:N35">M13/AE13*100</f>
        <v>2.8901734104046244</v>
      </c>
      <c r="O13" s="96">
        <v>46</v>
      </c>
      <c r="P13" s="33">
        <f aca="true" t="shared" si="5" ref="P13:P35">O13/AE13*100</f>
        <v>13.294797687861271</v>
      </c>
      <c r="Q13" s="96">
        <v>0</v>
      </c>
      <c r="R13" s="33">
        <f>Q13/AE13*100</f>
        <v>0</v>
      </c>
      <c r="S13" s="96">
        <v>24</v>
      </c>
      <c r="T13" s="33">
        <f aca="true" t="shared" si="6" ref="T13:T35">S13/AE13*100</f>
        <v>6.9364161849710975</v>
      </c>
      <c r="U13" s="96">
        <v>0</v>
      </c>
      <c r="V13" s="33">
        <f aca="true" t="shared" si="7" ref="V13:V35">U13/AE13*100</f>
        <v>0</v>
      </c>
      <c r="W13" s="96">
        <v>2</v>
      </c>
      <c r="X13" s="33">
        <f aca="true" t="shared" si="8" ref="X13:X35">W13/AE13*100</f>
        <v>0.5780346820809248</v>
      </c>
      <c r="Y13" s="96">
        <v>0</v>
      </c>
      <c r="Z13" s="33">
        <f aca="true" t="shared" si="9" ref="Z13:Z35">Y13/AE13*100</f>
        <v>0</v>
      </c>
      <c r="AA13" s="153">
        <f>Y13+W13+U13+S13+O13+Q13+M13+K13+I13+G13+E13</f>
        <v>344</v>
      </c>
      <c r="AB13" s="159">
        <f>AA13/AE13*100</f>
        <v>99.42196531791907</v>
      </c>
      <c r="AC13" s="96">
        <v>2</v>
      </c>
      <c r="AD13" s="102">
        <f>AC13/AE13*100</f>
        <v>0.5780346820809248</v>
      </c>
      <c r="AE13" s="153">
        <f aca="true" t="shared" si="10" ref="AE13:AE35">AA13+AC13</f>
        <v>346</v>
      </c>
      <c r="AF13" s="102">
        <f aca="true" t="shared" si="11" ref="AF13:AF35">AE13/D13*100</f>
        <v>72.08333333333333</v>
      </c>
      <c r="AG13" s="36">
        <f aca="true" t="shared" si="12" ref="AG13:AG35">AF13-100</f>
        <v>-27.91666666666667</v>
      </c>
    </row>
    <row r="14" spans="1:33" ht="12.75" customHeight="1">
      <c r="A14" s="304"/>
      <c r="B14" s="6">
        <v>3</v>
      </c>
      <c r="C14" s="3" t="s">
        <v>15</v>
      </c>
      <c r="D14" s="53">
        <v>653</v>
      </c>
      <c r="E14" s="97">
        <v>114</v>
      </c>
      <c r="F14" s="37">
        <f t="shared" si="0"/>
        <v>25.56053811659193</v>
      </c>
      <c r="G14" s="98">
        <v>233</v>
      </c>
      <c r="H14" s="37">
        <f t="shared" si="1"/>
        <v>52.242152466367706</v>
      </c>
      <c r="I14" s="97">
        <v>16</v>
      </c>
      <c r="J14" s="37">
        <f t="shared" si="2"/>
        <v>3.587443946188341</v>
      </c>
      <c r="K14" s="97">
        <v>3</v>
      </c>
      <c r="L14" s="37">
        <f t="shared" si="3"/>
        <v>0.672645739910314</v>
      </c>
      <c r="M14" s="97">
        <v>8</v>
      </c>
      <c r="N14" s="37">
        <f t="shared" si="4"/>
        <v>1.7937219730941705</v>
      </c>
      <c r="O14" s="97">
        <v>37</v>
      </c>
      <c r="P14" s="37">
        <f t="shared" si="5"/>
        <v>8.295964125560538</v>
      </c>
      <c r="Q14" s="97">
        <v>0</v>
      </c>
      <c r="R14" s="37">
        <f aca="true" t="shared" si="13" ref="R14:R37">Q14/AE14*100</f>
        <v>0</v>
      </c>
      <c r="S14" s="97">
        <v>11</v>
      </c>
      <c r="T14" s="37">
        <f t="shared" si="6"/>
        <v>2.4663677130044843</v>
      </c>
      <c r="U14" s="97">
        <v>5</v>
      </c>
      <c r="V14" s="37">
        <f t="shared" si="7"/>
        <v>1.1210762331838564</v>
      </c>
      <c r="W14" s="97">
        <v>3</v>
      </c>
      <c r="X14" s="37">
        <f t="shared" si="8"/>
        <v>0.672645739910314</v>
      </c>
      <c r="Y14" s="97">
        <v>8</v>
      </c>
      <c r="Z14" s="37">
        <f t="shared" si="9"/>
        <v>1.7937219730941705</v>
      </c>
      <c r="AA14" s="154">
        <f aca="true" t="shared" si="14" ref="AA14:AA35">Y14+W14+U14+S14+O14+Q14+M14+K14+I14+G14+E14</f>
        <v>438</v>
      </c>
      <c r="AB14" s="160">
        <f aca="true" t="shared" si="15" ref="AB14:AB35">AA14/AE14*100</f>
        <v>98.20627802690582</v>
      </c>
      <c r="AC14" s="97">
        <v>8</v>
      </c>
      <c r="AD14" s="103">
        <f aca="true" t="shared" si="16" ref="AD14:AD35">AC14/AE14*100</f>
        <v>1.7937219730941705</v>
      </c>
      <c r="AE14" s="154">
        <f t="shared" si="10"/>
        <v>446</v>
      </c>
      <c r="AF14" s="103">
        <f t="shared" si="11"/>
        <v>68.30015313935681</v>
      </c>
      <c r="AG14" s="41">
        <f t="shared" si="12"/>
        <v>-31.69984686064319</v>
      </c>
    </row>
    <row r="15" spans="1:33" ht="12.75" customHeight="1">
      <c r="A15" s="304"/>
      <c r="B15" s="6">
        <v>7</v>
      </c>
      <c r="C15" s="3" t="s">
        <v>15</v>
      </c>
      <c r="D15" s="53">
        <v>405</v>
      </c>
      <c r="E15" s="97">
        <v>80</v>
      </c>
      <c r="F15" s="37">
        <f t="shared" si="0"/>
        <v>27.2108843537415</v>
      </c>
      <c r="G15" s="98">
        <v>124</v>
      </c>
      <c r="H15" s="37">
        <f t="shared" si="1"/>
        <v>42.17687074829932</v>
      </c>
      <c r="I15" s="97">
        <v>6</v>
      </c>
      <c r="J15" s="37">
        <f t="shared" si="2"/>
        <v>2.0408163265306123</v>
      </c>
      <c r="K15" s="97">
        <v>0</v>
      </c>
      <c r="L15" s="37">
        <f t="shared" si="3"/>
        <v>0</v>
      </c>
      <c r="M15" s="97">
        <v>18</v>
      </c>
      <c r="N15" s="37">
        <f t="shared" si="4"/>
        <v>6.122448979591836</v>
      </c>
      <c r="O15" s="97">
        <v>19</v>
      </c>
      <c r="P15" s="37">
        <f t="shared" si="5"/>
        <v>6.462585034013606</v>
      </c>
      <c r="Q15" s="97">
        <v>0</v>
      </c>
      <c r="R15" s="37">
        <f t="shared" si="13"/>
        <v>0</v>
      </c>
      <c r="S15" s="97">
        <v>19</v>
      </c>
      <c r="T15" s="37">
        <f t="shared" si="6"/>
        <v>6.462585034013606</v>
      </c>
      <c r="U15" s="97">
        <v>4</v>
      </c>
      <c r="V15" s="37">
        <f t="shared" si="7"/>
        <v>1.3605442176870748</v>
      </c>
      <c r="W15" s="97">
        <v>3</v>
      </c>
      <c r="X15" s="37">
        <f t="shared" si="8"/>
        <v>1.0204081632653061</v>
      </c>
      <c r="Y15" s="97">
        <v>12</v>
      </c>
      <c r="Z15" s="37">
        <f t="shared" si="9"/>
        <v>4.081632653061225</v>
      </c>
      <c r="AA15" s="154">
        <f t="shared" si="14"/>
        <v>285</v>
      </c>
      <c r="AB15" s="160">
        <f t="shared" si="15"/>
        <v>96.93877551020408</v>
      </c>
      <c r="AC15" s="97">
        <v>9</v>
      </c>
      <c r="AD15" s="103">
        <f t="shared" si="16"/>
        <v>3.061224489795918</v>
      </c>
      <c r="AE15" s="154">
        <f t="shared" si="10"/>
        <v>294</v>
      </c>
      <c r="AF15" s="103">
        <f t="shared" si="11"/>
        <v>72.5925925925926</v>
      </c>
      <c r="AG15" s="41">
        <f t="shared" si="12"/>
        <v>-27.407407407407405</v>
      </c>
    </row>
    <row r="16" spans="1:33" ht="12.75" customHeight="1">
      <c r="A16" s="304"/>
      <c r="B16" s="6">
        <v>7</v>
      </c>
      <c r="C16" s="3" t="s">
        <v>16</v>
      </c>
      <c r="D16" s="53">
        <v>405</v>
      </c>
      <c r="E16" s="97">
        <v>75</v>
      </c>
      <c r="F16" s="37">
        <f t="shared" si="0"/>
        <v>27.075812274368232</v>
      </c>
      <c r="G16" s="98">
        <v>131</v>
      </c>
      <c r="H16" s="37">
        <f t="shared" si="1"/>
        <v>47.292418772563174</v>
      </c>
      <c r="I16" s="97">
        <v>5</v>
      </c>
      <c r="J16" s="37">
        <f t="shared" si="2"/>
        <v>1.8050541516245486</v>
      </c>
      <c r="K16" s="97">
        <v>0</v>
      </c>
      <c r="L16" s="37">
        <f t="shared" si="3"/>
        <v>0</v>
      </c>
      <c r="M16" s="97">
        <v>7</v>
      </c>
      <c r="N16" s="37">
        <f t="shared" si="4"/>
        <v>2.527075812274368</v>
      </c>
      <c r="O16" s="97">
        <v>31</v>
      </c>
      <c r="P16" s="37">
        <f t="shared" si="5"/>
        <v>11.191335740072201</v>
      </c>
      <c r="Q16" s="97">
        <v>0</v>
      </c>
      <c r="R16" s="37">
        <f t="shared" si="13"/>
        <v>0</v>
      </c>
      <c r="S16" s="97">
        <v>13</v>
      </c>
      <c r="T16" s="37">
        <f t="shared" si="6"/>
        <v>4.693140794223827</v>
      </c>
      <c r="U16" s="97">
        <v>1</v>
      </c>
      <c r="V16" s="37">
        <f t="shared" si="7"/>
        <v>0.36101083032490977</v>
      </c>
      <c r="W16" s="97">
        <v>1</v>
      </c>
      <c r="X16" s="37">
        <f t="shared" si="8"/>
        <v>0.36101083032490977</v>
      </c>
      <c r="Y16" s="97">
        <v>7</v>
      </c>
      <c r="Z16" s="37">
        <f t="shared" si="9"/>
        <v>2.527075812274368</v>
      </c>
      <c r="AA16" s="154">
        <f t="shared" si="14"/>
        <v>271</v>
      </c>
      <c r="AB16" s="160">
        <f t="shared" si="15"/>
        <v>97.83393501805054</v>
      </c>
      <c r="AC16" s="97">
        <v>6</v>
      </c>
      <c r="AD16" s="103">
        <f t="shared" si="16"/>
        <v>2.166064981949458</v>
      </c>
      <c r="AE16" s="154">
        <f t="shared" si="10"/>
        <v>277</v>
      </c>
      <c r="AF16" s="103">
        <f t="shared" si="11"/>
        <v>68.39506172839506</v>
      </c>
      <c r="AG16" s="41">
        <f t="shared" si="12"/>
        <v>-31.604938271604937</v>
      </c>
    </row>
    <row r="17" spans="1:33" ht="12.75" customHeight="1">
      <c r="A17" s="304"/>
      <c r="B17" s="6">
        <v>11</v>
      </c>
      <c r="C17" s="3" t="s">
        <v>15</v>
      </c>
      <c r="D17" s="53">
        <v>392</v>
      </c>
      <c r="E17" s="97">
        <v>105</v>
      </c>
      <c r="F17" s="37">
        <f t="shared" si="0"/>
        <v>36.71328671328671</v>
      </c>
      <c r="G17" s="98">
        <v>120</v>
      </c>
      <c r="H17" s="37">
        <f t="shared" si="1"/>
        <v>41.95804195804196</v>
      </c>
      <c r="I17" s="97">
        <v>8</v>
      </c>
      <c r="J17" s="37">
        <f t="shared" si="2"/>
        <v>2.797202797202797</v>
      </c>
      <c r="K17" s="97">
        <v>2</v>
      </c>
      <c r="L17" s="37">
        <f t="shared" si="3"/>
        <v>0.6993006993006993</v>
      </c>
      <c r="M17" s="97">
        <v>5</v>
      </c>
      <c r="N17" s="37">
        <f t="shared" si="4"/>
        <v>1.7482517482517483</v>
      </c>
      <c r="O17" s="97">
        <v>24</v>
      </c>
      <c r="P17" s="37">
        <f t="shared" si="5"/>
        <v>8.391608391608392</v>
      </c>
      <c r="Q17" s="97">
        <v>0</v>
      </c>
      <c r="R17" s="37">
        <f t="shared" si="13"/>
        <v>0</v>
      </c>
      <c r="S17" s="97">
        <v>10</v>
      </c>
      <c r="T17" s="37">
        <f t="shared" si="6"/>
        <v>3.4965034965034967</v>
      </c>
      <c r="U17" s="97">
        <v>0</v>
      </c>
      <c r="V17" s="37">
        <f t="shared" si="7"/>
        <v>0</v>
      </c>
      <c r="W17" s="97">
        <v>3</v>
      </c>
      <c r="X17" s="37">
        <f t="shared" si="8"/>
        <v>1.048951048951049</v>
      </c>
      <c r="Y17" s="97">
        <v>1</v>
      </c>
      <c r="Z17" s="37">
        <f t="shared" si="9"/>
        <v>0.34965034965034963</v>
      </c>
      <c r="AA17" s="154">
        <f t="shared" si="14"/>
        <v>278</v>
      </c>
      <c r="AB17" s="160">
        <f t="shared" si="15"/>
        <v>97.2027972027972</v>
      </c>
      <c r="AC17" s="97">
        <v>8</v>
      </c>
      <c r="AD17" s="103">
        <f t="shared" si="16"/>
        <v>2.797202797202797</v>
      </c>
      <c r="AE17" s="154">
        <f t="shared" si="10"/>
        <v>286</v>
      </c>
      <c r="AF17" s="103">
        <f t="shared" si="11"/>
        <v>72.95918367346938</v>
      </c>
      <c r="AG17" s="41">
        <f t="shared" si="12"/>
        <v>-27.040816326530617</v>
      </c>
    </row>
    <row r="18" spans="1:33" ht="12.75" customHeight="1">
      <c r="A18" s="304"/>
      <c r="B18" s="6">
        <v>11</v>
      </c>
      <c r="C18" s="3" t="s">
        <v>16</v>
      </c>
      <c r="D18" s="53">
        <v>392</v>
      </c>
      <c r="E18" s="97">
        <v>74</v>
      </c>
      <c r="F18" s="37">
        <f t="shared" si="0"/>
        <v>25.874125874125873</v>
      </c>
      <c r="G18" s="98">
        <v>144</v>
      </c>
      <c r="H18" s="37">
        <f t="shared" si="1"/>
        <v>50.349650349650354</v>
      </c>
      <c r="I18" s="97">
        <v>7</v>
      </c>
      <c r="J18" s="37">
        <f t="shared" si="2"/>
        <v>2.4475524475524475</v>
      </c>
      <c r="K18" s="97">
        <v>2</v>
      </c>
      <c r="L18" s="37">
        <f t="shared" si="3"/>
        <v>0.6993006993006993</v>
      </c>
      <c r="M18" s="97">
        <v>1</v>
      </c>
      <c r="N18" s="37">
        <f t="shared" si="4"/>
        <v>0.34965034965034963</v>
      </c>
      <c r="O18" s="97">
        <v>28</v>
      </c>
      <c r="P18" s="37">
        <f t="shared" si="5"/>
        <v>9.79020979020979</v>
      </c>
      <c r="Q18" s="97">
        <v>0</v>
      </c>
      <c r="R18" s="37">
        <f t="shared" si="13"/>
        <v>0</v>
      </c>
      <c r="S18" s="97">
        <v>15</v>
      </c>
      <c r="T18" s="37">
        <f t="shared" si="6"/>
        <v>5.244755244755245</v>
      </c>
      <c r="U18" s="97">
        <v>3</v>
      </c>
      <c r="V18" s="37">
        <f t="shared" si="7"/>
        <v>1.048951048951049</v>
      </c>
      <c r="W18" s="97">
        <v>4</v>
      </c>
      <c r="X18" s="37">
        <f t="shared" si="8"/>
        <v>1.3986013986013985</v>
      </c>
      <c r="Y18" s="97">
        <v>2</v>
      </c>
      <c r="Z18" s="37">
        <f t="shared" si="9"/>
        <v>0.6993006993006993</v>
      </c>
      <c r="AA18" s="154">
        <f t="shared" si="14"/>
        <v>280</v>
      </c>
      <c r="AB18" s="160">
        <f t="shared" si="15"/>
        <v>97.9020979020979</v>
      </c>
      <c r="AC18" s="97">
        <v>6</v>
      </c>
      <c r="AD18" s="103">
        <f t="shared" si="16"/>
        <v>2.097902097902098</v>
      </c>
      <c r="AE18" s="154">
        <f t="shared" si="10"/>
        <v>286</v>
      </c>
      <c r="AF18" s="103">
        <f t="shared" si="11"/>
        <v>72.95918367346938</v>
      </c>
      <c r="AG18" s="41">
        <f t="shared" si="12"/>
        <v>-27.040816326530617</v>
      </c>
    </row>
    <row r="19" spans="1:33" ht="12.75" customHeight="1">
      <c r="A19" s="304"/>
      <c r="B19" s="6">
        <v>12</v>
      </c>
      <c r="C19" s="3" t="s">
        <v>15</v>
      </c>
      <c r="D19" s="53">
        <v>735</v>
      </c>
      <c r="E19" s="97">
        <v>149</v>
      </c>
      <c r="F19" s="37">
        <f t="shared" si="0"/>
        <v>27.59259259259259</v>
      </c>
      <c r="G19" s="98">
        <v>256</v>
      </c>
      <c r="H19" s="37">
        <f t="shared" si="1"/>
        <v>47.40740740740741</v>
      </c>
      <c r="I19" s="97">
        <v>12</v>
      </c>
      <c r="J19" s="37">
        <f t="shared" si="2"/>
        <v>2.2222222222222223</v>
      </c>
      <c r="K19" s="97">
        <v>1</v>
      </c>
      <c r="L19" s="37">
        <f t="shared" si="3"/>
        <v>0.1851851851851852</v>
      </c>
      <c r="M19" s="97">
        <v>7</v>
      </c>
      <c r="N19" s="37">
        <f t="shared" si="4"/>
        <v>1.2962962962962963</v>
      </c>
      <c r="O19" s="97">
        <v>79</v>
      </c>
      <c r="P19" s="37">
        <f t="shared" si="5"/>
        <v>14.629629629629628</v>
      </c>
      <c r="Q19" s="97">
        <v>0</v>
      </c>
      <c r="R19" s="37">
        <f t="shared" si="13"/>
        <v>0</v>
      </c>
      <c r="S19" s="97">
        <v>12</v>
      </c>
      <c r="T19" s="37">
        <f t="shared" si="6"/>
        <v>2.2222222222222223</v>
      </c>
      <c r="U19" s="97">
        <v>1</v>
      </c>
      <c r="V19" s="37">
        <f t="shared" si="7"/>
        <v>0.1851851851851852</v>
      </c>
      <c r="W19" s="97">
        <v>7</v>
      </c>
      <c r="X19" s="37">
        <f t="shared" si="8"/>
        <v>1.2962962962962963</v>
      </c>
      <c r="Y19" s="97">
        <v>0</v>
      </c>
      <c r="Z19" s="37">
        <f t="shared" si="9"/>
        <v>0</v>
      </c>
      <c r="AA19" s="154">
        <f t="shared" si="14"/>
        <v>524</v>
      </c>
      <c r="AB19" s="160">
        <f t="shared" si="15"/>
        <v>97.03703703703704</v>
      </c>
      <c r="AC19" s="97">
        <v>16</v>
      </c>
      <c r="AD19" s="103">
        <f t="shared" si="16"/>
        <v>2.9629629629629632</v>
      </c>
      <c r="AE19" s="154">
        <f t="shared" si="10"/>
        <v>540</v>
      </c>
      <c r="AF19" s="103">
        <f t="shared" si="11"/>
        <v>73.46938775510205</v>
      </c>
      <c r="AG19" s="41">
        <f t="shared" si="12"/>
        <v>-26.530612244897952</v>
      </c>
    </row>
    <row r="20" spans="1:33" ht="12.75" customHeight="1">
      <c r="A20" s="304"/>
      <c r="B20" s="6">
        <v>12</v>
      </c>
      <c r="C20" s="3" t="s">
        <v>16</v>
      </c>
      <c r="D20" s="53">
        <v>735</v>
      </c>
      <c r="E20" s="97">
        <v>152</v>
      </c>
      <c r="F20" s="37">
        <f t="shared" si="0"/>
        <v>28.200371057513912</v>
      </c>
      <c r="G20" s="98">
        <v>273</v>
      </c>
      <c r="H20" s="37">
        <f t="shared" si="1"/>
        <v>50.649350649350644</v>
      </c>
      <c r="I20" s="97">
        <v>14</v>
      </c>
      <c r="J20" s="37">
        <f t="shared" si="2"/>
        <v>2.5974025974025974</v>
      </c>
      <c r="K20" s="97">
        <v>3</v>
      </c>
      <c r="L20" s="37">
        <f t="shared" si="3"/>
        <v>0.5565862708719851</v>
      </c>
      <c r="M20" s="97">
        <v>5</v>
      </c>
      <c r="N20" s="37">
        <f t="shared" si="4"/>
        <v>0.927643784786642</v>
      </c>
      <c r="O20" s="97">
        <v>66</v>
      </c>
      <c r="P20" s="37">
        <f t="shared" si="5"/>
        <v>12.244897959183673</v>
      </c>
      <c r="Q20" s="97">
        <v>0</v>
      </c>
      <c r="R20" s="37">
        <f t="shared" si="13"/>
        <v>0</v>
      </c>
      <c r="S20" s="97">
        <v>12</v>
      </c>
      <c r="T20" s="37">
        <f t="shared" si="6"/>
        <v>2.2263450834879404</v>
      </c>
      <c r="U20" s="97">
        <v>1</v>
      </c>
      <c r="V20" s="37">
        <f t="shared" si="7"/>
        <v>0.1855287569573284</v>
      </c>
      <c r="W20" s="97">
        <v>1</v>
      </c>
      <c r="X20" s="37">
        <f t="shared" si="8"/>
        <v>0.1855287569573284</v>
      </c>
      <c r="Y20" s="97">
        <v>2</v>
      </c>
      <c r="Z20" s="37">
        <f t="shared" si="9"/>
        <v>0.3710575139146568</v>
      </c>
      <c r="AA20" s="154">
        <f t="shared" si="14"/>
        <v>529</v>
      </c>
      <c r="AB20" s="160">
        <f t="shared" si="15"/>
        <v>98.14471243042672</v>
      </c>
      <c r="AC20" s="97">
        <v>10</v>
      </c>
      <c r="AD20" s="103">
        <f t="shared" si="16"/>
        <v>1.855287569573284</v>
      </c>
      <c r="AE20" s="154">
        <f t="shared" si="10"/>
        <v>539</v>
      </c>
      <c r="AF20" s="103">
        <f t="shared" si="11"/>
        <v>73.33333333333333</v>
      </c>
      <c r="AG20" s="41">
        <f t="shared" si="12"/>
        <v>-26.66666666666667</v>
      </c>
    </row>
    <row r="21" spans="1:33" ht="12.75" customHeight="1">
      <c r="A21" s="304"/>
      <c r="B21" s="6">
        <v>24</v>
      </c>
      <c r="C21" s="3" t="s">
        <v>15</v>
      </c>
      <c r="D21" s="53">
        <v>557</v>
      </c>
      <c r="E21" s="97">
        <v>113</v>
      </c>
      <c r="F21" s="37">
        <f t="shared" si="0"/>
        <v>31.564245810055862</v>
      </c>
      <c r="G21" s="98">
        <v>173</v>
      </c>
      <c r="H21" s="37">
        <f t="shared" si="1"/>
        <v>48.324022346368714</v>
      </c>
      <c r="I21" s="97">
        <v>10</v>
      </c>
      <c r="J21" s="37">
        <f t="shared" si="2"/>
        <v>2.793296089385475</v>
      </c>
      <c r="K21" s="97">
        <v>1</v>
      </c>
      <c r="L21" s="37">
        <f t="shared" si="3"/>
        <v>0.27932960893854747</v>
      </c>
      <c r="M21" s="97">
        <v>6</v>
      </c>
      <c r="N21" s="37">
        <f t="shared" si="4"/>
        <v>1.675977653631285</v>
      </c>
      <c r="O21" s="97">
        <v>31</v>
      </c>
      <c r="P21" s="37">
        <f t="shared" si="5"/>
        <v>8.659217877094973</v>
      </c>
      <c r="Q21" s="97">
        <v>0</v>
      </c>
      <c r="R21" s="37">
        <f t="shared" si="13"/>
        <v>0</v>
      </c>
      <c r="S21" s="97">
        <v>6</v>
      </c>
      <c r="T21" s="37">
        <f t="shared" si="6"/>
        <v>1.675977653631285</v>
      </c>
      <c r="U21" s="97">
        <v>1</v>
      </c>
      <c r="V21" s="37">
        <f t="shared" si="7"/>
        <v>0.27932960893854747</v>
      </c>
      <c r="W21" s="97">
        <v>4</v>
      </c>
      <c r="X21" s="37">
        <f t="shared" si="8"/>
        <v>1.1173184357541899</v>
      </c>
      <c r="Y21" s="97">
        <v>3</v>
      </c>
      <c r="Z21" s="37">
        <f t="shared" si="9"/>
        <v>0.8379888268156425</v>
      </c>
      <c r="AA21" s="154">
        <f t="shared" si="14"/>
        <v>348</v>
      </c>
      <c r="AB21" s="160">
        <f t="shared" si="15"/>
        <v>97.20670391061452</v>
      </c>
      <c r="AC21" s="97">
        <v>10</v>
      </c>
      <c r="AD21" s="103">
        <f t="shared" si="16"/>
        <v>2.793296089385475</v>
      </c>
      <c r="AE21" s="154">
        <f t="shared" si="10"/>
        <v>358</v>
      </c>
      <c r="AF21" s="103">
        <f t="shared" si="11"/>
        <v>64.27289048473968</v>
      </c>
      <c r="AG21" s="41">
        <f t="shared" si="12"/>
        <v>-35.727109515260324</v>
      </c>
    </row>
    <row r="22" spans="1:33" ht="12.75" customHeight="1">
      <c r="A22" s="304"/>
      <c r="B22" s="6">
        <v>24</v>
      </c>
      <c r="C22" s="3" t="s">
        <v>16</v>
      </c>
      <c r="D22" s="53">
        <v>557</v>
      </c>
      <c r="E22" s="97">
        <v>113</v>
      </c>
      <c r="F22" s="37">
        <f t="shared" si="0"/>
        <v>28.8265306122449</v>
      </c>
      <c r="G22" s="98">
        <v>179</v>
      </c>
      <c r="H22" s="37">
        <f t="shared" si="1"/>
        <v>45.66326530612245</v>
      </c>
      <c r="I22" s="97">
        <v>15</v>
      </c>
      <c r="J22" s="37">
        <f t="shared" si="2"/>
        <v>3.826530612244898</v>
      </c>
      <c r="K22" s="97">
        <v>0</v>
      </c>
      <c r="L22" s="37">
        <f t="shared" si="3"/>
        <v>0</v>
      </c>
      <c r="M22" s="97">
        <v>4</v>
      </c>
      <c r="N22" s="37">
        <f t="shared" si="4"/>
        <v>1.0204081632653061</v>
      </c>
      <c r="O22" s="97">
        <v>48</v>
      </c>
      <c r="P22" s="37">
        <f t="shared" si="5"/>
        <v>12.244897959183673</v>
      </c>
      <c r="Q22" s="97">
        <v>0</v>
      </c>
      <c r="R22" s="37">
        <f t="shared" si="13"/>
        <v>0</v>
      </c>
      <c r="S22" s="97">
        <v>15</v>
      </c>
      <c r="T22" s="37">
        <f t="shared" si="6"/>
        <v>3.826530612244898</v>
      </c>
      <c r="U22" s="97">
        <v>2</v>
      </c>
      <c r="V22" s="37">
        <f t="shared" si="7"/>
        <v>0.5102040816326531</v>
      </c>
      <c r="W22" s="97">
        <v>2</v>
      </c>
      <c r="X22" s="37">
        <f t="shared" si="8"/>
        <v>0.5102040816326531</v>
      </c>
      <c r="Y22" s="97">
        <v>2</v>
      </c>
      <c r="Z22" s="37">
        <f t="shared" si="9"/>
        <v>0.5102040816326531</v>
      </c>
      <c r="AA22" s="154">
        <f t="shared" si="14"/>
        <v>380</v>
      </c>
      <c r="AB22" s="160">
        <f t="shared" si="15"/>
        <v>96.93877551020408</v>
      </c>
      <c r="AC22" s="97">
        <v>12</v>
      </c>
      <c r="AD22" s="103">
        <f t="shared" si="16"/>
        <v>3.061224489795918</v>
      </c>
      <c r="AE22" s="154">
        <f t="shared" si="10"/>
        <v>392</v>
      </c>
      <c r="AF22" s="103">
        <f t="shared" si="11"/>
        <v>70.3770197486535</v>
      </c>
      <c r="AG22" s="41">
        <f t="shared" si="12"/>
        <v>-29.622980251346505</v>
      </c>
    </row>
    <row r="23" spans="1:33" ht="12.75" customHeight="1">
      <c r="A23" s="304"/>
      <c r="B23" s="6">
        <v>25</v>
      </c>
      <c r="C23" s="3" t="s">
        <v>15</v>
      </c>
      <c r="D23" s="53">
        <v>665</v>
      </c>
      <c r="E23" s="97">
        <v>121</v>
      </c>
      <c r="F23" s="37">
        <f t="shared" si="0"/>
        <v>26.535087719298247</v>
      </c>
      <c r="G23" s="98">
        <v>236</v>
      </c>
      <c r="H23" s="37">
        <f t="shared" si="1"/>
        <v>51.75438596491229</v>
      </c>
      <c r="I23" s="97">
        <v>6</v>
      </c>
      <c r="J23" s="37">
        <f t="shared" si="2"/>
        <v>1.3157894736842104</v>
      </c>
      <c r="K23" s="97">
        <v>0</v>
      </c>
      <c r="L23" s="37">
        <f t="shared" si="3"/>
        <v>0</v>
      </c>
      <c r="M23" s="97">
        <v>5</v>
      </c>
      <c r="N23" s="37">
        <f t="shared" si="4"/>
        <v>1.0964912280701753</v>
      </c>
      <c r="O23" s="97">
        <v>53</v>
      </c>
      <c r="P23" s="37">
        <f t="shared" si="5"/>
        <v>11.62280701754386</v>
      </c>
      <c r="Q23" s="97">
        <v>0</v>
      </c>
      <c r="R23" s="37">
        <f t="shared" si="13"/>
        <v>0</v>
      </c>
      <c r="S23" s="97">
        <v>13</v>
      </c>
      <c r="T23" s="37">
        <f t="shared" si="6"/>
        <v>2.850877192982456</v>
      </c>
      <c r="U23" s="97">
        <v>3</v>
      </c>
      <c r="V23" s="37">
        <f t="shared" si="7"/>
        <v>0.6578947368421052</v>
      </c>
      <c r="W23" s="97">
        <v>9</v>
      </c>
      <c r="X23" s="37">
        <f t="shared" si="8"/>
        <v>1.9736842105263157</v>
      </c>
      <c r="Y23" s="97">
        <v>2</v>
      </c>
      <c r="Z23" s="37">
        <f t="shared" si="9"/>
        <v>0.43859649122807015</v>
      </c>
      <c r="AA23" s="154">
        <f t="shared" si="14"/>
        <v>448</v>
      </c>
      <c r="AB23" s="160">
        <f t="shared" si="15"/>
        <v>98.24561403508771</v>
      </c>
      <c r="AC23" s="97">
        <v>8</v>
      </c>
      <c r="AD23" s="103">
        <f t="shared" si="16"/>
        <v>1.7543859649122806</v>
      </c>
      <c r="AE23" s="154">
        <f t="shared" si="10"/>
        <v>456</v>
      </c>
      <c r="AF23" s="103">
        <f t="shared" si="11"/>
        <v>68.57142857142857</v>
      </c>
      <c r="AG23" s="41">
        <f t="shared" si="12"/>
        <v>-31.42857142857143</v>
      </c>
    </row>
    <row r="24" spans="1:33" ht="12.75" customHeight="1">
      <c r="A24" s="304"/>
      <c r="B24" s="6">
        <v>26</v>
      </c>
      <c r="C24" s="3" t="s">
        <v>15</v>
      </c>
      <c r="D24" s="53">
        <v>618</v>
      </c>
      <c r="E24" s="97">
        <v>117</v>
      </c>
      <c r="F24" s="37">
        <f t="shared" si="0"/>
        <v>27.52941176470588</v>
      </c>
      <c r="G24" s="98">
        <v>194</v>
      </c>
      <c r="H24" s="37">
        <f t="shared" si="1"/>
        <v>45.64705882352941</v>
      </c>
      <c r="I24" s="97">
        <v>13</v>
      </c>
      <c r="J24" s="37">
        <f t="shared" si="2"/>
        <v>3.058823529411765</v>
      </c>
      <c r="K24" s="97">
        <v>0</v>
      </c>
      <c r="L24" s="37">
        <f t="shared" si="3"/>
        <v>0</v>
      </c>
      <c r="M24" s="97">
        <v>6</v>
      </c>
      <c r="N24" s="37">
        <f t="shared" si="4"/>
        <v>1.411764705882353</v>
      </c>
      <c r="O24" s="97">
        <v>57</v>
      </c>
      <c r="P24" s="37">
        <f t="shared" si="5"/>
        <v>13.411764705882353</v>
      </c>
      <c r="Q24" s="97">
        <v>1</v>
      </c>
      <c r="R24" s="37">
        <f t="shared" si="13"/>
        <v>0.2352941176470588</v>
      </c>
      <c r="S24" s="97">
        <v>18</v>
      </c>
      <c r="T24" s="37">
        <f t="shared" si="6"/>
        <v>4.235294117647059</v>
      </c>
      <c r="U24" s="97">
        <v>0</v>
      </c>
      <c r="V24" s="37">
        <f t="shared" si="7"/>
        <v>0</v>
      </c>
      <c r="W24" s="97">
        <v>8</v>
      </c>
      <c r="X24" s="37">
        <f t="shared" si="8"/>
        <v>1.8823529411764703</v>
      </c>
      <c r="Y24" s="97">
        <v>1</v>
      </c>
      <c r="Z24" s="37">
        <f t="shared" si="9"/>
        <v>0.2352941176470588</v>
      </c>
      <c r="AA24" s="154">
        <f t="shared" si="14"/>
        <v>415</v>
      </c>
      <c r="AB24" s="160">
        <f t="shared" si="15"/>
        <v>97.6470588235294</v>
      </c>
      <c r="AC24" s="97">
        <v>10</v>
      </c>
      <c r="AD24" s="103">
        <f t="shared" si="16"/>
        <v>2.3529411764705883</v>
      </c>
      <c r="AE24" s="154">
        <f t="shared" si="10"/>
        <v>425</v>
      </c>
      <c r="AF24" s="103">
        <f t="shared" si="11"/>
        <v>68.77022653721683</v>
      </c>
      <c r="AG24" s="41">
        <f t="shared" si="12"/>
        <v>-31.22977346278317</v>
      </c>
    </row>
    <row r="25" spans="1:33" ht="12.75" customHeight="1">
      <c r="A25" s="304"/>
      <c r="B25" s="6">
        <v>26</v>
      </c>
      <c r="C25" s="3" t="s">
        <v>16</v>
      </c>
      <c r="D25" s="53">
        <v>619</v>
      </c>
      <c r="E25" s="97">
        <v>142</v>
      </c>
      <c r="F25" s="37">
        <f t="shared" si="0"/>
        <v>32.42009132420091</v>
      </c>
      <c r="G25" s="98">
        <v>187</v>
      </c>
      <c r="H25" s="37">
        <f t="shared" si="1"/>
        <v>42.69406392694064</v>
      </c>
      <c r="I25" s="97">
        <v>9</v>
      </c>
      <c r="J25" s="37">
        <f t="shared" si="2"/>
        <v>2.054794520547945</v>
      </c>
      <c r="K25" s="97">
        <v>2</v>
      </c>
      <c r="L25" s="37">
        <f t="shared" si="3"/>
        <v>0.45662100456621</v>
      </c>
      <c r="M25" s="97">
        <v>3</v>
      </c>
      <c r="N25" s="37">
        <f t="shared" si="4"/>
        <v>0.684931506849315</v>
      </c>
      <c r="O25" s="97">
        <v>52</v>
      </c>
      <c r="P25" s="37">
        <f t="shared" si="5"/>
        <v>11.87214611872146</v>
      </c>
      <c r="Q25" s="97">
        <v>2</v>
      </c>
      <c r="R25" s="37">
        <f t="shared" si="13"/>
        <v>0.45662100456621</v>
      </c>
      <c r="S25" s="97">
        <v>12</v>
      </c>
      <c r="T25" s="37">
        <f t="shared" si="6"/>
        <v>2.73972602739726</v>
      </c>
      <c r="U25" s="97">
        <v>1</v>
      </c>
      <c r="V25" s="37">
        <f t="shared" si="7"/>
        <v>0.228310502283105</v>
      </c>
      <c r="W25" s="97">
        <v>23</v>
      </c>
      <c r="X25" s="37">
        <f t="shared" si="8"/>
        <v>5.251141552511415</v>
      </c>
      <c r="Y25" s="97">
        <v>0</v>
      </c>
      <c r="Z25" s="37">
        <f t="shared" si="9"/>
        <v>0</v>
      </c>
      <c r="AA25" s="154">
        <f t="shared" si="14"/>
        <v>433</v>
      </c>
      <c r="AB25" s="160">
        <f t="shared" si="15"/>
        <v>98.85844748858447</v>
      </c>
      <c r="AC25" s="97">
        <v>5</v>
      </c>
      <c r="AD25" s="103">
        <f t="shared" si="16"/>
        <v>1.141552511415525</v>
      </c>
      <c r="AE25" s="154">
        <f t="shared" si="10"/>
        <v>438</v>
      </c>
      <c r="AF25" s="103">
        <f t="shared" si="11"/>
        <v>70.75928917609046</v>
      </c>
      <c r="AG25" s="41">
        <f t="shared" si="12"/>
        <v>-29.240710823909538</v>
      </c>
    </row>
    <row r="26" spans="1:33" ht="12.75" customHeight="1">
      <c r="A26" s="304"/>
      <c r="B26" s="6">
        <v>31</v>
      </c>
      <c r="C26" s="3" t="s">
        <v>15</v>
      </c>
      <c r="D26" s="53">
        <v>394</v>
      </c>
      <c r="E26" s="97">
        <v>71</v>
      </c>
      <c r="F26" s="37">
        <f t="shared" si="0"/>
        <v>25.91240875912409</v>
      </c>
      <c r="G26" s="98">
        <v>137</v>
      </c>
      <c r="H26" s="37">
        <f t="shared" si="1"/>
        <v>50</v>
      </c>
      <c r="I26" s="97">
        <v>6</v>
      </c>
      <c r="J26" s="37">
        <f t="shared" si="2"/>
        <v>2.18978102189781</v>
      </c>
      <c r="K26" s="97">
        <v>0</v>
      </c>
      <c r="L26" s="37">
        <f t="shared" si="3"/>
        <v>0</v>
      </c>
      <c r="M26" s="97">
        <v>3</v>
      </c>
      <c r="N26" s="37">
        <f t="shared" si="4"/>
        <v>1.094890510948905</v>
      </c>
      <c r="O26" s="97">
        <v>32</v>
      </c>
      <c r="P26" s="37">
        <f t="shared" si="5"/>
        <v>11.678832116788321</v>
      </c>
      <c r="Q26" s="97">
        <v>0</v>
      </c>
      <c r="R26" s="37">
        <f t="shared" si="13"/>
        <v>0</v>
      </c>
      <c r="S26" s="97">
        <v>17</v>
      </c>
      <c r="T26" s="37">
        <f t="shared" si="6"/>
        <v>6.204379562043796</v>
      </c>
      <c r="U26" s="97">
        <v>1</v>
      </c>
      <c r="V26" s="37">
        <f t="shared" si="7"/>
        <v>0.36496350364963503</v>
      </c>
      <c r="W26" s="97">
        <v>2</v>
      </c>
      <c r="X26" s="37">
        <f t="shared" si="8"/>
        <v>0.7299270072992701</v>
      </c>
      <c r="Y26" s="97">
        <v>2</v>
      </c>
      <c r="Z26" s="37">
        <f t="shared" si="9"/>
        <v>0.7299270072992701</v>
      </c>
      <c r="AA26" s="154">
        <f t="shared" si="14"/>
        <v>271</v>
      </c>
      <c r="AB26" s="160">
        <f t="shared" si="15"/>
        <v>98.90510948905109</v>
      </c>
      <c r="AC26" s="97">
        <v>3</v>
      </c>
      <c r="AD26" s="103">
        <f t="shared" si="16"/>
        <v>1.094890510948905</v>
      </c>
      <c r="AE26" s="154">
        <f t="shared" si="10"/>
        <v>274</v>
      </c>
      <c r="AF26" s="103">
        <f t="shared" si="11"/>
        <v>69.54314720812182</v>
      </c>
      <c r="AG26" s="41">
        <f t="shared" si="12"/>
        <v>-30.456852791878177</v>
      </c>
    </row>
    <row r="27" spans="1:33" ht="12.75" customHeight="1">
      <c r="A27" s="304"/>
      <c r="B27" s="6">
        <v>31</v>
      </c>
      <c r="C27" s="3" t="s">
        <v>16</v>
      </c>
      <c r="D27" s="53">
        <v>394</v>
      </c>
      <c r="E27" s="97">
        <v>85</v>
      </c>
      <c r="F27" s="37">
        <f t="shared" si="0"/>
        <v>30.575539568345324</v>
      </c>
      <c r="G27" s="98">
        <v>129</v>
      </c>
      <c r="H27" s="37">
        <f t="shared" si="1"/>
        <v>46.402877697841724</v>
      </c>
      <c r="I27" s="97">
        <v>15</v>
      </c>
      <c r="J27" s="37">
        <f t="shared" si="2"/>
        <v>5.39568345323741</v>
      </c>
      <c r="K27" s="97">
        <v>0</v>
      </c>
      <c r="L27" s="37">
        <f t="shared" si="3"/>
        <v>0</v>
      </c>
      <c r="M27" s="97">
        <v>2</v>
      </c>
      <c r="N27" s="37">
        <f t="shared" si="4"/>
        <v>0.7194244604316548</v>
      </c>
      <c r="O27" s="97">
        <v>30</v>
      </c>
      <c r="P27" s="37">
        <f t="shared" si="5"/>
        <v>10.79136690647482</v>
      </c>
      <c r="Q27" s="97">
        <v>0</v>
      </c>
      <c r="R27" s="37">
        <f t="shared" si="13"/>
        <v>0</v>
      </c>
      <c r="S27" s="97">
        <v>11</v>
      </c>
      <c r="T27" s="37">
        <f t="shared" si="6"/>
        <v>3.9568345323741005</v>
      </c>
      <c r="U27" s="97">
        <v>0</v>
      </c>
      <c r="V27" s="37">
        <f t="shared" si="7"/>
        <v>0</v>
      </c>
      <c r="W27" s="97">
        <v>0</v>
      </c>
      <c r="X27" s="37">
        <f t="shared" si="8"/>
        <v>0</v>
      </c>
      <c r="Y27" s="97">
        <v>0</v>
      </c>
      <c r="Z27" s="37">
        <f t="shared" si="9"/>
        <v>0</v>
      </c>
      <c r="AA27" s="154">
        <f t="shared" si="14"/>
        <v>272</v>
      </c>
      <c r="AB27" s="160">
        <f t="shared" si="15"/>
        <v>97.84172661870504</v>
      </c>
      <c r="AC27" s="97">
        <v>6</v>
      </c>
      <c r="AD27" s="103">
        <f t="shared" si="16"/>
        <v>2.158273381294964</v>
      </c>
      <c r="AE27" s="154">
        <f t="shared" si="10"/>
        <v>278</v>
      </c>
      <c r="AF27" s="103">
        <f t="shared" si="11"/>
        <v>70.55837563451777</v>
      </c>
      <c r="AG27" s="41">
        <f t="shared" si="12"/>
        <v>-29.441624365482227</v>
      </c>
    </row>
    <row r="28" spans="1:33" ht="12.75" customHeight="1">
      <c r="A28" s="304"/>
      <c r="B28" s="6">
        <v>46</v>
      </c>
      <c r="C28" s="3" t="s">
        <v>15</v>
      </c>
      <c r="D28" s="53">
        <v>510</v>
      </c>
      <c r="E28" s="97">
        <v>87</v>
      </c>
      <c r="F28" s="37">
        <f t="shared" si="0"/>
        <v>27.444794952681388</v>
      </c>
      <c r="G28" s="98">
        <v>163</v>
      </c>
      <c r="H28" s="37">
        <f t="shared" si="1"/>
        <v>51.419558359621455</v>
      </c>
      <c r="I28" s="97">
        <v>4</v>
      </c>
      <c r="J28" s="37">
        <f t="shared" si="2"/>
        <v>1.2618296529968454</v>
      </c>
      <c r="K28" s="97">
        <v>2</v>
      </c>
      <c r="L28" s="37">
        <f t="shared" si="3"/>
        <v>0.6309148264984227</v>
      </c>
      <c r="M28" s="97">
        <v>7</v>
      </c>
      <c r="N28" s="37">
        <f t="shared" si="4"/>
        <v>2.2082018927444795</v>
      </c>
      <c r="O28" s="97">
        <v>33</v>
      </c>
      <c r="P28" s="37">
        <f t="shared" si="5"/>
        <v>10.410094637223976</v>
      </c>
      <c r="Q28" s="97">
        <v>0</v>
      </c>
      <c r="R28" s="37">
        <f t="shared" si="13"/>
        <v>0</v>
      </c>
      <c r="S28" s="97">
        <v>9</v>
      </c>
      <c r="T28" s="37">
        <f t="shared" si="6"/>
        <v>2.8391167192429023</v>
      </c>
      <c r="U28" s="97">
        <v>0</v>
      </c>
      <c r="V28" s="37">
        <f t="shared" si="7"/>
        <v>0</v>
      </c>
      <c r="W28" s="97">
        <v>3</v>
      </c>
      <c r="X28" s="37">
        <f t="shared" si="8"/>
        <v>0.9463722397476341</v>
      </c>
      <c r="Y28" s="97">
        <v>0</v>
      </c>
      <c r="Z28" s="37">
        <f t="shared" si="9"/>
        <v>0</v>
      </c>
      <c r="AA28" s="154">
        <f t="shared" si="14"/>
        <v>308</v>
      </c>
      <c r="AB28" s="160">
        <f t="shared" si="15"/>
        <v>97.16088328075709</v>
      </c>
      <c r="AC28" s="97">
        <v>9</v>
      </c>
      <c r="AD28" s="103">
        <f t="shared" si="16"/>
        <v>2.8391167192429023</v>
      </c>
      <c r="AE28" s="154">
        <f t="shared" si="10"/>
        <v>317</v>
      </c>
      <c r="AF28" s="103">
        <f t="shared" si="11"/>
        <v>62.15686274509804</v>
      </c>
      <c r="AG28" s="41">
        <f t="shared" si="12"/>
        <v>-37.84313725490196</v>
      </c>
    </row>
    <row r="29" spans="1:33" ht="12.75" customHeight="1">
      <c r="A29" s="304"/>
      <c r="B29" s="6">
        <v>46</v>
      </c>
      <c r="C29" s="3" t="s">
        <v>16</v>
      </c>
      <c r="D29" s="53">
        <v>511</v>
      </c>
      <c r="E29" s="97">
        <v>119</v>
      </c>
      <c r="F29" s="37">
        <f t="shared" si="0"/>
        <v>33.147632311977716</v>
      </c>
      <c r="G29" s="98">
        <v>165</v>
      </c>
      <c r="H29" s="37">
        <f t="shared" si="1"/>
        <v>45.96100278551532</v>
      </c>
      <c r="I29" s="97">
        <v>9</v>
      </c>
      <c r="J29" s="37">
        <f t="shared" si="2"/>
        <v>2.5069637883008355</v>
      </c>
      <c r="K29" s="97">
        <v>1</v>
      </c>
      <c r="L29" s="37">
        <f t="shared" si="3"/>
        <v>0.2785515320334262</v>
      </c>
      <c r="M29" s="97">
        <v>4</v>
      </c>
      <c r="N29" s="37">
        <f t="shared" si="4"/>
        <v>1.1142061281337048</v>
      </c>
      <c r="O29" s="97">
        <v>38</v>
      </c>
      <c r="P29" s="37">
        <f t="shared" si="5"/>
        <v>10.584958217270195</v>
      </c>
      <c r="Q29" s="97">
        <v>0</v>
      </c>
      <c r="R29" s="37">
        <f t="shared" si="13"/>
        <v>0</v>
      </c>
      <c r="S29" s="97">
        <v>9</v>
      </c>
      <c r="T29" s="37">
        <f t="shared" si="6"/>
        <v>2.5069637883008355</v>
      </c>
      <c r="U29" s="97">
        <v>0</v>
      </c>
      <c r="V29" s="37">
        <f t="shared" si="7"/>
        <v>0</v>
      </c>
      <c r="W29" s="97">
        <v>2</v>
      </c>
      <c r="X29" s="37">
        <f t="shared" si="8"/>
        <v>0.5571030640668524</v>
      </c>
      <c r="Y29" s="97">
        <v>1</v>
      </c>
      <c r="Z29" s="37">
        <f t="shared" si="9"/>
        <v>0.2785515320334262</v>
      </c>
      <c r="AA29" s="154">
        <f t="shared" si="14"/>
        <v>348</v>
      </c>
      <c r="AB29" s="160">
        <f t="shared" si="15"/>
        <v>96.93593314763231</v>
      </c>
      <c r="AC29" s="97">
        <v>11</v>
      </c>
      <c r="AD29" s="103">
        <f t="shared" si="16"/>
        <v>3.064066852367688</v>
      </c>
      <c r="AE29" s="154">
        <f t="shared" si="10"/>
        <v>359</v>
      </c>
      <c r="AF29" s="103">
        <f t="shared" si="11"/>
        <v>70.25440313111547</v>
      </c>
      <c r="AG29" s="41">
        <f t="shared" si="12"/>
        <v>-29.745596868884533</v>
      </c>
    </row>
    <row r="30" spans="1:33" ht="12.75" customHeight="1">
      <c r="A30" s="304"/>
      <c r="B30" s="6">
        <v>47</v>
      </c>
      <c r="C30" s="3" t="s">
        <v>15</v>
      </c>
      <c r="D30" s="53">
        <v>474</v>
      </c>
      <c r="E30" s="97">
        <v>90</v>
      </c>
      <c r="F30" s="37">
        <f t="shared" si="0"/>
        <v>24.861878453038674</v>
      </c>
      <c r="G30" s="98">
        <v>169</v>
      </c>
      <c r="H30" s="37">
        <f t="shared" si="1"/>
        <v>46.68508287292818</v>
      </c>
      <c r="I30" s="97">
        <v>16</v>
      </c>
      <c r="J30" s="37">
        <f t="shared" si="2"/>
        <v>4.41988950276243</v>
      </c>
      <c r="K30" s="97">
        <v>0</v>
      </c>
      <c r="L30" s="37">
        <f t="shared" si="3"/>
        <v>0</v>
      </c>
      <c r="M30" s="97">
        <v>6</v>
      </c>
      <c r="N30" s="37">
        <f t="shared" si="4"/>
        <v>1.6574585635359116</v>
      </c>
      <c r="O30" s="97">
        <v>55</v>
      </c>
      <c r="P30" s="37">
        <f t="shared" si="5"/>
        <v>15.193370165745856</v>
      </c>
      <c r="Q30" s="97">
        <v>0</v>
      </c>
      <c r="R30" s="37">
        <f t="shared" si="13"/>
        <v>0</v>
      </c>
      <c r="S30" s="97">
        <v>19</v>
      </c>
      <c r="T30" s="37">
        <f t="shared" si="6"/>
        <v>5.248618784530387</v>
      </c>
      <c r="U30" s="97">
        <v>0</v>
      </c>
      <c r="V30" s="37">
        <f t="shared" si="7"/>
        <v>0</v>
      </c>
      <c r="W30" s="97">
        <v>1</v>
      </c>
      <c r="X30" s="37">
        <f t="shared" si="8"/>
        <v>0.2762430939226519</v>
      </c>
      <c r="Y30" s="97">
        <v>1</v>
      </c>
      <c r="Z30" s="37">
        <f t="shared" si="9"/>
        <v>0.2762430939226519</v>
      </c>
      <c r="AA30" s="154">
        <f t="shared" si="14"/>
        <v>357</v>
      </c>
      <c r="AB30" s="160">
        <f t="shared" si="15"/>
        <v>98.61878453038673</v>
      </c>
      <c r="AC30" s="97">
        <v>5</v>
      </c>
      <c r="AD30" s="103">
        <f t="shared" si="16"/>
        <v>1.3812154696132597</v>
      </c>
      <c r="AE30" s="154">
        <f t="shared" si="10"/>
        <v>362</v>
      </c>
      <c r="AF30" s="103">
        <f t="shared" si="11"/>
        <v>76.37130801687763</v>
      </c>
      <c r="AG30" s="41">
        <f t="shared" si="12"/>
        <v>-23.628691983122366</v>
      </c>
    </row>
    <row r="31" spans="1:33" ht="12.75" customHeight="1">
      <c r="A31" s="304"/>
      <c r="B31" s="6">
        <v>47</v>
      </c>
      <c r="C31" s="3" t="s">
        <v>16</v>
      </c>
      <c r="D31" s="53">
        <v>474</v>
      </c>
      <c r="E31" s="97">
        <v>109</v>
      </c>
      <c r="F31" s="37">
        <f t="shared" si="0"/>
        <v>30.193905817174517</v>
      </c>
      <c r="G31" s="98">
        <v>157</v>
      </c>
      <c r="H31" s="37">
        <f t="shared" si="1"/>
        <v>43.49030470914128</v>
      </c>
      <c r="I31" s="97">
        <v>15</v>
      </c>
      <c r="J31" s="37">
        <f t="shared" si="2"/>
        <v>4.1551246537396125</v>
      </c>
      <c r="K31" s="97">
        <v>2</v>
      </c>
      <c r="L31" s="37">
        <f t="shared" si="3"/>
        <v>0.554016620498615</v>
      </c>
      <c r="M31" s="97">
        <v>5</v>
      </c>
      <c r="N31" s="37">
        <f t="shared" si="4"/>
        <v>1.3850415512465373</v>
      </c>
      <c r="O31" s="97">
        <v>46</v>
      </c>
      <c r="P31" s="37">
        <f t="shared" si="5"/>
        <v>12.742382271468145</v>
      </c>
      <c r="Q31" s="97">
        <v>0</v>
      </c>
      <c r="R31" s="37">
        <f t="shared" si="13"/>
        <v>0</v>
      </c>
      <c r="S31" s="97">
        <v>11</v>
      </c>
      <c r="T31" s="37">
        <f t="shared" si="6"/>
        <v>3.0470914127423825</v>
      </c>
      <c r="U31" s="97">
        <v>1</v>
      </c>
      <c r="V31" s="37">
        <f t="shared" si="7"/>
        <v>0.2770083102493075</v>
      </c>
      <c r="W31" s="97">
        <v>10</v>
      </c>
      <c r="X31" s="37">
        <f t="shared" si="8"/>
        <v>2.7700831024930745</v>
      </c>
      <c r="Y31" s="97">
        <v>0</v>
      </c>
      <c r="Z31" s="37">
        <f t="shared" si="9"/>
        <v>0</v>
      </c>
      <c r="AA31" s="154">
        <f t="shared" si="14"/>
        <v>356</v>
      </c>
      <c r="AB31" s="160">
        <f t="shared" si="15"/>
        <v>98.61495844875347</v>
      </c>
      <c r="AC31" s="97">
        <v>5</v>
      </c>
      <c r="AD31" s="103">
        <f t="shared" si="16"/>
        <v>1.3850415512465373</v>
      </c>
      <c r="AE31" s="154">
        <f t="shared" si="10"/>
        <v>361</v>
      </c>
      <c r="AF31" s="103">
        <f t="shared" si="11"/>
        <v>76.16033755274262</v>
      </c>
      <c r="AG31" s="41">
        <f t="shared" si="12"/>
        <v>-23.839662447257382</v>
      </c>
    </row>
    <row r="32" spans="1:33" ht="12.75" customHeight="1">
      <c r="A32" s="304"/>
      <c r="B32" s="6">
        <v>58</v>
      </c>
      <c r="C32" s="3" t="s">
        <v>15</v>
      </c>
      <c r="D32" s="53">
        <v>566</v>
      </c>
      <c r="E32" s="97">
        <v>96</v>
      </c>
      <c r="F32" s="37">
        <f t="shared" si="0"/>
        <v>26.446280991735538</v>
      </c>
      <c r="G32" s="98">
        <v>175</v>
      </c>
      <c r="H32" s="37">
        <f t="shared" si="1"/>
        <v>48.209366391184574</v>
      </c>
      <c r="I32" s="97">
        <v>3</v>
      </c>
      <c r="J32" s="37">
        <f t="shared" si="2"/>
        <v>0.8264462809917356</v>
      </c>
      <c r="K32" s="97">
        <v>3</v>
      </c>
      <c r="L32" s="37">
        <f t="shared" si="3"/>
        <v>0.8264462809917356</v>
      </c>
      <c r="M32" s="97">
        <v>6</v>
      </c>
      <c r="N32" s="37">
        <f t="shared" si="4"/>
        <v>1.6528925619834711</v>
      </c>
      <c r="O32" s="97">
        <v>43</v>
      </c>
      <c r="P32" s="37">
        <f t="shared" si="5"/>
        <v>11.84573002754821</v>
      </c>
      <c r="Q32" s="97">
        <v>0</v>
      </c>
      <c r="R32" s="37">
        <f t="shared" si="13"/>
        <v>0</v>
      </c>
      <c r="S32" s="97">
        <v>18</v>
      </c>
      <c r="T32" s="37">
        <f t="shared" si="6"/>
        <v>4.958677685950414</v>
      </c>
      <c r="U32" s="97">
        <v>0</v>
      </c>
      <c r="V32" s="37">
        <f t="shared" si="7"/>
        <v>0</v>
      </c>
      <c r="W32" s="97">
        <v>1</v>
      </c>
      <c r="X32" s="37">
        <f t="shared" si="8"/>
        <v>0.27548209366391185</v>
      </c>
      <c r="Y32" s="97">
        <v>2</v>
      </c>
      <c r="Z32" s="37">
        <f t="shared" si="9"/>
        <v>0.5509641873278237</v>
      </c>
      <c r="AA32" s="154">
        <f t="shared" si="14"/>
        <v>347</v>
      </c>
      <c r="AB32" s="160">
        <f t="shared" si="15"/>
        <v>95.59228650137742</v>
      </c>
      <c r="AC32" s="97">
        <v>16</v>
      </c>
      <c r="AD32" s="103">
        <f t="shared" si="16"/>
        <v>4.40771349862259</v>
      </c>
      <c r="AE32" s="154">
        <f t="shared" si="10"/>
        <v>363</v>
      </c>
      <c r="AF32" s="103">
        <f t="shared" si="11"/>
        <v>64.13427561837456</v>
      </c>
      <c r="AG32" s="41">
        <f t="shared" si="12"/>
        <v>-35.86572438162544</v>
      </c>
    </row>
    <row r="33" spans="1:33" ht="12.75" customHeight="1">
      <c r="A33" s="304"/>
      <c r="B33" s="6">
        <v>58</v>
      </c>
      <c r="C33" s="3" t="s">
        <v>16</v>
      </c>
      <c r="D33" s="53">
        <v>566</v>
      </c>
      <c r="E33" s="97">
        <v>110</v>
      </c>
      <c r="F33" s="37">
        <f t="shared" si="0"/>
        <v>29.177718832891248</v>
      </c>
      <c r="G33" s="98">
        <v>174</v>
      </c>
      <c r="H33" s="37">
        <f t="shared" si="1"/>
        <v>46.15384615384615</v>
      </c>
      <c r="I33" s="97">
        <v>8</v>
      </c>
      <c r="J33" s="37">
        <f t="shared" si="2"/>
        <v>2.122015915119363</v>
      </c>
      <c r="K33" s="97">
        <v>2</v>
      </c>
      <c r="L33" s="37">
        <f t="shared" si="3"/>
        <v>0.5305039787798408</v>
      </c>
      <c r="M33" s="97">
        <v>3</v>
      </c>
      <c r="N33" s="37">
        <f t="shared" si="4"/>
        <v>0.7957559681697612</v>
      </c>
      <c r="O33" s="97">
        <v>55</v>
      </c>
      <c r="P33" s="37">
        <f t="shared" si="5"/>
        <v>14.588859416445624</v>
      </c>
      <c r="Q33" s="97">
        <v>0</v>
      </c>
      <c r="R33" s="37">
        <f t="shared" si="13"/>
        <v>0</v>
      </c>
      <c r="S33" s="97">
        <v>9</v>
      </c>
      <c r="T33" s="37">
        <f t="shared" si="6"/>
        <v>2.3872679045092835</v>
      </c>
      <c r="U33" s="97">
        <v>0</v>
      </c>
      <c r="V33" s="37">
        <f t="shared" si="7"/>
        <v>0</v>
      </c>
      <c r="W33" s="97">
        <v>3</v>
      </c>
      <c r="X33" s="37">
        <f t="shared" si="8"/>
        <v>0.7957559681697612</v>
      </c>
      <c r="Y33" s="97">
        <v>1</v>
      </c>
      <c r="Z33" s="37">
        <f t="shared" si="9"/>
        <v>0.2652519893899204</v>
      </c>
      <c r="AA33" s="154">
        <f t="shared" si="14"/>
        <v>365</v>
      </c>
      <c r="AB33" s="160">
        <f t="shared" si="15"/>
        <v>96.81697612732096</v>
      </c>
      <c r="AC33" s="97">
        <v>12</v>
      </c>
      <c r="AD33" s="103">
        <f t="shared" si="16"/>
        <v>3.183023872679045</v>
      </c>
      <c r="AE33" s="154">
        <f t="shared" si="10"/>
        <v>377</v>
      </c>
      <c r="AF33" s="103">
        <f t="shared" si="11"/>
        <v>66.6077738515901</v>
      </c>
      <c r="AG33" s="41">
        <f t="shared" si="12"/>
        <v>-33.392226148409904</v>
      </c>
    </row>
    <row r="34" spans="1:33" ht="12.75" customHeight="1">
      <c r="A34" s="304"/>
      <c r="B34" s="6">
        <v>59</v>
      </c>
      <c r="C34" s="3" t="s">
        <v>15</v>
      </c>
      <c r="D34" s="53">
        <v>524</v>
      </c>
      <c r="E34" s="97">
        <v>124</v>
      </c>
      <c r="F34" s="37">
        <f t="shared" si="0"/>
        <v>33.24396782841823</v>
      </c>
      <c r="G34" s="98">
        <v>171</v>
      </c>
      <c r="H34" s="37">
        <f t="shared" si="1"/>
        <v>45.84450402144772</v>
      </c>
      <c r="I34" s="97">
        <v>9</v>
      </c>
      <c r="J34" s="37">
        <f t="shared" si="2"/>
        <v>2.4128686327077746</v>
      </c>
      <c r="K34" s="97">
        <v>2</v>
      </c>
      <c r="L34" s="37">
        <f t="shared" si="3"/>
        <v>0.5361930294906166</v>
      </c>
      <c r="M34" s="97">
        <v>8</v>
      </c>
      <c r="N34" s="37">
        <f t="shared" si="4"/>
        <v>2.1447721179624666</v>
      </c>
      <c r="O34" s="97">
        <v>34</v>
      </c>
      <c r="P34" s="37">
        <f t="shared" si="5"/>
        <v>9.115281501340483</v>
      </c>
      <c r="Q34" s="97">
        <v>0</v>
      </c>
      <c r="R34" s="37">
        <f t="shared" si="13"/>
        <v>0</v>
      </c>
      <c r="S34" s="97">
        <v>13</v>
      </c>
      <c r="T34" s="37">
        <f t="shared" si="6"/>
        <v>3.485254691689008</v>
      </c>
      <c r="U34" s="97">
        <v>2</v>
      </c>
      <c r="V34" s="37">
        <f t="shared" si="7"/>
        <v>0.5361930294906166</v>
      </c>
      <c r="W34" s="97">
        <v>3</v>
      </c>
      <c r="X34" s="37">
        <f t="shared" si="8"/>
        <v>0.8042895442359249</v>
      </c>
      <c r="Y34" s="97">
        <v>0</v>
      </c>
      <c r="Z34" s="37">
        <f t="shared" si="9"/>
        <v>0</v>
      </c>
      <c r="AA34" s="154">
        <f t="shared" si="14"/>
        <v>366</v>
      </c>
      <c r="AB34" s="160">
        <f t="shared" si="15"/>
        <v>98.12332439678283</v>
      </c>
      <c r="AC34" s="97">
        <v>7</v>
      </c>
      <c r="AD34" s="103">
        <f t="shared" si="16"/>
        <v>1.876675603217158</v>
      </c>
      <c r="AE34" s="154">
        <f t="shared" si="10"/>
        <v>373</v>
      </c>
      <c r="AF34" s="103">
        <f t="shared" si="11"/>
        <v>71.18320610687023</v>
      </c>
      <c r="AG34" s="41">
        <f t="shared" si="12"/>
        <v>-28.81679389312977</v>
      </c>
    </row>
    <row r="35" spans="1:33" ht="13.5" customHeight="1" thickBot="1">
      <c r="A35" s="305"/>
      <c r="B35" s="30">
        <v>59</v>
      </c>
      <c r="C35" s="31" t="s">
        <v>16</v>
      </c>
      <c r="D35" s="54">
        <v>524</v>
      </c>
      <c r="E35" s="99">
        <v>110</v>
      </c>
      <c r="F35" s="42">
        <f t="shared" si="0"/>
        <v>30.47091412742382</v>
      </c>
      <c r="G35" s="101">
        <v>194</v>
      </c>
      <c r="H35" s="42">
        <f t="shared" si="1"/>
        <v>53.73961218836565</v>
      </c>
      <c r="I35" s="99">
        <v>3</v>
      </c>
      <c r="J35" s="42">
        <f t="shared" si="2"/>
        <v>0.8310249307479225</v>
      </c>
      <c r="K35" s="99">
        <v>0</v>
      </c>
      <c r="L35" s="42">
        <f t="shared" si="3"/>
        <v>0</v>
      </c>
      <c r="M35" s="99">
        <v>4</v>
      </c>
      <c r="N35" s="42">
        <f t="shared" si="4"/>
        <v>1.10803324099723</v>
      </c>
      <c r="O35" s="99">
        <v>26</v>
      </c>
      <c r="P35" s="42">
        <f t="shared" si="5"/>
        <v>7.202216066481995</v>
      </c>
      <c r="Q35" s="99">
        <v>0</v>
      </c>
      <c r="R35" s="42">
        <f t="shared" si="13"/>
        <v>0</v>
      </c>
      <c r="S35" s="99">
        <v>14</v>
      </c>
      <c r="T35" s="42">
        <f t="shared" si="6"/>
        <v>3.8781163434903045</v>
      </c>
      <c r="U35" s="99">
        <v>2</v>
      </c>
      <c r="V35" s="42">
        <f t="shared" si="7"/>
        <v>0.554016620498615</v>
      </c>
      <c r="W35" s="99">
        <v>1</v>
      </c>
      <c r="X35" s="42">
        <f t="shared" si="8"/>
        <v>0.2770083102493075</v>
      </c>
      <c r="Y35" s="99">
        <v>0</v>
      </c>
      <c r="Z35" s="42">
        <f t="shared" si="9"/>
        <v>0</v>
      </c>
      <c r="AA35" s="155">
        <f t="shared" si="14"/>
        <v>354</v>
      </c>
      <c r="AB35" s="161">
        <f t="shared" si="15"/>
        <v>98.06094182825484</v>
      </c>
      <c r="AC35" s="99">
        <v>7</v>
      </c>
      <c r="AD35" s="104">
        <f t="shared" si="16"/>
        <v>1.9390581717451523</v>
      </c>
      <c r="AE35" s="155">
        <f t="shared" si="10"/>
        <v>361</v>
      </c>
      <c r="AF35" s="104">
        <f t="shared" si="11"/>
        <v>68.89312977099237</v>
      </c>
      <c r="AG35" s="45">
        <f t="shared" si="12"/>
        <v>-31.106870229007626</v>
      </c>
    </row>
    <row r="36" ht="7.5" customHeight="1" thickBot="1" thickTop="1">
      <c r="AF36" s="158"/>
    </row>
    <row r="37" spans="1:42" s="9" customFormat="1" ht="18" customHeight="1" thickBot="1" thickTop="1">
      <c r="A37" s="309" t="s">
        <v>37</v>
      </c>
      <c r="B37" s="309"/>
      <c r="C37" s="55">
        <f>COUNTA(C13:C35)</f>
        <v>23</v>
      </c>
      <c r="D37" s="56">
        <f>SUM(D13:D36)</f>
        <v>12150</v>
      </c>
      <c r="E37" s="56">
        <f>SUM(E13:E36)</f>
        <v>2458</v>
      </c>
      <c r="F37" s="166">
        <f t="shared" si="0"/>
        <v>28.890456041372826</v>
      </c>
      <c r="G37" s="56">
        <f>SUM(G13:G36)</f>
        <v>4037</v>
      </c>
      <c r="H37" s="166">
        <f t="shared" si="1"/>
        <v>47.44945933239304</v>
      </c>
      <c r="I37" s="56">
        <f>SUM(I13:I35)</f>
        <v>213</v>
      </c>
      <c r="J37" s="166">
        <f>I37/AE37*100</f>
        <v>2.5035260930888574</v>
      </c>
      <c r="K37" s="56">
        <f>SUM(K13:K35)</f>
        <v>29</v>
      </c>
      <c r="L37" s="166">
        <f>K37/AE37*100</f>
        <v>0.3408556652562294</v>
      </c>
      <c r="M37" s="56">
        <f>SUM(M13:M35)</f>
        <v>133</v>
      </c>
      <c r="N37" s="166">
        <f>M37/AE37*100</f>
        <v>1.5632346027268453</v>
      </c>
      <c r="O37" s="56">
        <f>SUM(O13:O35)</f>
        <v>963</v>
      </c>
      <c r="P37" s="166">
        <f>O37/AE37*100</f>
        <v>11.318758815232723</v>
      </c>
      <c r="Q37" s="56">
        <f>SUM(Q13:Q35)</f>
        <v>3</v>
      </c>
      <c r="R37" s="166">
        <f t="shared" si="13"/>
        <v>0.03526093088857546</v>
      </c>
      <c r="S37" s="56">
        <f>SUM(S13:S35)</f>
        <v>310</v>
      </c>
      <c r="T37" s="166">
        <f>S37/AE37*100</f>
        <v>3.6436295251527975</v>
      </c>
      <c r="U37" s="56">
        <f>SUM(U13:U35)</f>
        <v>28</v>
      </c>
      <c r="V37" s="166">
        <f>U37/AE37*100</f>
        <v>0.32910202162670427</v>
      </c>
      <c r="W37" s="56">
        <f>SUM(W13:W35)</f>
        <v>96</v>
      </c>
      <c r="X37" s="166">
        <f>W37/AE37*100</f>
        <v>1.1283497884344147</v>
      </c>
      <c r="Y37" s="56">
        <f>SUM(Y13:Y35)</f>
        <v>47</v>
      </c>
      <c r="Z37" s="166">
        <f>Y37/AE37*100</f>
        <v>0.5524212505876822</v>
      </c>
      <c r="AA37" s="56">
        <f>SUM(AA13:AA35)</f>
        <v>8317</v>
      </c>
      <c r="AB37" s="167">
        <f>AA37/AE37*100</f>
        <v>97.75505406676069</v>
      </c>
      <c r="AC37" s="56">
        <f>SUM(AC13:AC35)</f>
        <v>191</v>
      </c>
      <c r="AD37" s="186">
        <f>AC37/AE37*100</f>
        <v>2.244945933239304</v>
      </c>
      <c r="AE37" s="56">
        <f>SUM(AE13:AE36)</f>
        <v>8508</v>
      </c>
      <c r="AF37" s="186">
        <f>AE37/D37*100</f>
        <v>70.0246913580247</v>
      </c>
      <c r="AG37" s="186">
        <f>AF37-100</f>
        <v>-29.975308641975303</v>
      </c>
      <c r="AJ37" s="20"/>
      <c r="AK37" s="20"/>
      <c r="AL37" s="20"/>
      <c r="AM37" s="20"/>
      <c r="AN37" s="20"/>
      <c r="AO37" s="20"/>
      <c r="AP37" s="20"/>
    </row>
    <row r="38" ht="13.5" thickTop="1"/>
  </sheetData>
  <mergeCells count="31">
    <mergeCell ref="AE9:AE11"/>
    <mergeCell ref="Y10:Z10"/>
    <mergeCell ref="A8:AG8"/>
    <mergeCell ref="W10:X10"/>
    <mergeCell ref="S10:T10"/>
    <mergeCell ref="U10:V10"/>
    <mergeCell ref="AG9:AG11"/>
    <mergeCell ref="Q10:R10"/>
    <mergeCell ref="A5:AG5"/>
    <mergeCell ref="A6:AG6"/>
    <mergeCell ref="A7:AG7"/>
    <mergeCell ref="AF9:AF11"/>
    <mergeCell ref="A9:A11"/>
    <mergeCell ref="B9:B11"/>
    <mergeCell ref="AA9:AB10"/>
    <mergeCell ref="E10:F10"/>
    <mergeCell ref="AC9:AD10"/>
    <mergeCell ref="C9:C11"/>
    <mergeCell ref="A1:AG1"/>
    <mergeCell ref="A2:AG2"/>
    <mergeCell ref="A3:AG3"/>
    <mergeCell ref="A4:AG4"/>
    <mergeCell ref="A37:B37"/>
    <mergeCell ref="K10:L10"/>
    <mergeCell ref="E9:Z9"/>
    <mergeCell ref="M10:N10"/>
    <mergeCell ref="O10:P10"/>
    <mergeCell ref="G10:H10"/>
    <mergeCell ref="I10:J10"/>
    <mergeCell ref="A13:A35"/>
    <mergeCell ref="D9:D11"/>
  </mergeCells>
  <printOptions horizontalCentered="1"/>
  <pageMargins left="0" right="0" top="0.5905511811023623" bottom="0.7874015748031497" header="0" footer="0"/>
  <pageSetup horizontalDpi="300" verticalDpi="300" orientation="landscape" paperSize="9" scale="90" r:id="rId2"/>
  <headerFooter alignWithMargins="0">
    <oddFooter>&amp;C&amp;P de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28"/>
  <sheetViews>
    <sheetView zoomScale="75" zoomScaleNormal="75" workbookViewId="0" topLeftCell="A1">
      <selection activeCell="Y13" sqref="Y13"/>
    </sheetView>
  </sheetViews>
  <sheetFormatPr defaultColWidth="11.421875" defaultRowHeight="12.75"/>
  <cols>
    <col min="1" max="1" width="8.28125" style="66" customWidth="1"/>
    <col min="2" max="2" width="7.421875" style="5" customWidth="1"/>
    <col min="3" max="3" width="5.7109375" style="1" customWidth="1"/>
    <col min="4" max="4" width="6.140625" style="8" customWidth="1"/>
    <col min="5" max="5" width="5.7109375" style="8" customWidth="1"/>
    <col min="6" max="6" width="4.57421875" style="21" customWidth="1"/>
    <col min="7" max="7" width="5.7109375" style="8" customWidth="1"/>
    <col min="8" max="8" width="4.421875" style="21" customWidth="1"/>
    <col min="9" max="9" width="5.7109375" style="8" customWidth="1"/>
    <col min="10" max="10" width="4.57421875" style="21" customWidth="1"/>
    <col min="11" max="11" width="5.7109375" style="8" customWidth="1"/>
    <col min="12" max="12" width="4.57421875" style="21" customWidth="1"/>
    <col min="13" max="13" width="5.7109375" style="8" customWidth="1"/>
    <col min="14" max="14" width="4.57421875" style="21" customWidth="1"/>
    <col min="15" max="15" width="5.7109375" style="8" customWidth="1"/>
    <col min="16" max="16" width="4.57421875" style="21" customWidth="1"/>
    <col min="17" max="17" width="5.7109375" style="21" customWidth="1"/>
    <col min="18" max="18" width="4.57421875" style="21" customWidth="1"/>
    <col min="19" max="19" width="5.7109375" style="21" customWidth="1"/>
    <col min="20" max="20" width="4.57421875" style="21" customWidth="1"/>
    <col min="21" max="21" width="5.7109375" style="21" customWidth="1"/>
    <col min="22" max="22" width="4.57421875" style="21" customWidth="1"/>
    <col min="23" max="23" width="5.7109375" style="21" customWidth="1"/>
    <col min="24" max="24" width="4.57421875" style="21" customWidth="1"/>
    <col min="25" max="25" width="5.7109375" style="8" customWidth="1"/>
    <col min="26" max="26" width="4.57421875" style="21" customWidth="1"/>
    <col min="27" max="27" width="7.00390625" style="12" customWidth="1"/>
    <col min="28" max="28" width="4.7109375" style="12" customWidth="1"/>
    <col min="29" max="29" width="4.57421875" style="10" customWidth="1"/>
    <col min="30" max="30" width="4.57421875" style="21" customWidth="1"/>
    <col min="31" max="31" width="7.00390625" style="10" customWidth="1"/>
    <col min="32" max="32" width="7.8515625" style="26" customWidth="1"/>
    <col min="33" max="33" width="7.57421875" style="26" customWidth="1"/>
    <col min="34" max="40" width="11.421875" style="18" customWidth="1"/>
  </cols>
  <sheetData>
    <row r="1" spans="1:33" ht="39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</row>
    <row r="2" spans="1:33" ht="18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</row>
    <row r="3" spans="1:33" ht="12.75">
      <c r="A3" s="312" t="s">
        <v>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</row>
    <row r="4" spans="1:33" ht="12.75">
      <c r="A4" s="313" t="s">
        <v>35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3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3" ht="25.5" customHeight="1">
      <c r="A6" s="314" t="s">
        <v>65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</row>
    <row r="7" spans="1:33" ht="11.25" customHeight="1">
      <c r="A7" s="315" t="s">
        <v>46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</row>
    <row r="8" spans="1:33" ht="13.5" thickBot="1">
      <c r="A8" s="306" t="s">
        <v>72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40" s="22" customFormat="1" ht="12" customHeight="1" thickBot="1" thickTop="1">
      <c r="A9" s="319" t="s">
        <v>36</v>
      </c>
      <c r="B9" s="322" t="s">
        <v>11</v>
      </c>
      <c r="C9" s="333" t="s">
        <v>12</v>
      </c>
      <c r="D9" s="334" t="s">
        <v>39</v>
      </c>
      <c r="E9" s="346" t="s">
        <v>42</v>
      </c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8"/>
      <c r="AA9" s="323" t="s">
        <v>43</v>
      </c>
      <c r="AB9" s="324"/>
      <c r="AC9" s="329" t="s">
        <v>40</v>
      </c>
      <c r="AD9" s="330"/>
      <c r="AE9" s="334" t="s">
        <v>41</v>
      </c>
      <c r="AF9" s="350" t="s">
        <v>51</v>
      </c>
      <c r="AG9" s="364" t="s">
        <v>48</v>
      </c>
      <c r="AH9" s="23"/>
      <c r="AI9" s="23"/>
      <c r="AJ9" s="23"/>
      <c r="AK9" s="23"/>
      <c r="AL9" s="23"/>
      <c r="AM9" s="23"/>
      <c r="AN9" s="23"/>
    </row>
    <row r="10" spans="1:33" s="24" customFormat="1" ht="18.75" customHeight="1" thickBot="1" thickTop="1">
      <c r="A10" s="320"/>
      <c r="B10" s="322"/>
      <c r="C10" s="333"/>
      <c r="D10" s="334"/>
      <c r="E10" s="327"/>
      <c r="F10" s="328"/>
      <c r="G10" s="327"/>
      <c r="H10" s="328"/>
      <c r="I10" s="327"/>
      <c r="J10" s="328"/>
      <c r="K10" s="327"/>
      <c r="L10" s="328"/>
      <c r="M10" s="327"/>
      <c r="N10" s="328"/>
      <c r="O10" s="327"/>
      <c r="P10" s="328"/>
      <c r="Q10" s="327"/>
      <c r="R10" s="328"/>
      <c r="S10" s="327"/>
      <c r="T10" s="328"/>
      <c r="U10" s="327"/>
      <c r="V10" s="328"/>
      <c r="W10" s="327"/>
      <c r="X10" s="328"/>
      <c r="Y10" s="327"/>
      <c r="Z10" s="328"/>
      <c r="AA10" s="325"/>
      <c r="AB10" s="326"/>
      <c r="AC10" s="331"/>
      <c r="AD10" s="332"/>
      <c r="AE10" s="334"/>
      <c r="AF10" s="317"/>
      <c r="AG10" s="365"/>
    </row>
    <row r="11" spans="1:33" s="24" customFormat="1" ht="12.75" customHeight="1" thickBot="1" thickTop="1">
      <c r="A11" s="321"/>
      <c r="B11" s="322"/>
      <c r="C11" s="333"/>
      <c r="D11" s="334"/>
      <c r="E11" s="49" t="s">
        <v>44</v>
      </c>
      <c r="F11" s="50" t="s">
        <v>38</v>
      </c>
      <c r="G11" s="49" t="s">
        <v>44</v>
      </c>
      <c r="H11" s="50" t="s">
        <v>38</v>
      </c>
      <c r="I11" s="49" t="s">
        <v>44</v>
      </c>
      <c r="J11" s="50" t="s">
        <v>38</v>
      </c>
      <c r="K11" s="49" t="s">
        <v>44</v>
      </c>
      <c r="L11" s="50" t="s">
        <v>38</v>
      </c>
      <c r="M11" s="49" t="s">
        <v>44</v>
      </c>
      <c r="N11" s="50" t="s">
        <v>38</v>
      </c>
      <c r="O11" s="49" t="s">
        <v>44</v>
      </c>
      <c r="P11" s="50" t="s">
        <v>38</v>
      </c>
      <c r="Q11" s="49" t="s">
        <v>44</v>
      </c>
      <c r="R11" s="144" t="s">
        <v>38</v>
      </c>
      <c r="S11" s="49" t="s">
        <v>44</v>
      </c>
      <c r="T11" s="50" t="s">
        <v>38</v>
      </c>
      <c r="U11" s="49" t="s">
        <v>44</v>
      </c>
      <c r="V11" s="50" t="s">
        <v>38</v>
      </c>
      <c r="W11" s="49" t="s">
        <v>44</v>
      </c>
      <c r="X11" s="50" t="s">
        <v>38</v>
      </c>
      <c r="Y11" s="49" t="s">
        <v>44</v>
      </c>
      <c r="Z11" s="50" t="s">
        <v>38</v>
      </c>
      <c r="AA11" s="49" t="s">
        <v>44</v>
      </c>
      <c r="AB11" s="51" t="s">
        <v>38</v>
      </c>
      <c r="AC11" s="48" t="s">
        <v>44</v>
      </c>
      <c r="AD11" s="51" t="s">
        <v>38</v>
      </c>
      <c r="AE11" s="334"/>
      <c r="AF11" s="318"/>
      <c r="AG11" s="366"/>
    </row>
    <row r="12" spans="1:40" s="2" customFormat="1" ht="7.5" customHeight="1" thickBot="1" thickTop="1">
      <c r="A12" s="117"/>
      <c r="B12" s="118"/>
      <c r="C12" s="119"/>
      <c r="D12" s="120"/>
      <c r="E12" s="120"/>
      <c r="F12" s="121"/>
      <c r="G12" s="120"/>
      <c r="H12" s="121"/>
      <c r="I12" s="120"/>
      <c r="J12" s="121"/>
      <c r="K12" s="120"/>
      <c r="L12" s="121"/>
      <c r="M12" s="120"/>
      <c r="N12" s="121"/>
      <c r="O12" s="120"/>
      <c r="P12" s="121"/>
      <c r="Q12" s="21"/>
      <c r="R12" s="21"/>
      <c r="S12" s="121"/>
      <c r="T12" s="121"/>
      <c r="U12" s="121"/>
      <c r="V12" s="121"/>
      <c r="W12" s="121"/>
      <c r="X12" s="121"/>
      <c r="Y12" s="120"/>
      <c r="Z12" s="121"/>
      <c r="AA12" s="122"/>
      <c r="AB12" s="122"/>
      <c r="AC12" s="123"/>
      <c r="AD12" s="121"/>
      <c r="AE12" s="123"/>
      <c r="AF12" s="124"/>
      <c r="AG12" s="141"/>
      <c r="AH12" s="14"/>
      <c r="AI12" s="14"/>
      <c r="AJ12" s="14"/>
      <c r="AK12" s="14"/>
      <c r="AL12" s="14"/>
      <c r="AM12" s="14"/>
      <c r="AN12" s="14"/>
    </row>
    <row r="13" spans="1:33" ht="13.5" thickTop="1">
      <c r="A13" s="303" t="s">
        <v>9</v>
      </c>
      <c r="B13" s="28">
        <v>428</v>
      </c>
      <c r="C13" s="29" t="s">
        <v>15</v>
      </c>
      <c r="D13" s="52">
        <v>538</v>
      </c>
      <c r="E13" s="69">
        <v>65</v>
      </c>
      <c r="F13" s="33">
        <f aca="true" t="shared" si="0" ref="F13:F26">E13/AE13*100</f>
        <v>16.624040920716112</v>
      </c>
      <c r="G13" s="69">
        <v>187</v>
      </c>
      <c r="H13" s="33">
        <f aca="true" t="shared" si="1" ref="H13:H26">G13/AE13*100</f>
        <v>47.82608695652174</v>
      </c>
      <c r="I13" s="69">
        <v>11</v>
      </c>
      <c r="J13" s="33">
        <f aca="true" t="shared" si="2" ref="J13:J26">I13/AE13*100</f>
        <v>2.813299232736573</v>
      </c>
      <c r="K13" s="69">
        <v>1</v>
      </c>
      <c r="L13" s="33">
        <f aca="true" t="shared" si="3" ref="L13:L26">K13/AE13*100</f>
        <v>0.2557544757033248</v>
      </c>
      <c r="M13" s="69">
        <v>1</v>
      </c>
      <c r="N13" s="33">
        <f aca="true" t="shared" si="4" ref="N13:N26">M13/AE13*100</f>
        <v>0.2557544757033248</v>
      </c>
      <c r="O13" s="69">
        <v>121</v>
      </c>
      <c r="P13" s="33">
        <f aca="true" t="shared" si="5" ref="P13:P26">O13/AE13*100</f>
        <v>30.946291560102303</v>
      </c>
      <c r="Q13" s="224">
        <v>0</v>
      </c>
      <c r="R13" s="33">
        <f>Q13/AE13*100</f>
        <v>0</v>
      </c>
      <c r="S13" s="69">
        <v>0</v>
      </c>
      <c r="T13" s="33">
        <f aca="true" t="shared" si="6" ref="T13:T26">S13/AE13*100</f>
        <v>0</v>
      </c>
      <c r="U13" s="69">
        <v>0</v>
      </c>
      <c r="V13" s="33">
        <f aca="true" t="shared" si="7" ref="V13:V26">U13/AE13*100</f>
        <v>0</v>
      </c>
      <c r="W13" s="69">
        <v>0</v>
      </c>
      <c r="X13" s="33">
        <f aca="true" t="shared" si="8" ref="X13:X26">W13/AE13*100</f>
        <v>0</v>
      </c>
      <c r="Y13" s="69">
        <v>0</v>
      </c>
      <c r="Z13" s="33">
        <f aca="true" t="shared" si="9" ref="Z13:Z26">Y13/AA13*100</f>
        <v>0</v>
      </c>
      <c r="AA13" s="34">
        <f>E13+G13+I13+K13+M13+O13+Q13+S13+U13+W13+Y13</f>
        <v>386</v>
      </c>
      <c r="AB13" s="33">
        <f aca="true" t="shared" si="10" ref="AB13:AB26">AA13/AE13*100</f>
        <v>98.72122762148338</v>
      </c>
      <c r="AC13" s="69">
        <v>5</v>
      </c>
      <c r="AD13" s="81">
        <f aca="true" t="shared" si="11" ref="AD13:AD26">AC13/AE13*100</f>
        <v>1.278772378516624</v>
      </c>
      <c r="AE13" s="34">
        <f aca="true" t="shared" si="12" ref="AE13:AE26">AA13+AC13</f>
        <v>391</v>
      </c>
      <c r="AF13" s="134">
        <f aca="true" t="shared" si="13" ref="AF13:AF26">AE13/D13*100</f>
        <v>72.67657992565056</v>
      </c>
      <c r="AG13" s="182">
        <f aca="true" t="shared" si="14" ref="AG13:AG26">AF13-100</f>
        <v>-27.323420074349443</v>
      </c>
    </row>
    <row r="14" spans="1:40" s="149" customFormat="1" ht="12.75">
      <c r="A14" s="304"/>
      <c r="B14" s="6">
        <v>428</v>
      </c>
      <c r="C14" s="3" t="s">
        <v>16</v>
      </c>
      <c r="D14" s="53">
        <v>538</v>
      </c>
      <c r="E14" s="70">
        <v>65</v>
      </c>
      <c r="F14" s="37">
        <f t="shared" si="0"/>
        <v>16.624040920716112</v>
      </c>
      <c r="G14" s="70">
        <v>179</v>
      </c>
      <c r="H14" s="37">
        <f t="shared" si="1"/>
        <v>45.78005115089514</v>
      </c>
      <c r="I14" s="70">
        <v>12</v>
      </c>
      <c r="J14" s="37">
        <f t="shared" si="2"/>
        <v>3.0690537084398977</v>
      </c>
      <c r="K14" s="70">
        <v>0</v>
      </c>
      <c r="L14" s="37">
        <f t="shared" si="3"/>
        <v>0</v>
      </c>
      <c r="M14" s="70">
        <v>3</v>
      </c>
      <c r="N14" s="37">
        <f t="shared" si="4"/>
        <v>0.7672634271099744</v>
      </c>
      <c r="O14" s="70">
        <v>114</v>
      </c>
      <c r="P14" s="37">
        <f t="shared" si="5"/>
        <v>29.15601023017903</v>
      </c>
      <c r="Q14" s="89">
        <v>0</v>
      </c>
      <c r="R14" s="37">
        <f aca="true" t="shared" si="15" ref="R14:R28">Q14/AE14*100</f>
        <v>0</v>
      </c>
      <c r="S14" s="70">
        <v>0</v>
      </c>
      <c r="T14" s="37">
        <f t="shared" si="6"/>
        <v>0</v>
      </c>
      <c r="U14" s="70">
        <v>0</v>
      </c>
      <c r="V14" s="37">
        <f t="shared" si="7"/>
        <v>0</v>
      </c>
      <c r="W14" s="70">
        <v>0</v>
      </c>
      <c r="X14" s="37">
        <f t="shared" si="8"/>
        <v>0</v>
      </c>
      <c r="Y14" s="70">
        <v>0</v>
      </c>
      <c r="Z14" s="37">
        <f t="shared" si="9"/>
        <v>0</v>
      </c>
      <c r="AA14" s="39">
        <f aca="true" t="shared" si="16" ref="AA14:AA26">E14+G14+I14+K14+M14+O14+Q14+S14+U14+W14+Y14</f>
        <v>373</v>
      </c>
      <c r="AB14" s="37">
        <f t="shared" si="10"/>
        <v>95.39641943734016</v>
      </c>
      <c r="AC14" s="70">
        <v>18</v>
      </c>
      <c r="AD14" s="82">
        <f t="shared" si="11"/>
        <v>4.603580562659847</v>
      </c>
      <c r="AE14" s="39">
        <f t="shared" si="12"/>
        <v>391</v>
      </c>
      <c r="AF14" s="135">
        <f t="shared" si="13"/>
        <v>72.67657992565056</v>
      </c>
      <c r="AG14" s="183">
        <f t="shared" si="14"/>
        <v>-27.323420074349443</v>
      </c>
      <c r="AH14" s="150"/>
      <c r="AI14" s="150"/>
      <c r="AJ14" s="150"/>
      <c r="AK14" s="150"/>
      <c r="AL14" s="150"/>
      <c r="AM14" s="150"/>
      <c r="AN14" s="150"/>
    </row>
    <row r="15" spans="1:33" ht="12.75">
      <c r="A15" s="304"/>
      <c r="B15" s="6">
        <v>429</v>
      </c>
      <c r="C15" s="3" t="s">
        <v>15</v>
      </c>
      <c r="D15" s="53">
        <v>727</v>
      </c>
      <c r="E15" s="70">
        <v>67</v>
      </c>
      <c r="F15" s="37">
        <f t="shared" si="0"/>
        <v>14.046121593291405</v>
      </c>
      <c r="G15" s="70">
        <v>194</v>
      </c>
      <c r="H15" s="37">
        <f t="shared" si="1"/>
        <v>40.670859538784065</v>
      </c>
      <c r="I15" s="70">
        <v>12</v>
      </c>
      <c r="J15" s="37">
        <f t="shared" si="2"/>
        <v>2.515723270440252</v>
      </c>
      <c r="K15" s="70">
        <v>0</v>
      </c>
      <c r="L15" s="37">
        <f t="shared" si="3"/>
        <v>0</v>
      </c>
      <c r="M15" s="70">
        <v>8</v>
      </c>
      <c r="N15" s="37">
        <f t="shared" si="4"/>
        <v>1.6771488469601679</v>
      </c>
      <c r="O15" s="70">
        <v>173</v>
      </c>
      <c r="P15" s="37">
        <f t="shared" si="5"/>
        <v>36.268343815513624</v>
      </c>
      <c r="Q15" s="89">
        <v>0</v>
      </c>
      <c r="R15" s="37">
        <f t="shared" si="15"/>
        <v>0</v>
      </c>
      <c r="S15" s="70">
        <v>0</v>
      </c>
      <c r="T15" s="37">
        <f t="shared" si="6"/>
        <v>0</v>
      </c>
      <c r="U15" s="70">
        <v>0</v>
      </c>
      <c r="V15" s="37">
        <f t="shared" si="7"/>
        <v>0</v>
      </c>
      <c r="W15" s="70">
        <v>0</v>
      </c>
      <c r="X15" s="37">
        <f t="shared" si="8"/>
        <v>0</v>
      </c>
      <c r="Y15" s="70">
        <v>0</v>
      </c>
      <c r="Z15" s="37">
        <f t="shared" si="9"/>
        <v>0</v>
      </c>
      <c r="AA15" s="39">
        <f t="shared" si="16"/>
        <v>454</v>
      </c>
      <c r="AB15" s="37">
        <f t="shared" si="10"/>
        <v>95.17819706498952</v>
      </c>
      <c r="AC15" s="70">
        <v>23</v>
      </c>
      <c r="AD15" s="82">
        <f t="shared" si="11"/>
        <v>4.821802935010482</v>
      </c>
      <c r="AE15" s="39">
        <f t="shared" si="12"/>
        <v>477</v>
      </c>
      <c r="AF15" s="135">
        <f t="shared" si="13"/>
        <v>65.61210453920219</v>
      </c>
      <c r="AG15" s="183">
        <f t="shared" si="14"/>
        <v>-34.38789546079781</v>
      </c>
    </row>
    <row r="16" spans="1:33" ht="12.75">
      <c r="A16" s="304"/>
      <c r="B16" s="6">
        <v>429</v>
      </c>
      <c r="C16" s="3" t="s">
        <v>16</v>
      </c>
      <c r="D16" s="53">
        <v>728</v>
      </c>
      <c r="E16" s="70">
        <v>79</v>
      </c>
      <c r="F16" s="37">
        <f t="shared" si="0"/>
        <v>15.643564356435643</v>
      </c>
      <c r="G16" s="70">
        <v>206</v>
      </c>
      <c r="H16" s="37">
        <f t="shared" si="1"/>
        <v>40.79207920792079</v>
      </c>
      <c r="I16" s="70">
        <v>15</v>
      </c>
      <c r="J16" s="37">
        <f t="shared" si="2"/>
        <v>2.9702970297029703</v>
      </c>
      <c r="K16" s="70">
        <v>0</v>
      </c>
      <c r="L16" s="37">
        <f t="shared" si="3"/>
        <v>0</v>
      </c>
      <c r="M16" s="70">
        <v>8</v>
      </c>
      <c r="N16" s="37">
        <f t="shared" si="4"/>
        <v>1.5841584158415842</v>
      </c>
      <c r="O16" s="70">
        <v>174</v>
      </c>
      <c r="P16" s="37">
        <f t="shared" si="5"/>
        <v>34.45544554455445</v>
      </c>
      <c r="Q16" s="89">
        <v>0</v>
      </c>
      <c r="R16" s="37">
        <f t="shared" si="15"/>
        <v>0</v>
      </c>
      <c r="S16" s="70">
        <v>0</v>
      </c>
      <c r="T16" s="37">
        <f t="shared" si="6"/>
        <v>0</v>
      </c>
      <c r="U16" s="70">
        <v>0</v>
      </c>
      <c r="V16" s="37">
        <f t="shared" si="7"/>
        <v>0</v>
      </c>
      <c r="W16" s="70">
        <v>0</v>
      </c>
      <c r="X16" s="37">
        <f t="shared" si="8"/>
        <v>0</v>
      </c>
      <c r="Y16" s="70">
        <v>0</v>
      </c>
      <c r="Z16" s="37">
        <f t="shared" si="9"/>
        <v>0</v>
      </c>
      <c r="AA16" s="39">
        <f t="shared" si="16"/>
        <v>482</v>
      </c>
      <c r="AB16" s="37">
        <f t="shared" si="10"/>
        <v>95.44554455445544</v>
      </c>
      <c r="AC16" s="70">
        <v>23</v>
      </c>
      <c r="AD16" s="82">
        <f t="shared" si="11"/>
        <v>4.554455445544554</v>
      </c>
      <c r="AE16" s="39">
        <f t="shared" si="12"/>
        <v>505</v>
      </c>
      <c r="AF16" s="135">
        <f t="shared" si="13"/>
        <v>69.36813186813187</v>
      </c>
      <c r="AG16" s="183">
        <f t="shared" si="14"/>
        <v>-30.63186813186813</v>
      </c>
    </row>
    <row r="17" spans="1:33" ht="12.75">
      <c r="A17" s="304"/>
      <c r="B17" s="6">
        <v>430</v>
      </c>
      <c r="C17" s="3" t="s">
        <v>15</v>
      </c>
      <c r="D17" s="53">
        <v>286</v>
      </c>
      <c r="E17" s="70">
        <v>22</v>
      </c>
      <c r="F17" s="37">
        <f t="shared" si="0"/>
        <v>10.576923076923077</v>
      </c>
      <c r="G17" s="70">
        <v>62</v>
      </c>
      <c r="H17" s="37">
        <f t="shared" si="1"/>
        <v>29.807692307692307</v>
      </c>
      <c r="I17" s="70">
        <v>3</v>
      </c>
      <c r="J17" s="37">
        <f t="shared" si="2"/>
        <v>1.4423076923076923</v>
      </c>
      <c r="K17" s="70">
        <v>0</v>
      </c>
      <c r="L17" s="37">
        <f t="shared" si="3"/>
        <v>0</v>
      </c>
      <c r="M17" s="70">
        <v>1</v>
      </c>
      <c r="N17" s="37">
        <f t="shared" si="4"/>
        <v>0.4807692307692308</v>
      </c>
      <c r="O17" s="70">
        <v>108</v>
      </c>
      <c r="P17" s="37">
        <f t="shared" si="5"/>
        <v>51.92307692307693</v>
      </c>
      <c r="Q17" s="89">
        <v>0</v>
      </c>
      <c r="R17" s="37">
        <f t="shared" si="15"/>
        <v>0</v>
      </c>
      <c r="S17" s="70">
        <v>1</v>
      </c>
      <c r="T17" s="37">
        <f t="shared" si="6"/>
        <v>0.4807692307692308</v>
      </c>
      <c r="U17" s="70">
        <v>1</v>
      </c>
      <c r="V17" s="37">
        <f t="shared" si="7"/>
        <v>0.4807692307692308</v>
      </c>
      <c r="W17" s="70">
        <v>0</v>
      </c>
      <c r="X17" s="37">
        <f t="shared" si="8"/>
        <v>0</v>
      </c>
      <c r="Y17" s="70">
        <v>0</v>
      </c>
      <c r="Z17" s="37">
        <f t="shared" si="9"/>
        <v>0</v>
      </c>
      <c r="AA17" s="39">
        <f t="shared" si="16"/>
        <v>198</v>
      </c>
      <c r="AB17" s="37">
        <f t="shared" si="10"/>
        <v>95.1923076923077</v>
      </c>
      <c r="AC17" s="70">
        <v>10</v>
      </c>
      <c r="AD17" s="82">
        <f t="shared" si="11"/>
        <v>4.807692307692308</v>
      </c>
      <c r="AE17" s="39">
        <f t="shared" si="12"/>
        <v>208</v>
      </c>
      <c r="AF17" s="135">
        <f t="shared" si="13"/>
        <v>72.72727272727273</v>
      </c>
      <c r="AG17" s="183">
        <f t="shared" si="14"/>
        <v>-27.272727272727266</v>
      </c>
    </row>
    <row r="18" spans="1:33" ht="12.75">
      <c r="A18" s="304"/>
      <c r="B18" s="6">
        <v>431</v>
      </c>
      <c r="C18" s="3" t="s">
        <v>15</v>
      </c>
      <c r="D18" s="53">
        <v>539</v>
      </c>
      <c r="E18" s="70">
        <v>81</v>
      </c>
      <c r="F18" s="37">
        <f t="shared" si="0"/>
        <v>19.518072289156628</v>
      </c>
      <c r="G18" s="70">
        <v>194</v>
      </c>
      <c r="H18" s="37">
        <f t="shared" si="1"/>
        <v>46.74698795180723</v>
      </c>
      <c r="I18" s="70">
        <v>4</v>
      </c>
      <c r="J18" s="37">
        <f t="shared" si="2"/>
        <v>0.9638554216867471</v>
      </c>
      <c r="K18" s="70">
        <v>0</v>
      </c>
      <c r="L18" s="37">
        <f t="shared" si="3"/>
        <v>0</v>
      </c>
      <c r="M18" s="70">
        <v>1</v>
      </c>
      <c r="N18" s="37">
        <f t="shared" si="4"/>
        <v>0.24096385542168677</v>
      </c>
      <c r="O18" s="70">
        <v>105</v>
      </c>
      <c r="P18" s="37">
        <f t="shared" si="5"/>
        <v>25.301204819277107</v>
      </c>
      <c r="Q18" s="89">
        <v>0</v>
      </c>
      <c r="R18" s="37">
        <f t="shared" si="15"/>
        <v>0</v>
      </c>
      <c r="S18" s="70">
        <v>0</v>
      </c>
      <c r="T18" s="37">
        <f t="shared" si="6"/>
        <v>0</v>
      </c>
      <c r="U18" s="70">
        <v>0</v>
      </c>
      <c r="V18" s="37">
        <f t="shared" si="7"/>
        <v>0</v>
      </c>
      <c r="W18" s="70">
        <v>0</v>
      </c>
      <c r="X18" s="37">
        <f t="shared" si="8"/>
        <v>0</v>
      </c>
      <c r="Y18" s="70">
        <v>0</v>
      </c>
      <c r="Z18" s="37">
        <f t="shared" si="9"/>
        <v>0</v>
      </c>
      <c r="AA18" s="39">
        <f t="shared" si="16"/>
        <v>385</v>
      </c>
      <c r="AB18" s="37">
        <f t="shared" si="10"/>
        <v>92.7710843373494</v>
      </c>
      <c r="AC18" s="70">
        <v>30</v>
      </c>
      <c r="AD18" s="82">
        <f t="shared" si="11"/>
        <v>7.228915662650602</v>
      </c>
      <c r="AE18" s="39">
        <f t="shared" si="12"/>
        <v>415</v>
      </c>
      <c r="AF18" s="135">
        <f t="shared" si="13"/>
        <v>76.99443413729128</v>
      </c>
      <c r="AG18" s="183">
        <f t="shared" si="14"/>
        <v>-23.00556586270872</v>
      </c>
    </row>
    <row r="19" spans="1:33" ht="12.75">
      <c r="A19" s="304"/>
      <c r="B19" s="6">
        <v>432</v>
      </c>
      <c r="C19" s="3" t="s">
        <v>15</v>
      </c>
      <c r="D19" s="53">
        <v>327</v>
      </c>
      <c r="E19" s="70">
        <v>31</v>
      </c>
      <c r="F19" s="37">
        <f t="shared" si="0"/>
        <v>12.015503875968992</v>
      </c>
      <c r="G19" s="70">
        <v>127</v>
      </c>
      <c r="H19" s="37">
        <f t="shared" si="1"/>
        <v>49.224806201550386</v>
      </c>
      <c r="I19" s="70">
        <v>1</v>
      </c>
      <c r="J19" s="37">
        <f t="shared" si="2"/>
        <v>0.3875968992248062</v>
      </c>
      <c r="K19" s="70">
        <v>0</v>
      </c>
      <c r="L19" s="37">
        <f t="shared" si="3"/>
        <v>0</v>
      </c>
      <c r="M19" s="70">
        <v>0</v>
      </c>
      <c r="N19" s="37">
        <f t="shared" si="4"/>
        <v>0</v>
      </c>
      <c r="O19" s="70">
        <v>98</v>
      </c>
      <c r="P19" s="37">
        <f t="shared" si="5"/>
        <v>37.98449612403101</v>
      </c>
      <c r="Q19" s="89">
        <v>0</v>
      </c>
      <c r="R19" s="37">
        <f t="shared" si="15"/>
        <v>0</v>
      </c>
      <c r="S19" s="70">
        <v>0</v>
      </c>
      <c r="T19" s="37">
        <f t="shared" si="6"/>
        <v>0</v>
      </c>
      <c r="U19" s="70">
        <v>0</v>
      </c>
      <c r="V19" s="37">
        <f t="shared" si="7"/>
        <v>0</v>
      </c>
      <c r="W19" s="70">
        <v>0</v>
      </c>
      <c r="X19" s="37">
        <f t="shared" si="8"/>
        <v>0</v>
      </c>
      <c r="Y19" s="70">
        <v>0</v>
      </c>
      <c r="Z19" s="37">
        <f t="shared" si="9"/>
        <v>0</v>
      </c>
      <c r="AA19" s="39">
        <f t="shared" si="16"/>
        <v>257</v>
      </c>
      <c r="AB19" s="37">
        <f t="shared" si="10"/>
        <v>99.6124031007752</v>
      </c>
      <c r="AC19" s="70">
        <v>1</v>
      </c>
      <c r="AD19" s="82">
        <f t="shared" si="11"/>
        <v>0.3875968992248062</v>
      </c>
      <c r="AE19" s="39">
        <f t="shared" si="12"/>
        <v>258</v>
      </c>
      <c r="AF19" s="135">
        <f t="shared" si="13"/>
        <v>78.89908256880734</v>
      </c>
      <c r="AG19" s="183">
        <f t="shared" si="14"/>
        <v>-21.100917431192656</v>
      </c>
    </row>
    <row r="20" spans="1:33" ht="12.75">
      <c r="A20" s="304"/>
      <c r="B20" s="6">
        <v>433</v>
      </c>
      <c r="C20" s="3" t="s">
        <v>15</v>
      </c>
      <c r="D20" s="53">
        <v>396</v>
      </c>
      <c r="E20" s="70">
        <v>53</v>
      </c>
      <c r="F20" s="37">
        <f t="shared" si="0"/>
        <v>17.905405405405407</v>
      </c>
      <c r="G20" s="70">
        <v>104</v>
      </c>
      <c r="H20" s="37">
        <f t="shared" si="1"/>
        <v>35.13513513513514</v>
      </c>
      <c r="I20" s="70">
        <v>7</v>
      </c>
      <c r="J20" s="37">
        <f t="shared" si="2"/>
        <v>2.364864864864865</v>
      </c>
      <c r="K20" s="70">
        <v>0</v>
      </c>
      <c r="L20" s="37">
        <f t="shared" si="3"/>
        <v>0</v>
      </c>
      <c r="M20" s="70">
        <v>1</v>
      </c>
      <c r="N20" s="37">
        <f t="shared" si="4"/>
        <v>0.33783783783783783</v>
      </c>
      <c r="O20" s="70">
        <v>105</v>
      </c>
      <c r="P20" s="37">
        <f t="shared" si="5"/>
        <v>35.47297297297297</v>
      </c>
      <c r="Q20" s="89">
        <v>0</v>
      </c>
      <c r="R20" s="37">
        <f t="shared" si="15"/>
        <v>0</v>
      </c>
      <c r="S20" s="70">
        <v>0</v>
      </c>
      <c r="T20" s="37">
        <f t="shared" si="6"/>
        <v>0</v>
      </c>
      <c r="U20" s="70">
        <v>0</v>
      </c>
      <c r="V20" s="37">
        <f t="shared" si="7"/>
        <v>0</v>
      </c>
      <c r="W20" s="70">
        <v>0</v>
      </c>
      <c r="X20" s="37">
        <f t="shared" si="8"/>
        <v>0</v>
      </c>
      <c r="Y20" s="70">
        <v>0</v>
      </c>
      <c r="Z20" s="37">
        <f t="shared" si="9"/>
        <v>0</v>
      </c>
      <c r="AA20" s="39">
        <f t="shared" si="16"/>
        <v>270</v>
      </c>
      <c r="AB20" s="37">
        <f t="shared" si="10"/>
        <v>91.21621621621621</v>
      </c>
      <c r="AC20" s="70">
        <v>26</v>
      </c>
      <c r="AD20" s="82">
        <f t="shared" si="11"/>
        <v>8.783783783783784</v>
      </c>
      <c r="AE20" s="39">
        <f t="shared" si="12"/>
        <v>296</v>
      </c>
      <c r="AF20" s="135">
        <f t="shared" si="13"/>
        <v>74.74747474747475</v>
      </c>
      <c r="AG20" s="183">
        <f t="shared" si="14"/>
        <v>-25.252525252525245</v>
      </c>
    </row>
    <row r="21" spans="1:33" ht="12.75">
      <c r="A21" s="304"/>
      <c r="B21" s="6">
        <v>434</v>
      </c>
      <c r="C21" s="3" t="s">
        <v>15</v>
      </c>
      <c r="D21" s="53">
        <v>92</v>
      </c>
      <c r="E21" s="70">
        <v>6</v>
      </c>
      <c r="F21" s="37">
        <f t="shared" si="0"/>
        <v>9.375</v>
      </c>
      <c r="G21" s="70">
        <v>28</v>
      </c>
      <c r="H21" s="37">
        <f t="shared" si="1"/>
        <v>43.75</v>
      </c>
      <c r="I21" s="70">
        <v>0</v>
      </c>
      <c r="J21" s="37">
        <f t="shared" si="2"/>
        <v>0</v>
      </c>
      <c r="K21" s="70">
        <v>0</v>
      </c>
      <c r="L21" s="37">
        <f t="shared" si="3"/>
        <v>0</v>
      </c>
      <c r="M21" s="70">
        <v>0</v>
      </c>
      <c r="N21" s="37">
        <f t="shared" si="4"/>
        <v>0</v>
      </c>
      <c r="O21" s="70">
        <v>29</v>
      </c>
      <c r="P21" s="37">
        <f t="shared" si="5"/>
        <v>45.3125</v>
      </c>
      <c r="Q21" s="89">
        <v>0</v>
      </c>
      <c r="R21" s="37">
        <f t="shared" si="15"/>
        <v>0</v>
      </c>
      <c r="S21" s="70">
        <v>0</v>
      </c>
      <c r="T21" s="37">
        <f t="shared" si="6"/>
        <v>0</v>
      </c>
      <c r="U21" s="70">
        <v>0</v>
      </c>
      <c r="V21" s="37">
        <f t="shared" si="7"/>
        <v>0</v>
      </c>
      <c r="W21" s="70">
        <v>0</v>
      </c>
      <c r="X21" s="37">
        <f t="shared" si="8"/>
        <v>0</v>
      </c>
      <c r="Y21" s="70">
        <v>0</v>
      </c>
      <c r="Z21" s="37">
        <f t="shared" si="9"/>
        <v>0</v>
      </c>
      <c r="AA21" s="39">
        <f t="shared" si="16"/>
        <v>63</v>
      </c>
      <c r="AB21" s="37">
        <f t="shared" si="10"/>
        <v>98.4375</v>
      </c>
      <c r="AC21" s="70">
        <v>1</v>
      </c>
      <c r="AD21" s="82">
        <f t="shared" si="11"/>
        <v>1.5625</v>
      </c>
      <c r="AE21" s="39">
        <f t="shared" si="12"/>
        <v>64</v>
      </c>
      <c r="AF21" s="135">
        <f t="shared" si="13"/>
        <v>69.56521739130434</v>
      </c>
      <c r="AG21" s="183">
        <f t="shared" si="14"/>
        <v>-30.434782608695656</v>
      </c>
    </row>
    <row r="22" spans="1:40" s="149" customFormat="1" ht="12.75">
      <c r="A22" s="304"/>
      <c r="B22" s="6">
        <v>435</v>
      </c>
      <c r="C22" s="3" t="s">
        <v>15</v>
      </c>
      <c r="D22" s="53">
        <v>401</v>
      </c>
      <c r="E22" s="70">
        <v>51</v>
      </c>
      <c r="F22" s="37">
        <f t="shared" si="0"/>
        <v>19.54022988505747</v>
      </c>
      <c r="G22" s="70">
        <v>110</v>
      </c>
      <c r="H22" s="37">
        <f t="shared" si="1"/>
        <v>42.1455938697318</v>
      </c>
      <c r="I22" s="70">
        <v>4</v>
      </c>
      <c r="J22" s="37">
        <f t="shared" si="2"/>
        <v>1.532567049808429</v>
      </c>
      <c r="K22" s="70">
        <v>0</v>
      </c>
      <c r="L22" s="37">
        <f t="shared" si="3"/>
        <v>0</v>
      </c>
      <c r="M22" s="70">
        <v>0</v>
      </c>
      <c r="N22" s="37">
        <f t="shared" si="4"/>
        <v>0</v>
      </c>
      <c r="O22" s="70">
        <v>75</v>
      </c>
      <c r="P22" s="37">
        <f t="shared" si="5"/>
        <v>28.735632183908045</v>
      </c>
      <c r="Q22" s="89">
        <v>0</v>
      </c>
      <c r="R22" s="37">
        <f t="shared" si="15"/>
        <v>0</v>
      </c>
      <c r="S22" s="70">
        <v>0</v>
      </c>
      <c r="T22" s="37">
        <f t="shared" si="6"/>
        <v>0</v>
      </c>
      <c r="U22" s="70">
        <v>0</v>
      </c>
      <c r="V22" s="37">
        <f t="shared" si="7"/>
        <v>0</v>
      </c>
      <c r="W22" s="70">
        <v>0</v>
      </c>
      <c r="X22" s="37">
        <f t="shared" si="8"/>
        <v>0</v>
      </c>
      <c r="Y22" s="70">
        <v>0</v>
      </c>
      <c r="Z22" s="37">
        <f t="shared" si="9"/>
        <v>0</v>
      </c>
      <c r="AA22" s="39">
        <f t="shared" si="16"/>
        <v>240</v>
      </c>
      <c r="AB22" s="37">
        <f t="shared" si="10"/>
        <v>91.95402298850574</v>
      </c>
      <c r="AC22" s="70">
        <v>21</v>
      </c>
      <c r="AD22" s="82">
        <f t="shared" si="11"/>
        <v>8.045977011494253</v>
      </c>
      <c r="AE22" s="39">
        <f t="shared" si="12"/>
        <v>261</v>
      </c>
      <c r="AF22" s="135">
        <f t="shared" si="13"/>
        <v>65.08728179551122</v>
      </c>
      <c r="AG22" s="183">
        <f t="shared" si="14"/>
        <v>-34.91271820448878</v>
      </c>
      <c r="AH22" s="150"/>
      <c r="AI22" s="150"/>
      <c r="AJ22" s="150"/>
      <c r="AK22" s="150"/>
      <c r="AL22" s="150"/>
      <c r="AM22" s="150"/>
      <c r="AN22" s="150"/>
    </row>
    <row r="23" spans="1:40" s="149" customFormat="1" ht="12.75">
      <c r="A23" s="304"/>
      <c r="B23" s="6">
        <v>436</v>
      </c>
      <c r="C23" s="3" t="s">
        <v>15</v>
      </c>
      <c r="D23" s="53">
        <v>50</v>
      </c>
      <c r="E23" s="70">
        <v>15</v>
      </c>
      <c r="F23" s="37">
        <f t="shared" si="0"/>
        <v>34.883720930232556</v>
      </c>
      <c r="G23" s="70">
        <v>11</v>
      </c>
      <c r="H23" s="37">
        <f t="shared" si="1"/>
        <v>25.581395348837212</v>
      </c>
      <c r="I23" s="70">
        <v>0</v>
      </c>
      <c r="J23" s="37">
        <f t="shared" si="2"/>
        <v>0</v>
      </c>
      <c r="K23" s="70">
        <v>0</v>
      </c>
      <c r="L23" s="37">
        <f t="shared" si="3"/>
        <v>0</v>
      </c>
      <c r="M23" s="70">
        <v>0</v>
      </c>
      <c r="N23" s="37">
        <f t="shared" si="4"/>
        <v>0</v>
      </c>
      <c r="O23" s="70">
        <v>12</v>
      </c>
      <c r="P23" s="37">
        <f t="shared" si="5"/>
        <v>27.906976744186046</v>
      </c>
      <c r="Q23" s="89">
        <v>0</v>
      </c>
      <c r="R23" s="37">
        <f t="shared" si="15"/>
        <v>0</v>
      </c>
      <c r="S23" s="70">
        <v>0</v>
      </c>
      <c r="T23" s="37">
        <f t="shared" si="6"/>
        <v>0</v>
      </c>
      <c r="U23" s="70">
        <v>0</v>
      </c>
      <c r="V23" s="37">
        <f t="shared" si="7"/>
        <v>0</v>
      </c>
      <c r="W23" s="70">
        <v>0</v>
      </c>
      <c r="X23" s="37">
        <f t="shared" si="8"/>
        <v>0</v>
      </c>
      <c r="Y23" s="70">
        <v>0</v>
      </c>
      <c r="Z23" s="37">
        <f t="shared" si="9"/>
        <v>0</v>
      </c>
      <c r="AA23" s="39">
        <f t="shared" si="16"/>
        <v>38</v>
      </c>
      <c r="AB23" s="37">
        <f t="shared" si="10"/>
        <v>88.37209302325581</v>
      </c>
      <c r="AC23" s="70">
        <v>5</v>
      </c>
      <c r="AD23" s="82">
        <f t="shared" si="11"/>
        <v>11.627906976744185</v>
      </c>
      <c r="AE23" s="39">
        <f t="shared" si="12"/>
        <v>43</v>
      </c>
      <c r="AF23" s="135">
        <f t="shared" si="13"/>
        <v>86</v>
      </c>
      <c r="AG23" s="183">
        <f t="shared" si="14"/>
        <v>-14</v>
      </c>
      <c r="AH23" s="150"/>
      <c r="AI23" s="150"/>
      <c r="AJ23" s="150"/>
      <c r="AK23" s="150"/>
      <c r="AL23" s="150"/>
      <c r="AM23" s="150"/>
      <c r="AN23" s="150"/>
    </row>
    <row r="24" spans="1:33" ht="12.75">
      <c r="A24" s="304"/>
      <c r="B24" s="6">
        <v>437</v>
      </c>
      <c r="C24" s="3" t="s">
        <v>15</v>
      </c>
      <c r="D24" s="53">
        <v>56</v>
      </c>
      <c r="E24" s="70">
        <v>5</v>
      </c>
      <c r="F24" s="37">
        <f t="shared" si="0"/>
        <v>11.627906976744185</v>
      </c>
      <c r="G24" s="70">
        <v>7</v>
      </c>
      <c r="H24" s="37">
        <f t="shared" si="1"/>
        <v>16.27906976744186</v>
      </c>
      <c r="I24" s="70">
        <v>1</v>
      </c>
      <c r="J24" s="37">
        <f t="shared" si="2"/>
        <v>2.3255813953488373</v>
      </c>
      <c r="K24" s="70">
        <v>0</v>
      </c>
      <c r="L24" s="37">
        <f t="shared" si="3"/>
        <v>0</v>
      </c>
      <c r="M24" s="70">
        <v>0</v>
      </c>
      <c r="N24" s="37">
        <f t="shared" si="4"/>
        <v>0</v>
      </c>
      <c r="O24" s="70">
        <v>27</v>
      </c>
      <c r="P24" s="37">
        <f t="shared" si="5"/>
        <v>62.7906976744186</v>
      </c>
      <c r="Q24" s="89">
        <v>0</v>
      </c>
      <c r="R24" s="37">
        <f t="shared" si="15"/>
        <v>0</v>
      </c>
      <c r="S24" s="70">
        <v>0</v>
      </c>
      <c r="T24" s="37">
        <f t="shared" si="6"/>
        <v>0</v>
      </c>
      <c r="U24" s="70">
        <v>0</v>
      </c>
      <c r="V24" s="37">
        <f t="shared" si="7"/>
        <v>0</v>
      </c>
      <c r="W24" s="70">
        <v>0</v>
      </c>
      <c r="X24" s="37">
        <f t="shared" si="8"/>
        <v>0</v>
      </c>
      <c r="Y24" s="70">
        <v>0</v>
      </c>
      <c r="Z24" s="37">
        <f t="shared" si="9"/>
        <v>0</v>
      </c>
      <c r="AA24" s="39">
        <f t="shared" si="16"/>
        <v>40</v>
      </c>
      <c r="AB24" s="37">
        <f t="shared" si="10"/>
        <v>93.02325581395348</v>
      </c>
      <c r="AC24" s="70">
        <v>3</v>
      </c>
      <c r="AD24" s="82">
        <f t="shared" si="11"/>
        <v>6.976744186046512</v>
      </c>
      <c r="AE24" s="39">
        <f t="shared" si="12"/>
        <v>43</v>
      </c>
      <c r="AF24" s="135">
        <f t="shared" si="13"/>
        <v>76.78571428571429</v>
      </c>
      <c r="AG24" s="183">
        <f t="shared" si="14"/>
        <v>-23.214285714285708</v>
      </c>
    </row>
    <row r="25" spans="1:33" ht="12.75">
      <c r="A25" s="304"/>
      <c r="B25" s="6">
        <v>438</v>
      </c>
      <c r="C25" s="3" t="s">
        <v>15</v>
      </c>
      <c r="D25" s="53">
        <v>50</v>
      </c>
      <c r="E25" s="70">
        <v>18</v>
      </c>
      <c r="F25" s="37">
        <f t="shared" si="0"/>
        <v>48.64864864864865</v>
      </c>
      <c r="G25" s="70">
        <v>9</v>
      </c>
      <c r="H25" s="37">
        <f t="shared" si="1"/>
        <v>24.324324324324326</v>
      </c>
      <c r="I25" s="70">
        <v>0</v>
      </c>
      <c r="J25" s="37">
        <f t="shared" si="2"/>
        <v>0</v>
      </c>
      <c r="K25" s="70">
        <v>0</v>
      </c>
      <c r="L25" s="37">
        <f t="shared" si="3"/>
        <v>0</v>
      </c>
      <c r="M25" s="70">
        <v>0</v>
      </c>
      <c r="N25" s="37">
        <f t="shared" si="4"/>
        <v>0</v>
      </c>
      <c r="O25" s="70">
        <v>9</v>
      </c>
      <c r="P25" s="37">
        <f t="shared" si="5"/>
        <v>24.324324324324326</v>
      </c>
      <c r="Q25" s="89">
        <v>0</v>
      </c>
      <c r="R25" s="37">
        <f t="shared" si="15"/>
        <v>0</v>
      </c>
      <c r="S25" s="70">
        <v>0</v>
      </c>
      <c r="T25" s="37">
        <f t="shared" si="6"/>
        <v>0</v>
      </c>
      <c r="U25" s="70">
        <v>0</v>
      </c>
      <c r="V25" s="37">
        <f t="shared" si="7"/>
        <v>0</v>
      </c>
      <c r="W25" s="70">
        <v>0</v>
      </c>
      <c r="X25" s="37">
        <f t="shared" si="8"/>
        <v>0</v>
      </c>
      <c r="Y25" s="70">
        <v>0</v>
      </c>
      <c r="Z25" s="37">
        <f t="shared" si="9"/>
        <v>0</v>
      </c>
      <c r="AA25" s="39">
        <f t="shared" si="16"/>
        <v>36</v>
      </c>
      <c r="AB25" s="37">
        <f t="shared" si="10"/>
        <v>97.2972972972973</v>
      </c>
      <c r="AC25" s="70">
        <v>1</v>
      </c>
      <c r="AD25" s="82">
        <f t="shared" si="11"/>
        <v>2.7027027027027026</v>
      </c>
      <c r="AE25" s="39">
        <f t="shared" si="12"/>
        <v>37</v>
      </c>
      <c r="AF25" s="135">
        <f t="shared" si="13"/>
        <v>74</v>
      </c>
      <c r="AG25" s="183">
        <f t="shared" si="14"/>
        <v>-26</v>
      </c>
    </row>
    <row r="26" spans="1:40" s="149" customFormat="1" ht="13.5" thickBot="1">
      <c r="A26" s="305"/>
      <c r="B26" s="30">
        <v>439</v>
      </c>
      <c r="C26" s="31" t="s">
        <v>15</v>
      </c>
      <c r="D26" s="54">
        <v>311</v>
      </c>
      <c r="E26" s="71">
        <v>54</v>
      </c>
      <c r="F26" s="42">
        <f t="shared" si="0"/>
        <v>22.22222222222222</v>
      </c>
      <c r="G26" s="71">
        <v>86</v>
      </c>
      <c r="H26" s="42">
        <f t="shared" si="1"/>
        <v>35.390946502057616</v>
      </c>
      <c r="I26" s="71">
        <v>1</v>
      </c>
      <c r="J26" s="42">
        <f t="shared" si="2"/>
        <v>0.411522633744856</v>
      </c>
      <c r="K26" s="71">
        <v>0</v>
      </c>
      <c r="L26" s="42">
        <f t="shared" si="3"/>
        <v>0</v>
      </c>
      <c r="M26" s="71">
        <v>0</v>
      </c>
      <c r="N26" s="42">
        <f t="shared" si="4"/>
        <v>0</v>
      </c>
      <c r="O26" s="71">
        <v>97</v>
      </c>
      <c r="P26" s="42">
        <f t="shared" si="5"/>
        <v>39.91769547325103</v>
      </c>
      <c r="Q26" s="87">
        <v>0</v>
      </c>
      <c r="R26" s="42">
        <f t="shared" si="15"/>
        <v>0</v>
      </c>
      <c r="S26" s="71">
        <v>0</v>
      </c>
      <c r="T26" s="42">
        <f t="shared" si="6"/>
        <v>0</v>
      </c>
      <c r="U26" s="71">
        <v>0</v>
      </c>
      <c r="V26" s="42">
        <f t="shared" si="7"/>
        <v>0</v>
      </c>
      <c r="W26" s="71">
        <v>1</v>
      </c>
      <c r="X26" s="42">
        <f t="shared" si="8"/>
        <v>0.411522633744856</v>
      </c>
      <c r="Y26" s="71">
        <v>0</v>
      </c>
      <c r="Z26" s="42">
        <f t="shared" si="9"/>
        <v>0</v>
      </c>
      <c r="AA26" s="43">
        <f t="shared" si="16"/>
        <v>239</v>
      </c>
      <c r="AB26" s="42">
        <f t="shared" si="10"/>
        <v>98.35390946502058</v>
      </c>
      <c r="AC26" s="71">
        <v>4</v>
      </c>
      <c r="AD26" s="83">
        <f t="shared" si="11"/>
        <v>1.646090534979424</v>
      </c>
      <c r="AE26" s="43">
        <f t="shared" si="12"/>
        <v>243</v>
      </c>
      <c r="AF26" s="137">
        <f t="shared" si="13"/>
        <v>78.13504823151125</v>
      </c>
      <c r="AG26" s="184">
        <f t="shared" si="14"/>
        <v>-21.86495176848875</v>
      </c>
      <c r="AH26" s="150"/>
      <c r="AI26" s="150"/>
      <c r="AJ26" s="150"/>
      <c r="AK26" s="150"/>
      <c r="AL26" s="150"/>
      <c r="AM26" s="150"/>
      <c r="AN26" s="150"/>
    </row>
    <row r="27" spans="1:33" ht="7.5" customHeight="1" thickBot="1" thickTop="1">
      <c r="A27" s="95"/>
      <c r="B27" s="125"/>
      <c r="C27" s="126"/>
      <c r="D27" s="127"/>
      <c r="E27" s="127"/>
      <c r="F27" s="128"/>
      <c r="G27" s="127"/>
      <c r="H27" s="128"/>
      <c r="I27" s="127"/>
      <c r="J27" s="128"/>
      <c r="K27" s="127"/>
      <c r="L27" s="128"/>
      <c r="M27" s="127"/>
      <c r="N27" s="128"/>
      <c r="O27" s="127"/>
      <c r="P27" s="128"/>
      <c r="Q27" s="128"/>
      <c r="R27" s="128"/>
      <c r="S27" s="128"/>
      <c r="T27" s="128"/>
      <c r="U27" s="128"/>
      <c r="V27" s="128"/>
      <c r="W27" s="128"/>
      <c r="X27" s="128"/>
      <c r="Y27" s="127"/>
      <c r="Z27" s="128"/>
      <c r="AA27" s="129"/>
      <c r="AB27" s="129"/>
      <c r="AC27" s="130"/>
      <c r="AD27" s="128"/>
      <c r="AE27" s="130"/>
      <c r="AF27" s="131"/>
      <c r="AG27" s="132"/>
    </row>
    <row r="28" spans="1:40" s="9" customFormat="1" ht="18" customHeight="1" thickBot="1" thickTop="1">
      <c r="A28" s="309" t="s">
        <v>37</v>
      </c>
      <c r="B28" s="309"/>
      <c r="C28" s="55">
        <f>COUNTA(C13:C26)</f>
        <v>14</v>
      </c>
      <c r="D28" s="56">
        <f>SUM(D13:D27)</f>
        <v>5039</v>
      </c>
      <c r="E28" s="56">
        <f>SUM(E13:E27)</f>
        <v>612</v>
      </c>
      <c r="F28" s="57">
        <f>E28/AE28*100</f>
        <v>16.85022026431718</v>
      </c>
      <c r="G28" s="56">
        <f>SUM(G13:G27)</f>
        <v>1504</v>
      </c>
      <c r="H28" s="57">
        <f>G28/AE28*100</f>
        <v>41.409691629955944</v>
      </c>
      <c r="I28" s="56">
        <f>SUM(I13:I27)</f>
        <v>71</v>
      </c>
      <c r="J28" s="57">
        <f>I28/AE28*100</f>
        <v>1.9548458149779735</v>
      </c>
      <c r="K28" s="56">
        <f>SUM(K13:K27)</f>
        <v>1</v>
      </c>
      <c r="L28" s="57">
        <f>K28/AE28*100</f>
        <v>0.027533039647577095</v>
      </c>
      <c r="M28" s="56">
        <f>SUM(M13:M27)</f>
        <v>23</v>
      </c>
      <c r="N28" s="57">
        <f>M28/AE28*100</f>
        <v>0.6332599118942731</v>
      </c>
      <c r="O28" s="56">
        <f>SUM(O13:O27)</f>
        <v>1247</v>
      </c>
      <c r="P28" s="57">
        <f>O28/AE28*100</f>
        <v>34.33370044052864</v>
      </c>
      <c r="Q28" s="56">
        <f>SUM(Q13:Q27)</f>
        <v>0</v>
      </c>
      <c r="R28" s="57">
        <f t="shared" si="15"/>
        <v>0</v>
      </c>
      <c r="S28" s="56">
        <f>SUM(S13:S27)</f>
        <v>1</v>
      </c>
      <c r="T28" s="166">
        <f>S28/AE28*100</f>
        <v>0.027533039647577095</v>
      </c>
      <c r="U28" s="56">
        <f>SUM(U13:U27)</f>
        <v>1</v>
      </c>
      <c r="V28" s="57">
        <f>U28/AE28*100</f>
        <v>0.027533039647577095</v>
      </c>
      <c r="W28" s="56">
        <f>SUM(W13:W27)</f>
        <v>1</v>
      </c>
      <c r="X28" s="166">
        <f>W28/AE28*100</f>
        <v>0.027533039647577095</v>
      </c>
      <c r="Y28" s="56">
        <f>SUM(Y13:Y27)</f>
        <v>0</v>
      </c>
      <c r="Z28" s="57">
        <f>Y28/AE28*100</f>
        <v>0</v>
      </c>
      <c r="AA28" s="56">
        <f>SUM(AA13:AA27)</f>
        <v>3461</v>
      </c>
      <c r="AB28" s="57">
        <f>AA28/AE28*100</f>
        <v>95.29185022026432</v>
      </c>
      <c r="AC28" s="56">
        <f>SUM(AC13:AC27)</f>
        <v>171</v>
      </c>
      <c r="AD28" s="58">
        <f>AC28/AE28*100</f>
        <v>4.708149779735683</v>
      </c>
      <c r="AE28" s="56">
        <f>SUM(AE13:AE27)</f>
        <v>3632</v>
      </c>
      <c r="AF28" s="59">
        <f>AE28/D28*100</f>
        <v>72.07779321293908</v>
      </c>
      <c r="AG28" s="108">
        <f>AF28-100</f>
        <v>-27.922206787060915</v>
      </c>
      <c r="AH28" s="20"/>
      <c r="AI28" s="20"/>
      <c r="AJ28" s="20"/>
      <c r="AK28" s="20"/>
      <c r="AL28" s="20"/>
      <c r="AM28" s="20"/>
      <c r="AN28" s="20"/>
    </row>
    <row r="29" ht="13.5" thickTop="1"/>
  </sheetData>
  <mergeCells count="31">
    <mergeCell ref="I10:J10"/>
    <mergeCell ref="AE9:AE11"/>
    <mergeCell ref="Q10:R10"/>
    <mergeCell ref="A28:B28"/>
    <mergeCell ref="A13:A26"/>
    <mergeCell ref="AC9:AD10"/>
    <mergeCell ref="K10:L10"/>
    <mergeCell ref="E9:Z9"/>
    <mergeCell ref="M10:N10"/>
    <mergeCell ref="O10:P10"/>
    <mergeCell ref="G10:H10"/>
    <mergeCell ref="A8:AG8"/>
    <mergeCell ref="C9:C11"/>
    <mergeCell ref="AF9:AF11"/>
    <mergeCell ref="A9:A11"/>
    <mergeCell ref="B9:B11"/>
    <mergeCell ref="AA9:AB10"/>
    <mergeCell ref="E10:F10"/>
    <mergeCell ref="D9:D11"/>
    <mergeCell ref="S10:T10"/>
    <mergeCell ref="U10:V10"/>
    <mergeCell ref="W10:X10"/>
    <mergeCell ref="Y10:Z10"/>
    <mergeCell ref="AG9:AG11"/>
    <mergeCell ref="A5:AG5"/>
    <mergeCell ref="A6:AG6"/>
    <mergeCell ref="A7:AG7"/>
    <mergeCell ref="A1:AG1"/>
    <mergeCell ref="A2:AG2"/>
    <mergeCell ref="A3:AG3"/>
    <mergeCell ref="A4:AG4"/>
  </mergeCells>
  <printOptions/>
  <pageMargins left="0" right="0" top="0.5905511811023623" bottom="0.7874015748031497" header="0" footer="0"/>
  <pageSetup horizontalDpi="300" verticalDpi="300" orientation="landscape" paperSize="9" scale="90" r:id="rId2"/>
  <headerFooter alignWithMargins="0">
    <oddFooter>&amp;C&amp;P de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O26"/>
  <sheetViews>
    <sheetView zoomScale="85" zoomScaleNormal="85" workbookViewId="0" topLeftCell="B3">
      <selection activeCell="AE41" sqref="AE41"/>
    </sheetView>
  </sheetViews>
  <sheetFormatPr defaultColWidth="11.421875" defaultRowHeight="12.75"/>
  <cols>
    <col min="1" max="1" width="7.7109375" style="66" customWidth="1"/>
    <col min="2" max="2" width="7.57421875" style="5" customWidth="1"/>
    <col min="3" max="3" width="5.7109375" style="1" customWidth="1"/>
    <col min="4" max="4" width="6.8515625" style="8" customWidth="1"/>
    <col min="5" max="5" width="5.7109375" style="8" customWidth="1"/>
    <col min="6" max="6" width="4.57421875" style="21" customWidth="1"/>
    <col min="7" max="7" width="5.7109375" style="8" customWidth="1"/>
    <col min="8" max="8" width="4.57421875" style="21" customWidth="1"/>
    <col min="9" max="9" width="5.7109375" style="8" customWidth="1"/>
    <col min="10" max="10" width="4.57421875" style="21" customWidth="1"/>
    <col min="11" max="11" width="5.7109375" style="8" customWidth="1"/>
    <col min="12" max="12" width="4.57421875" style="21" customWidth="1"/>
    <col min="13" max="13" width="5.7109375" style="8" customWidth="1"/>
    <col min="14" max="14" width="4.57421875" style="21" customWidth="1"/>
    <col min="15" max="15" width="5.7109375" style="8" customWidth="1"/>
    <col min="16" max="16" width="4.57421875" style="21" customWidth="1"/>
    <col min="17" max="17" width="5.7109375" style="21" customWidth="1"/>
    <col min="18" max="18" width="4.57421875" style="21" customWidth="1"/>
    <col min="19" max="19" width="5.7109375" style="21" customWidth="1"/>
    <col min="20" max="20" width="4.57421875" style="21" customWidth="1"/>
    <col min="21" max="21" width="5.7109375" style="21" customWidth="1"/>
    <col min="22" max="22" width="4.57421875" style="21" customWidth="1"/>
    <col min="23" max="23" width="5.7109375" style="21" customWidth="1"/>
    <col min="24" max="24" width="4.57421875" style="21" customWidth="1"/>
    <col min="25" max="25" width="5.7109375" style="8" customWidth="1"/>
    <col min="26" max="26" width="4.57421875" style="21" customWidth="1"/>
    <col min="27" max="27" width="7.00390625" style="12" customWidth="1"/>
    <col min="28" max="28" width="4.7109375" style="12" customWidth="1"/>
    <col min="29" max="29" width="4.57421875" style="10" customWidth="1"/>
    <col min="30" max="30" width="4.57421875" style="21" customWidth="1"/>
    <col min="31" max="31" width="7.00390625" style="10" customWidth="1"/>
    <col min="32" max="32" width="7.7109375" style="26" customWidth="1"/>
    <col min="33" max="33" width="7.8515625" style="0" customWidth="1"/>
    <col min="35" max="41" width="11.421875" style="18" customWidth="1"/>
  </cols>
  <sheetData>
    <row r="1" spans="1:33" ht="39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</row>
    <row r="2" spans="1:33" ht="18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</row>
    <row r="3" spans="1:33" ht="12.75">
      <c r="A3" s="312" t="s">
        <v>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</row>
    <row r="4" spans="1:33" ht="12.75">
      <c r="A4" s="313" t="s">
        <v>35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3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3" ht="25.5" customHeight="1">
      <c r="A6" s="314" t="s">
        <v>66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</row>
    <row r="7" spans="1:33" ht="11.25" customHeight="1">
      <c r="A7" s="315" t="s">
        <v>46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</row>
    <row r="8" spans="1:33" ht="13.5" thickBot="1">
      <c r="A8" s="306" t="s">
        <v>72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41" s="22" customFormat="1" ht="12" customHeight="1" thickBot="1" thickTop="1">
      <c r="A9" s="319" t="s">
        <v>36</v>
      </c>
      <c r="B9" s="322" t="s">
        <v>11</v>
      </c>
      <c r="C9" s="333" t="s">
        <v>12</v>
      </c>
      <c r="D9" s="334" t="s">
        <v>39</v>
      </c>
      <c r="E9" s="346" t="s">
        <v>42</v>
      </c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8"/>
      <c r="AA9" s="323" t="s">
        <v>43</v>
      </c>
      <c r="AB9" s="324"/>
      <c r="AC9" s="329" t="s">
        <v>40</v>
      </c>
      <c r="AD9" s="330"/>
      <c r="AE9" s="334" t="s">
        <v>41</v>
      </c>
      <c r="AF9" s="350" t="s">
        <v>51</v>
      </c>
      <c r="AG9" s="364" t="s">
        <v>48</v>
      </c>
      <c r="AI9" s="23"/>
      <c r="AJ9" s="23"/>
      <c r="AK9" s="23"/>
      <c r="AL9" s="23"/>
      <c r="AM9" s="23"/>
      <c r="AN9" s="23"/>
      <c r="AO9" s="23"/>
    </row>
    <row r="10" spans="1:33" s="24" customFormat="1" ht="18.75" customHeight="1" thickBot="1" thickTop="1">
      <c r="A10" s="320"/>
      <c r="B10" s="322"/>
      <c r="C10" s="333"/>
      <c r="D10" s="334"/>
      <c r="E10" s="327"/>
      <c r="F10" s="328"/>
      <c r="G10" s="327"/>
      <c r="H10" s="328"/>
      <c r="I10" s="327"/>
      <c r="J10" s="328"/>
      <c r="K10" s="327"/>
      <c r="L10" s="328"/>
      <c r="M10" s="327"/>
      <c r="N10" s="328"/>
      <c r="O10" s="327"/>
      <c r="P10" s="328"/>
      <c r="Q10" s="327"/>
      <c r="R10" s="328"/>
      <c r="S10" s="327"/>
      <c r="T10" s="328"/>
      <c r="U10" s="327"/>
      <c r="V10" s="328"/>
      <c r="W10" s="327"/>
      <c r="X10" s="328"/>
      <c r="Y10" s="327"/>
      <c r="Z10" s="328"/>
      <c r="AA10" s="325"/>
      <c r="AB10" s="326"/>
      <c r="AC10" s="331"/>
      <c r="AD10" s="332"/>
      <c r="AE10" s="334"/>
      <c r="AF10" s="317"/>
      <c r="AG10" s="365"/>
    </row>
    <row r="11" spans="1:33" s="24" customFormat="1" ht="12.75" customHeight="1" thickBot="1" thickTop="1">
      <c r="A11" s="321"/>
      <c r="B11" s="322"/>
      <c r="C11" s="333"/>
      <c r="D11" s="334"/>
      <c r="E11" s="49" t="s">
        <v>44</v>
      </c>
      <c r="F11" s="50" t="s">
        <v>38</v>
      </c>
      <c r="G11" s="49" t="s">
        <v>44</v>
      </c>
      <c r="H11" s="50" t="s">
        <v>38</v>
      </c>
      <c r="I11" s="49" t="s">
        <v>44</v>
      </c>
      <c r="J11" s="50" t="s">
        <v>38</v>
      </c>
      <c r="K11" s="49" t="s">
        <v>44</v>
      </c>
      <c r="L11" s="50" t="s">
        <v>38</v>
      </c>
      <c r="M11" s="49" t="s">
        <v>44</v>
      </c>
      <c r="N11" s="50" t="s">
        <v>38</v>
      </c>
      <c r="O11" s="49" t="s">
        <v>44</v>
      </c>
      <c r="P11" s="50" t="s">
        <v>38</v>
      </c>
      <c r="Q11" s="49" t="s">
        <v>44</v>
      </c>
      <c r="R11" s="144" t="s">
        <v>38</v>
      </c>
      <c r="S11" s="49" t="s">
        <v>44</v>
      </c>
      <c r="T11" s="50" t="s">
        <v>38</v>
      </c>
      <c r="U11" s="49" t="s">
        <v>44</v>
      </c>
      <c r="V11" s="50" t="s">
        <v>38</v>
      </c>
      <c r="W11" s="49" t="s">
        <v>44</v>
      </c>
      <c r="X11" s="50" t="s">
        <v>38</v>
      </c>
      <c r="Y11" s="49" t="s">
        <v>44</v>
      </c>
      <c r="Z11" s="50" t="s">
        <v>38</v>
      </c>
      <c r="AA11" s="49" t="s">
        <v>44</v>
      </c>
      <c r="AB11" s="51" t="s">
        <v>38</v>
      </c>
      <c r="AC11" s="48" t="s">
        <v>44</v>
      </c>
      <c r="AD11" s="51" t="s">
        <v>38</v>
      </c>
      <c r="AE11" s="334"/>
      <c r="AF11" s="318"/>
      <c r="AG11" s="366"/>
    </row>
    <row r="12" spans="1:41" s="2" customFormat="1" ht="7.5" customHeight="1" thickBot="1" thickTop="1">
      <c r="A12" s="117"/>
      <c r="B12" s="118"/>
      <c r="C12" s="119"/>
      <c r="D12" s="120"/>
      <c r="E12" s="120"/>
      <c r="F12" s="121"/>
      <c r="G12" s="120"/>
      <c r="H12" s="121"/>
      <c r="I12" s="120"/>
      <c r="J12" s="121"/>
      <c r="K12" s="120"/>
      <c r="L12" s="121"/>
      <c r="M12" s="120"/>
      <c r="N12" s="121"/>
      <c r="O12" s="120"/>
      <c r="P12" s="121"/>
      <c r="Q12" s="158"/>
      <c r="R12" s="21"/>
      <c r="S12" s="121"/>
      <c r="T12" s="121"/>
      <c r="U12" s="121"/>
      <c r="V12" s="121"/>
      <c r="W12" s="121"/>
      <c r="X12" s="121"/>
      <c r="Y12" s="120"/>
      <c r="Z12" s="121"/>
      <c r="AA12" s="122"/>
      <c r="AB12" s="122"/>
      <c r="AC12" s="123"/>
      <c r="AD12" s="121"/>
      <c r="AE12" s="123"/>
      <c r="AF12" s="124"/>
      <c r="AI12" s="14"/>
      <c r="AJ12" s="14"/>
      <c r="AK12" s="14"/>
      <c r="AL12" s="14"/>
      <c r="AM12" s="14"/>
      <c r="AN12" s="14"/>
      <c r="AO12" s="14"/>
    </row>
    <row r="13" spans="1:33" ht="12.75" customHeight="1" thickTop="1">
      <c r="A13" s="303" t="s">
        <v>10</v>
      </c>
      <c r="B13" s="28">
        <v>440</v>
      </c>
      <c r="C13" s="29" t="s">
        <v>15</v>
      </c>
      <c r="D13" s="52">
        <v>507</v>
      </c>
      <c r="E13" s="62">
        <v>159</v>
      </c>
      <c r="F13" s="33">
        <f aca="true" t="shared" si="0" ref="F13:F24">E13/AE13*100</f>
        <v>38.49878934624697</v>
      </c>
      <c r="G13" s="69">
        <v>210</v>
      </c>
      <c r="H13" s="33">
        <f aca="true" t="shared" si="1" ref="H13:H24">G13/AE13*100</f>
        <v>50.847457627118644</v>
      </c>
      <c r="I13" s="62">
        <v>2</v>
      </c>
      <c r="J13" s="33">
        <f aca="true" t="shared" si="2" ref="J13:J24">I13/AE13*100</f>
        <v>0.48426150121065376</v>
      </c>
      <c r="K13" s="62">
        <v>0</v>
      </c>
      <c r="L13" s="33">
        <f aca="true" t="shared" si="3" ref="L13:L24">K13/AE13*100</f>
        <v>0</v>
      </c>
      <c r="M13" s="62">
        <v>2</v>
      </c>
      <c r="N13" s="33">
        <f aca="true" t="shared" si="4" ref="N13:N24">M13/AE13*100</f>
        <v>0.48426150121065376</v>
      </c>
      <c r="O13" s="62">
        <v>20</v>
      </c>
      <c r="P13" s="33">
        <f aca="true" t="shared" si="5" ref="P13:P24">O13/AE13*100</f>
        <v>4.842615012106537</v>
      </c>
      <c r="Q13" s="96">
        <v>0</v>
      </c>
      <c r="R13" s="33">
        <f>Q13/AE13*100</f>
        <v>0</v>
      </c>
      <c r="S13" s="62">
        <v>6</v>
      </c>
      <c r="T13" s="33">
        <f aca="true" t="shared" si="6" ref="T13:T24">S13/AE13*100</f>
        <v>1.4527845036319613</v>
      </c>
      <c r="U13" s="62">
        <v>0</v>
      </c>
      <c r="V13" s="33">
        <f aca="true" t="shared" si="7" ref="V13:V24">U13/AE13*100</f>
        <v>0</v>
      </c>
      <c r="W13" s="62">
        <v>0</v>
      </c>
      <c r="X13" s="33">
        <f aca="true" t="shared" si="8" ref="X13:X24">W13/AE13*100</f>
        <v>0</v>
      </c>
      <c r="Y13" s="62">
        <v>2</v>
      </c>
      <c r="Z13" s="33">
        <f aca="true" t="shared" si="9" ref="Z13:Z24">Y13/AA13*100</f>
        <v>0.4987531172069825</v>
      </c>
      <c r="AA13" s="34">
        <f>Y13+W13+U13+S13+O13+Q13+M13+K13+I13+G13+E13</f>
        <v>401</v>
      </c>
      <c r="AB13" s="33">
        <f aca="true" t="shared" si="10" ref="AB13:AB24">AA13/AE13*100</f>
        <v>97.09443099273608</v>
      </c>
      <c r="AC13" s="62">
        <v>12</v>
      </c>
      <c r="AD13" s="35">
        <f aca="true" t="shared" si="11" ref="AD13:AD24">AC13/AE13*100</f>
        <v>2.9055690072639226</v>
      </c>
      <c r="AE13" s="34">
        <f aca="true" t="shared" si="12" ref="AE13:AE24">AA13+AC13</f>
        <v>413</v>
      </c>
      <c r="AF13" s="102">
        <f aca="true" t="shared" si="13" ref="AF13:AF24">AE13/D13*100</f>
        <v>81.4595660749507</v>
      </c>
      <c r="AG13" s="105">
        <f aca="true" t="shared" si="14" ref="AG13:AG24">AF13-100</f>
        <v>-18.5404339250493</v>
      </c>
    </row>
    <row r="14" spans="1:33" ht="12.75" customHeight="1">
      <c r="A14" s="304"/>
      <c r="B14" s="6">
        <v>440</v>
      </c>
      <c r="C14" s="3" t="s">
        <v>16</v>
      </c>
      <c r="D14" s="53">
        <v>507</v>
      </c>
      <c r="E14" s="60">
        <v>170</v>
      </c>
      <c r="F14" s="37">
        <f t="shared" si="0"/>
        <v>42.82115869017632</v>
      </c>
      <c r="G14" s="70">
        <v>174</v>
      </c>
      <c r="H14" s="37">
        <f t="shared" si="1"/>
        <v>43.8287153652393</v>
      </c>
      <c r="I14" s="60">
        <v>2</v>
      </c>
      <c r="J14" s="37">
        <f t="shared" si="2"/>
        <v>0.5037783375314862</v>
      </c>
      <c r="K14" s="60">
        <v>0</v>
      </c>
      <c r="L14" s="37">
        <f t="shared" si="3"/>
        <v>0</v>
      </c>
      <c r="M14" s="60">
        <v>2</v>
      </c>
      <c r="N14" s="37">
        <f t="shared" si="4"/>
        <v>0.5037783375314862</v>
      </c>
      <c r="O14" s="60">
        <v>19</v>
      </c>
      <c r="P14" s="37">
        <f t="shared" si="5"/>
        <v>4.785894206549118</v>
      </c>
      <c r="Q14" s="97">
        <v>0</v>
      </c>
      <c r="R14" s="37">
        <f aca="true" t="shared" si="15" ref="R14:R26">Q14/AE14*100</f>
        <v>0</v>
      </c>
      <c r="S14" s="60">
        <v>10</v>
      </c>
      <c r="T14" s="37">
        <f t="shared" si="6"/>
        <v>2.518891687657431</v>
      </c>
      <c r="U14" s="60">
        <v>0</v>
      </c>
      <c r="V14" s="37">
        <f t="shared" si="7"/>
        <v>0</v>
      </c>
      <c r="W14" s="60">
        <v>0</v>
      </c>
      <c r="X14" s="37">
        <f t="shared" si="8"/>
        <v>0</v>
      </c>
      <c r="Y14" s="60">
        <v>0</v>
      </c>
      <c r="Z14" s="37">
        <f t="shared" si="9"/>
        <v>0</v>
      </c>
      <c r="AA14" s="39">
        <f aca="true" t="shared" si="16" ref="AA14:AA24">Y14+W14+U14+S14+O14+Q14+M14+K14+I14+G14+E14</f>
        <v>377</v>
      </c>
      <c r="AB14" s="37">
        <f t="shared" si="10"/>
        <v>94.96221662468514</v>
      </c>
      <c r="AC14" s="60">
        <v>20</v>
      </c>
      <c r="AD14" s="40">
        <f t="shared" si="11"/>
        <v>5.037783375314862</v>
      </c>
      <c r="AE14" s="39">
        <f t="shared" si="12"/>
        <v>397</v>
      </c>
      <c r="AF14" s="103">
        <f t="shared" si="13"/>
        <v>78.30374753451676</v>
      </c>
      <c r="AG14" s="106">
        <f t="shared" si="14"/>
        <v>-21.69625246548324</v>
      </c>
    </row>
    <row r="15" spans="1:33" ht="12.75" customHeight="1">
      <c r="A15" s="304"/>
      <c r="B15" s="6">
        <v>441</v>
      </c>
      <c r="C15" s="3" t="s">
        <v>15</v>
      </c>
      <c r="D15" s="53">
        <v>584</v>
      </c>
      <c r="E15" s="60">
        <v>160</v>
      </c>
      <c r="F15" s="37">
        <f t="shared" si="0"/>
        <v>34.557235421166304</v>
      </c>
      <c r="G15" s="70">
        <v>231</v>
      </c>
      <c r="H15" s="37">
        <f t="shared" si="1"/>
        <v>49.892008639308855</v>
      </c>
      <c r="I15" s="60">
        <v>2</v>
      </c>
      <c r="J15" s="37">
        <f t="shared" si="2"/>
        <v>0.4319654427645789</v>
      </c>
      <c r="K15" s="60">
        <v>2</v>
      </c>
      <c r="L15" s="37">
        <f t="shared" si="3"/>
        <v>0.4319654427645789</v>
      </c>
      <c r="M15" s="60">
        <v>1</v>
      </c>
      <c r="N15" s="37">
        <f t="shared" si="4"/>
        <v>0.21598272138228944</v>
      </c>
      <c r="O15" s="60">
        <v>45</v>
      </c>
      <c r="P15" s="37">
        <f t="shared" si="5"/>
        <v>9.719222462203025</v>
      </c>
      <c r="Q15" s="97">
        <v>0</v>
      </c>
      <c r="R15" s="37">
        <f t="shared" si="15"/>
        <v>0</v>
      </c>
      <c r="S15" s="60">
        <v>2</v>
      </c>
      <c r="T15" s="37">
        <f t="shared" si="6"/>
        <v>0.4319654427645789</v>
      </c>
      <c r="U15" s="60">
        <v>0</v>
      </c>
      <c r="V15" s="37">
        <f t="shared" si="7"/>
        <v>0</v>
      </c>
      <c r="W15" s="60">
        <v>0</v>
      </c>
      <c r="X15" s="37">
        <f t="shared" si="8"/>
        <v>0</v>
      </c>
      <c r="Y15" s="60">
        <v>0</v>
      </c>
      <c r="Z15" s="37">
        <f t="shared" si="9"/>
        <v>0</v>
      </c>
      <c r="AA15" s="39">
        <f t="shared" si="16"/>
        <v>443</v>
      </c>
      <c r="AB15" s="37">
        <f t="shared" si="10"/>
        <v>95.68034557235421</v>
      </c>
      <c r="AC15" s="60">
        <v>20</v>
      </c>
      <c r="AD15" s="40">
        <f t="shared" si="11"/>
        <v>4.319654427645788</v>
      </c>
      <c r="AE15" s="39">
        <f t="shared" si="12"/>
        <v>463</v>
      </c>
      <c r="AF15" s="103">
        <f t="shared" si="13"/>
        <v>79.28082191780823</v>
      </c>
      <c r="AG15" s="106">
        <f t="shared" si="14"/>
        <v>-20.719178082191775</v>
      </c>
    </row>
    <row r="16" spans="1:33" ht="12.75" customHeight="1">
      <c r="A16" s="304"/>
      <c r="B16" s="6">
        <v>441</v>
      </c>
      <c r="C16" s="3" t="s">
        <v>16</v>
      </c>
      <c r="D16" s="53">
        <v>584</v>
      </c>
      <c r="E16" s="60">
        <v>168</v>
      </c>
      <c r="F16" s="37">
        <f t="shared" si="0"/>
        <v>37.250554323725055</v>
      </c>
      <c r="G16" s="70">
        <v>225</v>
      </c>
      <c r="H16" s="37">
        <f t="shared" si="1"/>
        <v>49.889135254988915</v>
      </c>
      <c r="I16" s="60">
        <v>4</v>
      </c>
      <c r="J16" s="37">
        <f t="shared" si="2"/>
        <v>0.8869179600886918</v>
      </c>
      <c r="K16" s="60">
        <v>1</v>
      </c>
      <c r="L16" s="37">
        <f t="shared" si="3"/>
        <v>0.22172949002217296</v>
      </c>
      <c r="M16" s="60">
        <v>5</v>
      </c>
      <c r="N16" s="37">
        <f t="shared" si="4"/>
        <v>1.1086474501108647</v>
      </c>
      <c r="O16" s="60">
        <v>20</v>
      </c>
      <c r="P16" s="37">
        <f t="shared" si="5"/>
        <v>4.434589800443459</v>
      </c>
      <c r="Q16" s="97">
        <v>0</v>
      </c>
      <c r="R16" s="37">
        <f t="shared" si="15"/>
        <v>0</v>
      </c>
      <c r="S16" s="60">
        <v>1</v>
      </c>
      <c r="T16" s="37">
        <f t="shared" si="6"/>
        <v>0.22172949002217296</v>
      </c>
      <c r="U16" s="60">
        <v>0</v>
      </c>
      <c r="V16" s="37">
        <f t="shared" si="7"/>
        <v>0</v>
      </c>
      <c r="W16" s="60">
        <v>0</v>
      </c>
      <c r="X16" s="37">
        <f t="shared" si="8"/>
        <v>0</v>
      </c>
      <c r="Y16" s="60">
        <v>0</v>
      </c>
      <c r="Z16" s="37">
        <f t="shared" si="9"/>
        <v>0</v>
      </c>
      <c r="AA16" s="39">
        <f t="shared" si="16"/>
        <v>424</v>
      </c>
      <c r="AB16" s="37">
        <f t="shared" si="10"/>
        <v>94.01330376940133</v>
      </c>
      <c r="AC16" s="70">
        <v>27</v>
      </c>
      <c r="AD16" s="40">
        <f t="shared" si="11"/>
        <v>5.986696230598669</v>
      </c>
      <c r="AE16" s="39">
        <f t="shared" si="12"/>
        <v>451</v>
      </c>
      <c r="AF16" s="103">
        <f t="shared" si="13"/>
        <v>77.22602739726028</v>
      </c>
      <c r="AG16" s="106">
        <f t="shared" si="14"/>
        <v>-22.77397260273972</v>
      </c>
    </row>
    <row r="17" spans="1:33" ht="12.75" customHeight="1">
      <c r="A17" s="304"/>
      <c r="B17" s="6">
        <v>442</v>
      </c>
      <c r="C17" s="3" t="s">
        <v>15</v>
      </c>
      <c r="D17" s="53">
        <v>565</v>
      </c>
      <c r="E17" s="60">
        <v>169</v>
      </c>
      <c r="F17" s="37">
        <f t="shared" si="0"/>
        <v>39.30232558139535</v>
      </c>
      <c r="G17" s="70">
        <v>225</v>
      </c>
      <c r="H17" s="37">
        <f t="shared" si="1"/>
        <v>52.32558139534884</v>
      </c>
      <c r="I17" s="60">
        <v>3</v>
      </c>
      <c r="J17" s="37">
        <f t="shared" si="2"/>
        <v>0.6976744186046512</v>
      </c>
      <c r="K17" s="60">
        <v>1</v>
      </c>
      <c r="L17" s="37">
        <f t="shared" si="3"/>
        <v>0.23255813953488372</v>
      </c>
      <c r="M17" s="60">
        <v>4</v>
      </c>
      <c r="N17" s="37">
        <f t="shared" si="4"/>
        <v>0.9302325581395349</v>
      </c>
      <c r="O17" s="60">
        <v>12</v>
      </c>
      <c r="P17" s="37">
        <f t="shared" si="5"/>
        <v>2.7906976744186047</v>
      </c>
      <c r="Q17" s="97">
        <v>0</v>
      </c>
      <c r="R17" s="37">
        <f t="shared" si="15"/>
        <v>0</v>
      </c>
      <c r="S17" s="60">
        <v>2</v>
      </c>
      <c r="T17" s="37">
        <f t="shared" si="6"/>
        <v>0.46511627906976744</v>
      </c>
      <c r="U17" s="60">
        <v>0</v>
      </c>
      <c r="V17" s="37">
        <f t="shared" si="7"/>
        <v>0</v>
      </c>
      <c r="W17" s="60">
        <v>0</v>
      </c>
      <c r="X17" s="37">
        <f t="shared" si="8"/>
        <v>0</v>
      </c>
      <c r="Y17" s="60">
        <v>1</v>
      </c>
      <c r="Z17" s="37">
        <f t="shared" si="9"/>
        <v>0.2398081534772182</v>
      </c>
      <c r="AA17" s="39">
        <f t="shared" si="16"/>
        <v>417</v>
      </c>
      <c r="AB17" s="37">
        <f t="shared" si="10"/>
        <v>96.97674418604652</v>
      </c>
      <c r="AC17" s="70">
        <v>13</v>
      </c>
      <c r="AD17" s="40">
        <f t="shared" si="11"/>
        <v>3.0232558139534884</v>
      </c>
      <c r="AE17" s="39">
        <f t="shared" si="12"/>
        <v>430</v>
      </c>
      <c r="AF17" s="103">
        <f t="shared" si="13"/>
        <v>76.10619469026548</v>
      </c>
      <c r="AG17" s="106">
        <f t="shared" si="14"/>
        <v>-23.893805309734518</v>
      </c>
    </row>
    <row r="18" spans="1:33" ht="12.75" customHeight="1">
      <c r="A18" s="304"/>
      <c r="B18" s="6">
        <v>442</v>
      </c>
      <c r="C18" s="3" t="s">
        <v>16</v>
      </c>
      <c r="D18" s="53">
        <v>566</v>
      </c>
      <c r="E18" s="60">
        <v>175</v>
      </c>
      <c r="F18" s="37">
        <f t="shared" si="0"/>
        <v>40.229885057471265</v>
      </c>
      <c r="G18" s="70">
        <v>217</v>
      </c>
      <c r="H18" s="37">
        <f t="shared" si="1"/>
        <v>49.88505747126437</v>
      </c>
      <c r="I18" s="60">
        <v>1</v>
      </c>
      <c r="J18" s="37">
        <f t="shared" si="2"/>
        <v>0.22988505747126436</v>
      </c>
      <c r="K18" s="60">
        <v>1</v>
      </c>
      <c r="L18" s="37">
        <f t="shared" si="3"/>
        <v>0.22988505747126436</v>
      </c>
      <c r="M18" s="60">
        <v>3</v>
      </c>
      <c r="N18" s="37">
        <f t="shared" si="4"/>
        <v>0.6896551724137931</v>
      </c>
      <c r="O18" s="60">
        <v>11</v>
      </c>
      <c r="P18" s="37">
        <f t="shared" si="5"/>
        <v>2.528735632183908</v>
      </c>
      <c r="Q18" s="97">
        <v>1</v>
      </c>
      <c r="R18" s="37">
        <f t="shared" si="15"/>
        <v>0.22988505747126436</v>
      </c>
      <c r="S18" s="60">
        <v>8</v>
      </c>
      <c r="T18" s="37">
        <f t="shared" si="6"/>
        <v>1.839080459770115</v>
      </c>
      <c r="U18" s="60">
        <v>0</v>
      </c>
      <c r="V18" s="37">
        <f t="shared" si="7"/>
        <v>0</v>
      </c>
      <c r="W18" s="60">
        <v>0</v>
      </c>
      <c r="X18" s="37">
        <f t="shared" si="8"/>
        <v>0</v>
      </c>
      <c r="Y18" s="60">
        <v>3</v>
      </c>
      <c r="Z18" s="37">
        <f t="shared" si="9"/>
        <v>0.7142857142857143</v>
      </c>
      <c r="AA18" s="39">
        <f t="shared" si="16"/>
        <v>420</v>
      </c>
      <c r="AB18" s="37">
        <f t="shared" si="10"/>
        <v>96.55172413793103</v>
      </c>
      <c r="AC18" s="70">
        <v>15</v>
      </c>
      <c r="AD18" s="40">
        <f t="shared" si="11"/>
        <v>3.4482758620689653</v>
      </c>
      <c r="AE18" s="39">
        <f t="shared" si="12"/>
        <v>435</v>
      </c>
      <c r="AF18" s="103">
        <f t="shared" si="13"/>
        <v>76.85512367491167</v>
      </c>
      <c r="AG18" s="106">
        <f t="shared" si="14"/>
        <v>-23.144876325088333</v>
      </c>
    </row>
    <row r="19" spans="1:33" ht="12.75" customHeight="1">
      <c r="A19" s="304"/>
      <c r="B19" s="6">
        <v>443</v>
      </c>
      <c r="C19" s="3" t="s">
        <v>15</v>
      </c>
      <c r="D19" s="53">
        <v>557</v>
      </c>
      <c r="E19" s="60">
        <v>178</v>
      </c>
      <c r="F19" s="37">
        <f t="shared" si="0"/>
        <v>41.29930394431555</v>
      </c>
      <c r="G19" s="70">
        <v>212</v>
      </c>
      <c r="H19" s="37">
        <f t="shared" si="1"/>
        <v>49.187935034802784</v>
      </c>
      <c r="I19" s="60">
        <v>6</v>
      </c>
      <c r="J19" s="37">
        <f t="shared" si="2"/>
        <v>1.3921113689095126</v>
      </c>
      <c r="K19" s="60">
        <v>1</v>
      </c>
      <c r="L19" s="37">
        <f t="shared" si="3"/>
        <v>0.23201856148491878</v>
      </c>
      <c r="M19" s="60">
        <v>5</v>
      </c>
      <c r="N19" s="37">
        <f t="shared" si="4"/>
        <v>1.160092807424594</v>
      </c>
      <c r="O19" s="60">
        <v>14</v>
      </c>
      <c r="P19" s="37">
        <f t="shared" si="5"/>
        <v>3.248259860788863</v>
      </c>
      <c r="Q19" s="97">
        <v>0</v>
      </c>
      <c r="R19" s="37">
        <f t="shared" si="15"/>
        <v>0</v>
      </c>
      <c r="S19" s="60">
        <v>5</v>
      </c>
      <c r="T19" s="37">
        <f t="shared" si="6"/>
        <v>1.160092807424594</v>
      </c>
      <c r="U19" s="60">
        <v>0</v>
      </c>
      <c r="V19" s="37">
        <f t="shared" si="7"/>
        <v>0</v>
      </c>
      <c r="W19" s="60">
        <v>0</v>
      </c>
      <c r="X19" s="37">
        <f t="shared" si="8"/>
        <v>0</v>
      </c>
      <c r="Y19" s="60">
        <v>0</v>
      </c>
      <c r="Z19" s="37">
        <f t="shared" si="9"/>
        <v>0</v>
      </c>
      <c r="AA19" s="39">
        <f t="shared" si="16"/>
        <v>421</v>
      </c>
      <c r="AB19" s="37">
        <f t="shared" si="10"/>
        <v>97.6798143851508</v>
      </c>
      <c r="AC19" s="70">
        <v>10</v>
      </c>
      <c r="AD19" s="40">
        <f t="shared" si="11"/>
        <v>2.320185614849188</v>
      </c>
      <c r="AE19" s="39">
        <f t="shared" si="12"/>
        <v>431</v>
      </c>
      <c r="AF19" s="103">
        <f t="shared" si="13"/>
        <v>77.37881508078995</v>
      </c>
      <c r="AG19" s="106">
        <f t="shared" si="14"/>
        <v>-22.62118491921005</v>
      </c>
    </row>
    <row r="20" spans="1:33" ht="12.75" customHeight="1">
      <c r="A20" s="304"/>
      <c r="B20" s="6">
        <v>443</v>
      </c>
      <c r="C20" s="3" t="s">
        <v>16</v>
      </c>
      <c r="D20" s="53">
        <v>557</v>
      </c>
      <c r="E20" s="60">
        <v>194</v>
      </c>
      <c r="F20" s="37">
        <f t="shared" si="0"/>
        <v>43.01552106430155</v>
      </c>
      <c r="G20" s="70">
        <v>208</v>
      </c>
      <c r="H20" s="37">
        <f t="shared" si="1"/>
        <v>46.11973392461197</v>
      </c>
      <c r="I20" s="60">
        <v>8</v>
      </c>
      <c r="J20" s="37">
        <f t="shared" si="2"/>
        <v>1.7738359201773837</v>
      </c>
      <c r="K20" s="60">
        <v>0</v>
      </c>
      <c r="L20" s="37">
        <f t="shared" si="3"/>
        <v>0</v>
      </c>
      <c r="M20" s="60">
        <v>4</v>
      </c>
      <c r="N20" s="37">
        <f t="shared" si="4"/>
        <v>0.8869179600886918</v>
      </c>
      <c r="O20" s="60">
        <v>14</v>
      </c>
      <c r="P20" s="37">
        <f t="shared" si="5"/>
        <v>3.1042128603104215</v>
      </c>
      <c r="Q20" s="97">
        <v>0</v>
      </c>
      <c r="R20" s="37">
        <f t="shared" si="15"/>
        <v>0</v>
      </c>
      <c r="S20" s="60">
        <v>0</v>
      </c>
      <c r="T20" s="37">
        <f t="shared" si="6"/>
        <v>0</v>
      </c>
      <c r="U20" s="60">
        <v>0</v>
      </c>
      <c r="V20" s="37">
        <f t="shared" si="7"/>
        <v>0</v>
      </c>
      <c r="W20" s="60">
        <v>0</v>
      </c>
      <c r="X20" s="37">
        <f t="shared" si="8"/>
        <v>0</v>
      </c>
      <c r="Y20" s="60">
        <v>1</v>
      </c>
      <c r="Z20" s="37">
        <f t="shared" si="9"/>
        <v>0.2331002331002331</v>
      </c>
      <c r="AA20" s="39">
        <f t="shared" si="16"/>
        <v>429</v>
      </c>
      <c r="AB20" s="37">
        <f t="shared" si="10"/>
        <v>95.1219512195122</v>
      </c>
      <c r="AC20" s="70">
        <v>22</v>
      </c>
      <c r="AD20" s="40">
        <f t="shared" si="11"/>
        <v>4.878048780487805</v>
      </c>
      <c r="AE20" s="39">
        <f t="shared" si="12"/>
        <v>451</v>
      </c>
      <c r="AF20" s="103">
        <f t="shared" si="13"/>
        <v>80.96947935368043</v>
      </c>
      <c r="AG20" s="106">
        <f t="shared" si="14"/>
        <v>-19.030520646319573</v>
      </c>
    </row>
    <row r="21" spans="1:33" ht="12.75" customHeight="1">
      <c r="A21" s="304"/>
      <c r="B21" s="6">
        <v>444</v>
      </c>
      <c r="C21" s="3" t="s">
        <v>15</v>
      </c>
      <c r="D21" s="53">
        <v>109</v>
      </c>
      <c r="E21" s="60">
        <v>35</v>
      </c>
      <c r="F21" s="37">
        <f t="shared" si="0"/>
        <v>35</v>
      </c>
      <c r="G21" s="70">
        <v>55</v>
      </c>
      <c r="H21" s="37">
        <f t="shared" si="1"/>
        <v>55.00000000000001</v>
      </c>
      <c r="I21" s="60">
        <v>2</v>
      </c>
      <c r="J21" s="37">
        <f t="shared" si="2"/>
        <v>2</v>
      </c>
      <c r="K21" s="60">
        <v>0</v>
      </c>
      <c r="L21" s="37">
        <f t="shared" si="3"/>
        <v>0</v>
      </c>
      <c r="M21" s="60">
        <v>0</v>
      </c>
      <c r="N21" s="37">
        <f t="shared" si="4"/>
        <v>0</v>
      </c>
      <c r="O21" s="60">
        <v>1</v>
      </c>
      <c r="P21" s="37">
        <f t="shared" si="5"/>
        <v>1</v>
      </c>
      <c r="Q21" s="97">
        <v>0</v>
      </c>
      <c r="R21" s="37">
        <f t="shared" si="15"/>
        <v>0</v>
      </c>
      <c r="S21" s="60">
        <v>2</v>
      </c>
      <c r="T21" s="37">
        <f t="shared" si="6"/>
        <v>2</v>
      </c>
      <c r="U21" s="60">
        <v>0</v>
      </c>
      <c r="V21" s="37">
        <f t="shared" si="7"/>
        <v>0</v>
      </c>
      <c r="W21" s="60">
        <v>0</v>
      </c>
      <c r="X21" s="37">
        <f t="shared" si="8"/>
        <v>0</v>
      </c>
      <c r="Y21" s="60">
        <v>0</v>
      </c>
      <c r="Z21" s="37">
        <f t="shared" si="9"/>
        <v>0</v>
      </c>
      <c r="AA21" s="39">
        <f t="shared" si="16"/>
        <v>95</v>
      </c>
      <c r="AB21" s="37">
        <f t="shared" si="10"/>
        <v>95</v>
      </c>
      <c r="AC21" s="70">
        <v>5</v>
      </c>
      <c r="AD21" s="40">
        <f t="shared" si="11"/>
        <v>5</v>
      </c>
      <c r="AE21" s="39">
        <f t="shared" si="12"/>
        <v>100</v>
      </c>
      <c r="AF21" s="103">
        <f t="shared" si="13"/>
        <v>91.74311926605505</v>
      </c>
      <c r="AG21" s="106">
        <f t="shared" si="14"/>
        <v>-8.256880733944953</v>
      </c>
    </row>
    <row r="22" spans="1:33" ht="12.75" customHeight="1">
      <c r="A22" s="304"/>
      <c r="B22" s="6">
        <v>445</v>
      </c>
      <c r="C22" s="3" t="s">
        <v>15</v>
      </c>
      <c r="D22" s="53">
        <v>741</v>
      </c>
      <c r="E22" s="60">
        <v>215</v>
      </c>
      <c r="F22" s="37">
        <f t="shared" si="0"/>
        <v>36.317567567567565</v>
      </c>
      <c r="G22" s="70">
        <v>327</v>
      </c>
      <c r="H22" s="37">
        <f t="shared" si="1"/>
        <v>55.23648648648649</v>
      </c>
      <c r="I22" s="60">
        <v>5</v>
      </c>
      <c r="J22" s="37">
        <f t="shared" si="2"/>
        <v>0.8445945945945946</v>
      </c>
      <c r="K22" s="60">
        <v>2</v>
      </c>
      <c r="L22" s="37">
        <f t="shared" si="3"/>
        <v>0.33783783783783783</v>
      </c>
      <c r="M22" s="60">
        <v>2</v>
      </c>
      <c r="N22" s="37">
        <f t="shared" si="4"/>
        <v>0.33783783783783783</v>
      </c>
      <c r="O22" s="60">
        <v>21</v>
      </c>
      <c r="P22" s="37">
        <f t="shared" si="5"/>
        <v>3.5472972972972974</v>
      </c>
      <c r="Q22" s="97">
        <v>0</v>
      </c>
      <c r="R22" s="37">
        <f t="shared" si="15"/>
        <v>0</v>
      </c>
      <c r="S22" s="60">
        <v>1</v>
      </c>
      <c r="T22" s="37">
        <f t="shared" si="6"/>
        <v>0.16891891891891891</v>
      </c>
      <c r="U22" s="60">
        <v>0</v>
      </c>
      <c r="V22" s="37">
        <f t="shared" si="7"/>
        <v>0</v>
      </c>
      <c r="W22" s="60">
        <v>0</v>
      </c>
      <c r="X22" s="37">
        <f t="shared" si="8"/>
        <v>0</v>
      </c>
      <c r="Y22" s="60">
        <v>0</v>
      </c>
      <c r="Z22" s="37">
        <f t="shared" si="9"/>
        <v>0</v>
      </c>
      <c r="AA22" s="39">
        <f t="shared" si="16"/>
        <v>573</v>
      </c>
      <c r="AB22" s="37">
        <f t="shared" si="10"/>
        <v>96.79054054054053</v>
      </c>
      <c r="AC22" s="60">
        <v>19</v>
      </c>
      <c r="AD22" s="40">
        <f t="shared" si="11"/>
        <v>3.209459459459459</v>
      </c>
      <c r="AE22" s="39">
        <f t="shared" si="12"/>
        <v>592</v>
      </c>
      <c r="AF22" s="103">
        <f t="shared" si="13"/>
        <v>79.89203778677462</v>
      </c>
      <c r="AG22" s="106">
        <f t="shared" si="14"/>
        <v>-20.107962213225377</v>
      </c>
    </row>
    <row r="23" spans="1:33" ht="12.75" customHeight="1">
      <c r="A23" s="304"/>
      <c r="B23" s="6">
        <v>446</v>
      </c>
      <c r="C23" s="3" t="s">
        <v>15</v>
      </c>
      <c r="D23" s="53">
        <v>66</v>
      </c>
      <c r="E23" s="60">
        <v>3</v>
      </c>
      <c r="F23" s="37">
        <f t="shared" si="0"/>
        <v>5.263157894736842</v>
      </c>
      <c r="G23" s="70">
        <v>36</v>
      </c>
      <c r="H23" s="37">
        <f t="shared" si="1"/>
        <v>63.1578947368421</v>
      </c>
      <c r="I23" s="60">
        <v>2</v>
      </c>
      <c r="J23" s="37">
        <f t="shared" si="2"/>
        <v>3.508771929824561</v>
      </c>
      <c r="K23" s="60">
        <v>0</v>
      </c>
      <c r="L23" s="37">
        <f t="shared" si="3"/>
        <v>0</v>
      </c>
      <c r="M23" s="60">
        <v>0</v>
      </c>
      <c r="N23" s="37">
        <f t="shared" si="4"/>
        <v>0</v>
      </c>
      <c r="O23" s="60">
        <v>10</v>
      </c>
      <c r="P23" s="37">
        <f t="shared" si="5"/>
        <v>17.543859649122805</v>
      </c>
      <c r="Q23" s="97">
        <v>0</v>
      </c>
      <c r="R23" s="37">
        <f t="shared" si="15"/>
        <v>0</v>
      </c>
      <c r="S23" s="60">
        <v>0</v>
      </c>
      <c r="T23" s="37">
        <f t="shared" si="6"/>
        <v>0</v>
      </c>
      <c r="U23" s="60">
        <v>0</v>
      </c>
      <c r="V23" s="37">
        <f t="shared" si="7"/>
        <v>0</v>
      </c>
      <c r="W23" s="60">
        <v>0</v>
      </c>
      <c r="X23" s="37">
        <f t="shared" si="8"/>
        <v>0</v>
      </c>
      <c r="Y23" s="60">
        <v>0</v>
      </c>
      <c r="Z23" s="37">
        <f t="shared" si="9"/>
        <v>0</v>
      </c>
      <c r="AA23" s="39">
        <f t="shared" si="16"/>
        <v>51</v>
      </c>
      <c r="AB23" s="37">
        <f t="shared" si="10"/>
        <v>89.47368421052632</v>
      </c>
      <c r="AC23" s="60">
        <v>6</v>
      </c>
      <c r="AD23" s="40">
        <f t="shared" si="11"/>
        <v>10.526315789473683</v>
      </c>
      <c r="AE23" s="39">
        <f t="shared" si="12"/>
        <v>57</v>
      </c>
      <c r="AF23" s="103">
        <f t="shared" si="13"/>
        <v>86.36363636363636</v>
      </c>
      <c r="AG23" s="106">
        <f t="shared" si="14"/>
        <v>-13.63636363636364</v>
      </c>
    </row>
    <row r="24" spans="1:33" ht="12.75" customHeight="1" thickBot="1">
      <c r="A24" s="305"/>
      <c r="B24" s="30">
        <v>447</v>
      </c>
      <c r="C24" s="31" t="s">
        <v>15</v>
      </c>
      <c r="D24" s="54">
        <v>254</v>
      </c>
      <c r="E24" s="63">
        <v>71</v>
      </c>
      <c r="F24" s="42">
        <f t="shared" si="0"/>
        <v>32.27272727272727</v>
      </c>
      <c r="G24" s="71">
        <v>143</v>
      </c>
      <c r="H24" s="42">
        <f t="shared" si="1"/>
        <v>65</v>
      </c>
      <c r="I24" s="63">
        <v>0</v>
      </c>
      <c r="J24" s="42">
        <f t="shared" si="2"/>
        <v>0</v>
      </c>
      <c r="K24" s="63">
        <v>0</v>
      </c>
      <c r="L24" s="42">
        <f t="shared" si="3"/>
        <v>0</v>
      </c>
      <c r="M24" s="63">
        <v>0</v>
      </c>
      <c r="N24" s="42">
        <f t="shared" si="4"/>
        <v>0</v>
      </c>
      <c r="O24" s="63">
        <v>2</v>
      </c>
      <c r="P24" s="42">
        <f t="shared" si="5"/>
        <v>0.9090909090909091</v>
      </c>
      <c r="Q24" s="99">
        <v>0</v>
      </c>
      <c r="R24" s="42">
        <f t="shared" si="15"/>
        <v>0</v>
      </c>
      <c r="S24" s="63">
        <v>0</v>
      </c>
      <c r="T24" s="42">
        <f t="shared" si="6"/>
        <v>0</v>
      </c>
      <c r="U24" s="63">
        <v>0</v>
      </c>
      <c r="V24" s="42">
        <f t="shared" si="7"/>
        <v>0</v>
      </c>
      <c r="W24" s="63">
        <v>0</v>
      </c>
      <c r="X24" s="42">
        <f t="shared" si="8"/>
        <v>0</v>
      </c>
      <c r="Y24" s="63">
        <v>0</v>
      </c>
      <c r="Z24" s="42">
        <f t="shared" si="9"/>
        <v>0</v>
      </c>
      <c r="AA24" s="43">
        <f t="shared" si="16"/>
        <v>216</v>
      </c>
      <c r="AB24" s="42">
        <f t="shared" si="10"/>
        <v>98.18181818181819</v>
      </c>
      <c r="AC24" s="63">
        <v>4</v>
      </c>
      <c r="AD24" s="44">
        <f t="shared" si="11"/>
        <v>1.8181818181818181</v>
      </c>
      <c r="AE24" s="43">
        <f t="shared" si="12"/>
        <v>220</v>
      </c>
      <c r="AF24" s="104">
        <f t="shared" si="13"/>
        <v>86.61417322834646</v>
      </c>
      <c r="AG24" s="107">
        <f t="shared" si="14"/>
        <v>-13.38582677165354</v>
      </c>
    </row>
    <row r="25" spans="1:32" ht="7.5" customHeight="1" thickBot="1" thickTop="1">
      <c r="A25" s="95"/>
      <c r="B25" s="125"/>
      <c r="C25" s="126"/>
      <c r="D25" s="127"/>
      <c r="E25" s="127"/>
      <c r="F25" s="128"/>
      <c r="G25" s="127"/>
      <c r="H25" s="128"/>
      <c r="I25" s="127"/>
      <c r="J25" s="128"/>
      <c r="K25" s="127"/>
      <c r="L25" s="128"/>
      <c r="M25" s="127"/>
      <c r="N25" s="128"/>
      <c r="O25" s="127"/>
      <c r="P25" s="128"/>
      <c r="Q25" s="128"/>
      <c r="R25" s="128"/>
      <c r="S25" s="128"/>
      <c r="T25" s="128"/>
      <c r="U25" s="128"/>
      <c r="V25" s="128"/>
      <c r="W25" s="128"/>
      <c r="X25" s="128"/>
      <c r="Y25" s="127"/>
      <c r="Z25" s="128"/>
      <c r="AA25" s="129"/>
      <c r="AB25" s="129"/>
      <c r="AC25" s="130"/>
      <c r="AD25" s="128"/>
      <c r="AE25" s="130"/>
      <c r="AF25" s="131"/>
    </row>
    <row r="26" spans="1:41" s="9" customFormat="1" ht="18" customHeight="1" thickBot="1" thickTop="1">
      <c r="A26" s="309" t="s">
        <v>37</v>
      </c>
      <c r="B26" s="309"/>
      <c r="C26" s="55">
        <f>COUNTA(C13:C24)</f>
        <v>12</v>
      </c>
      <c r="D26" s="56">
        <f>SUM(D13:D25)</f>
        <v>5597</v>
      </c>
      <c r="E26" s="56">
        <f>SUM(E13:E25)</f>
        <v>1697</v>
      </c>
      <c r="F26" s="57">
        <f>E26/AE26*100</f>
        <v>38.22072072072072</v>
      </c>
      <c r="G26" s="56">
        <f>SUM(G13:G24)</f>
        <v>2263</v>
      </c>
      <c r="H26" s="57">
        <f>G26/AE26*100</f>
        <v>50.968468468468465</v>
      </c>
      <c r="I26" s="56">
        <f>SUM(I13:I24)</f>
        <v>37</v>
      </c>
      <c r="J26" s="57">
        <f>I26/AE26*100</f>
        <v>0.8333333333333334</v>
      </c>
      <c r="K26" s="56">
        <f>SUM(K13:K24)</f>
        <v>8</v>
      </c>
      <c r="L26" s="57">
        <f>K26/AE26*100</f>
        <v>0.18018018018018017</v>
      </c>
      <c r="M26" s="56">
        <f>SUM(M13:M24)</f>
        <v>28</v>
      </c>
      <c r="N26" s="57">
        <f>M26/AE26*100</f>
        <v>0.6306306306306306</v>
      </c>
      <c r="O26" s="56">
        <f>SUM(O13:O24)</f>
        <v>189</v>
      </c>
      <c r="P26" s="57">
        <f>O26/AE26*100</f>
        <v>4.256756756756757</v>
      </c>
      <c r="Q26" s="56">
        <f>SUM(Q13:Q24)</f>
        <v>1</v>
      </c>
      <c r="R26" s="57">
        <f t="shared" si="15"/>
        <v>0.02252252252252252</v>
      </c>
      <c r="S26" s="56">
        <f>SUM(S13:S24)</f>
        <v>37</v>
      </c>
      <c r="T26" s="57">
        <f>S26/AE26*100</f>
        <v>0.8333333333333334</v>
      </c>
      <c r="U26" s="56">
        <f>SUM(U13:U24)</f>
        <v>0</v>
      </c>
      <c r="V26" s="57">
        <f>U26/AE26*100</f>
        <v>0</v>
      </c>
      <c r="W26" s="56">
        <f>SUM(W13:W24)</f>
        <v>0</v>
      </c>
      <c r="X26" s="57">
        <f>W26/AE26*100</f>
        <v>0</v>
      </c>
      <c r="Y26" s="56">
        <f>SUM(Y13:Y24)</f>
        <v>7</v>
      </c>
      <c r="Z26" s="57">
        <f>Y26/AE26*100</f>
        <v>0.15765765765765766</v>
      </c>
      <c r="AA26" s="56">
        <f>SUM(AA13:AA24)</f>
        <v>4267</v>
      </c>
      <c r="AB26" s="57">
        <f>AA26/AE26*100</f>
        <v>96.1036036036036</v>
      </c>
      <c r="AC26" s="56">
        <f>SUM(AC13:AC24)</f>
        <v>173</v>
      </c>
      <c r="AD26" s="58">
        <f>AC26/AE26*100</f>
        <v>3.8963963963963963</v>
      </c>
      <c r="AE26" s="56">
        <f>SUM(AE13:AE25)</f>
        <v>4440</v>
      </c>
      <c r="AF26" s="59">
        <f>AE26/D26*100</f>
        <v>79.32821154189745</v>
      </c>
      <c r="AG26" s="108">
        <f>AF26-100</f>
        <v>-20.671788458102554</v>
      </c>
      <c r="AI26" s="20"/>
      <c r="AJ26" s="20"/>
      <c r="AK26" s="20"/>
      <c r="AL26" s="20"/>
      <c r="AM26" s="20"/>
      <c r="AN26" s="20"/>
      <c r="AO26" s="20"/>
    </row>
    <row r="27" ht="13.5" thickTop="1"/>
  </sheetData>
  <mergeCells count="31">
    <mergeCell ref="AE9:AE11"/>
    <mergeCell ref="Y10:Z10"/>
    <mergeCell ref="E9:Z9"/>
    <mergeCell ref="M10:N10"/>
    <mergeCell ref="G10:H10"/>
    <mergeCell ref="I10:J10"/>
    <mergeCell ref="Q10:R10"/>
    <mergeCell ref="AF9:AF11"/>
    <mergeCell ref="A9:A11"/>
    <mergeCell ref="B9:B11"/>
    <mergeCell ref="AA9:AB10"/>
    <mergeCell ref="E10:F10"/>
    <mergeCell ref="AC9:AD10"/>
    <mergeCell ref="K10:L10"/>
    <mergeCell ref="W10:X10"/>
    <mergeCell ref="S10:T10"/>
    <mergeCell ref="U10:V10"/>
    <mergeCell ref="A26:B26"/>
    <mergeCell ref="A13:A24"/>
    <mergeCell ref="C9:C11"/>
    <mergeCell ref="D9:D11"/>
    <mergeCell ref="AG9:AG11"/>
    <mergeCell ref="A1:AG1"/>
    <mergeCell ref="A2:AG2"/>
    <mergeCell ref="A3:AG3"/>
    <mergeCell ref="A4:AG4"/>
    <mergeCell ref="A5:AG5"/>
    <mergeCell ref="A6:AG6"/>
    <mergeCell ref="A7:AG7"/>
    <mergeCell ref="A8:AG8"/>
    <mergeCell ref="O10:P10"/>
  </mergeCells>
  <printOptions/>
  <pageMargins left="0" right="0" top="0.5905511811023623" bottom="0.7874015748031497" header="0" footer="0"/>
  <pageSetup horizontalDpi="300" verticalDpi="300" orientation="landscape" paperSize="9" scale="90" r:id="rId2"/>
  <headerFooter alignWithMargins="0">
    <oddFooter>&amp;C&amp;P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AP77"/>
  <sheetViews>
    <sheetView zoomScale="75" zoomScaleNormal="75" workbookViewId="0" topLeftCell="A75">
      <selection activeCell="A77" sqref="A77"/>
    </sheetView>
  </sheetViews>
  <sheetFormatPr defaultColWidth="11.421875" defaultRowHeight="12.75"/>
  <cols>
    <col min="1" max="1" width="7.57421875" style="66" customWidth="1"/>
    <col min="2" max="2" width="7.8515625" style="5" customWidth="1"/>
    <col min="3" max="3" width="6.28125" style="1" customWidth="1"/>
    <col min="4" max="4" width="6.8515625" style="8" customWidth="1"/>
    <col min="5" max="5" width="5.7109375" style="157" customWidth="1"/>
    <col min="6" max="6" width="4.57421875" style="21" customWidth="1"/>
    <col min="7" max="7" width="5.8515625" style="157" customWidth="1"/>
    <col min="8" max="8" width="4.421875" style="21" customWidth="1"/>
    <col min="9" max="9" width="5.7109375" style="157" customWidth="1"/>
    <col min="10" max="10" width="4.57421875" style="21" customWidth="1"/>
    <col min="11" max="11" width="5.7109375" style="157" customWidth="1"/>
    <col min="12" max="12" width="4.57421875" style="21" customWidth="1"/>
    <col min="13" max="13" width="5.7109375" style="157" customWidth="1"/>
    <col min="14" max="14" width="4.57421875" style="21" customWidth="1"/>
    <col min="15" max="15" width="5.7109375" style="157" customWidth="1"/>
    <col min="16" max="16" width="4.57421875" style="21" customWidth="1"/>
    <col min="17" max="17" width="5.7109375" style="158" customWidth="1"/>
    <col min="18" max="18" width="4.57421875" style="21" customWidth="1"/>
    <col min="19" max="19" width="5.7109375" style="158" customWidth="1"/>
    <col min="20" max="20" width="4.57421875" style="21" customWidth="1"/>
    <col min="21" max="21" width="5.7109375" style="158" customWidth="1"/>
    <col min="22" max="22" width="4.57421875" style="21" customWidth="1"/>
    <col min="23" max="23" width="5.7109375" style="158" customWidth="1"/>
    <col min="24" max="24" width="4.57421875" style="21" customWidth="1"/>
    <col min="25" max="25" width="5.7109375" style="157" customWidth="1"/>
    <col min="26" max="26" width="4.57421875" style="21" customWidth="1"/>
    <col min="27" max="27" width="6.00390625" style="157" customWidth="1"/>
    <col min="28" max="28" width="4.7109375" style="157" customWidth="1"/>
    <col min="29" max="29" width="5.00390625" style="157" customWidth="1"/>
    <col min="30" max="30" width="4.57421875" style="158" customWidth="1"/>
    <col min="31" max="31" width="7.140625" style="157" customWidth="1"/>
    <col min="32" max="32" width="8.00390625" style="158" customWidth="1"/>
    <col min="33" max="33" width="7.28125" style="158" customWidth="1"/>
    <col min="34" max="40" width="11.421875" style="18" customWidth="1"/>
  </cols>
  <sheetData>
    <row r="1" spans="1:33" ht="39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</row>
    <row r="2" spans="1:33" ht="18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</row>
    <row r="3" spans="1:33" ht="12.75">
      <c r="A3" s="312" t="s">
        <v>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</row>
    <row r="4" spans="1:33" ht="12.75">
      <c r="A4" s="313" t="s">
        <v>35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3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3" ht="25.5" customHeight="1">
      <c r="A6" s="314" t="s">
        <v>67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</row>
    <row r="7" spans="1:33" ht="11.25" customHeight="1">
      <c r="A7" s="315" t="s">
        <v>46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</row>
    <row r="8" spans="1:33" ht="13.5" thickBot="1">
      <c r="A8" s="306" t="s">
        <v>72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40" s="165" customFormat="1" ht="12" customHeight="1" thickBot="1" thickTop="1">
      <c r="A9" s="319" t="s">
        <v>36</v>
      </c>
      <c r="B9" s="322" t="s">
        <v>11</v>
      </c>
      <c r="C9" s="333" t="s">
        <v>12</v>
      </c>
      <c r="D9" s="334" t="s">
        <v>39</v>
      </c>
      <c r="E9" s="307" t="s">
        <v>42</v>
      </c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8"/>
      <c r="AA9" s="323" t="s">
        <v>43</v>
      </c>
      <c r="AB9" s="324"/>
      <c r="AC9" s="329" t="s">
        <v>40</v>
      </c>
      <c r="AD9" s="330"/>
      <c r="AE9" s="334" t="s">
        <v>41</v>
      </c>
      <c r="AF9" s="316" t="s">
        <v>68</v>
      </c>
      <c r="AG9" s="333" t="s">
        <v>69</v>
      </c>
      <c r="AH9" s="24"/>
      <c r="AI9" s="24"/>
      <c r="AJ9" s="24"/>
      <c r="AK9" s="24"/>
      <c r="AL9" s="24"/>
      <c r="AM9" s="24"/>
      <c r="AN9" s="24"/>
    </row>
    <row r="10" spans="1:33" s="24" customFormat="1" ht="18.75" customHeight="1" thickBot="1" thickTop="1">
      <c r="A10" s="320"/>
      <c r="B10" s="322"/>
      <c r="C10" s="333"/>
      <c r="D10" s="334"/>
      <c r="E10" s="327"/>
      <c r="F10" s="328"/>
      <c r="G10" s="327"/>
      <c r="H10" s="328"/>
      <c r="I10" s="327"/>
      <c r="J10" s="328"/>
      <c r="K10" s="327"/>
      <c r="L10" s="328"/>
      <c r="M10" s="327"/>
      <c r="N10" s="328"/>
      <c r="O10" s="327"/>
      <c r="P10" s="328"/>
      <c r="Q10" s="327"/>
      <c r="R10" s="328"/>
      <c r="S10" s="327"/>
      <c r="T10" s="328"/>
      <c r="U10" s="327"/>
      <c r="V10" s="328"/>
      <c r="W10" s="327"/>
      <c r="X10" s="328"/>
      <c r="Y10" s="327"/>
      <c r="Z10" s="328"/>
      <c r="AA10" s="325"/>
      <c r="AB10" s="326"/>
      <c r="AC10" s="331"/>
      <c r="AD10" s="332"/>
      <c r="AE10" s="334"/>
      <c r="AF10" s="317"/>
      <c r="AG10" s="333"/>
    </row>
    <row r="11" spans="1:33" s="24" customFormat="1" ht="12.75" customHeight="1" thickBot="1" thickTop="1">
      <c r="A11" s="321"/>
      <c r="B11" s="322"/>
      <c r="C11" s="333"/>
      <c r="D11" s="334"/>
      <c r="E11" s="49" t="s">
        <v>44</v>
      </c>
      <c r="F11" s="144" t="s">
        <v>38</v>
      </c>
      <c r="G11" s="49" t="s">
        <v>44</v>
      </c>
      <c r="H11" s="144" t="s">
        <v>38</v>
      </c>
      <c r="I11" s="49" t="s">
        <v>44</v>
      </c>
      <c r="J11" s="144" t="s">
        <v>38</v>
      </c>
      <c r="K11" s="49" t="s">
        <v>44</v>
      </c>
      <c r="L11" s="144" t="s">
        <v>38</v>
      </c>
      <c r="M11" s="49" t="s">
        <v>44</v>
      </c>
      <c r="N11" s="144" t="s">
        <v>38</v>
      </c>
      <c r="O11" s="49" t="s">
        <v>44</v>
      </c>
      <c r="P11" s="144" t="s">
        <v>38</v>
      </c>
      <c r="Q11" s="49" t="s">
        <v>44</v>
      </c>
      <c r="R11" s="144" t="s">
        <v>38</v>
      </c>
      <c r="S11" s="49" t="s">
        <v>44</v>
      </c>
      <c r="T11" s="144" t="s">
        <v>38</v>
      </c>
      <c r="U11" s="49" t="s">
        <v>44</v>
      </c>
      <c r="V11" s="144" t="s">
        <v>38</v>
      </c>
      <c r="W11" s="49" t="s">
        <v>44</v>
      </c>
      <c r="X11" s="144" t="s">
        <v>38</v>
      </c>
      <c r="Y11" s="49" t="s">
        <v>44</v>
      </c>
      <c r="Z11" s="144" t="s">
        <v>38</v>
      </c>
      <c r="AA11" s="49" t="s">
        <v>44</v>
      </c>
      <c r="AB11" s="142" t="s">
        <v>38</v>
      </c>
      <c r="AC11" s="48" t="s">
        <v>44</v>
      </c>
      <c r="AD11" s="142" t="s">
        <v>38</v>
      </c>
      <c r="AE11" s="334"/>
      <c r="AF11" s="318"/>
      <c r="AG11" s="333"/>
    </row>
    <row r="12" spans="1:40" s="2" customFormat="1" ht="7.5" customHeight="1" thickBot="1" thickTop="1">
      <c r="A12" s="65"/>
      <c r="B12" s="5"/>
      <c r="C12" s="1"/>
      <c r="D12" s="8"/>
      <c r="E12" s="157"/>
      <c r="F12" s="21"/>
      <c r="G12" s="157"/>
      <c r="H12" s="21"/>
      <c r="I12" s="157"/>
      <c r="J12" s="21"/>
      <c r="K12" s="157"/>
      <c r="L12" s="21"/>
      <c r="M12" s="157"/>
      <c r="N12" s="21"/>
      <c r="O12" s="157"/>
      <c r="P12" s="21"/>
      <c r="Q12" s="158"/>
      <c r="R12" s="21"/>
      <c r="S12" s="158"/>
      <c r="T12" s="21"/>
      <c r="U12" s="158"/>
      <c r="V12" s="21"/>
      <c r="W12" s="158"/>
      <c r="X12" s="21"/>
      <c r="Y12" s="157"/>
      <c r="Z12" s="21"/>
      <c r="AA12" s="157"/>
      <c r="AB12" s="157"/>
      <c r="AC12" s="157"/>
      <c r="AD12" s="158"/>
      <c r="AE12" s="157"/>
      <c r="AF12" s="158"/>
      <c r="AG12" s="158"/>
      <c r="AH12" s="14"/>
      <c r="AI12" s="14"/>
      <c r="AJ12" s="14"/>
      <c r="AK12" s="14"/>
      <c r="AL12" s="14"/>
      <c r="AM12" s="14"/>
      <c r="AN12" s="14"/>
    </row>
    <row r="13" spans="1:33" ht="13.5" customHeight="1" thickTop="1">
      <c r="A13" s="303" t="s">
        <v>18</v>
      </c>
      <c r="B13" s="28">
        <v>2</v>
      </c>
      <c r="C13" s="29" t="s">
        <v>15</v>
      </c>
      <c r="D13" s="52">
        <v>644</v>
      </c>
      <c r="E13" s="100">
        <v>205</v>
      </c>
      <c r="F13" s="33">
        <f>E13/AE13*100</f>
        <v>49.87834549878345</v>
      </c>
      <c r="G13" s="100">
        <v>129</v>
      </c>
      <c r="H13" s="33">
        <f>G13/AE13*100</f>
        <v>31.386861313868614</v>
      </c>
      <c r="I13" s="96">
        <v>5</v>
      </c>
      <c r="J13" s="33">
        <f>I13/AE13*100</f>
        <v>1.2165450121654502</v>
      </c>
      <c r="K13" s="96">
        <v>0</v>
      </c>
      <c r="L13" s="33">
        <f>K13/AE13*100</f>
        <v>0</v>
      </c>
      <c r="M13" s="96">
        <v>7</v>
      </c>
      <c r="N13" s="33">
        <f>M13/AE13*100</f>
        <v>1.70316301703163</v>
      </c>
      <c r="O13" s="96">
        <v>41</v>
      </c>
      <c r="P13" s="33">
        <f>O13/AE13*100</f>
        <v>9.975669099756692</v>
      </c>
      <c r="Q13" s="96">
        <v>0</v>
      </c>
      <c r="R13" s="33">
        <f>Q13/AE13*100</f>
        <v>0</v>
      </c>
      <c r="S13" s="96">
        <v>4</v>
      </c>
      <c r="T13" s="33">
        <f aca="true" t="shared" si="0" ref="T13:T69">S13/AE13*100</f>
        <v>0.9732360097323601</v>
      </c>
      <c r="U13" s="96">
        <v>0</v>
      </c>
      <c r="V13" s="33">
        <f aca="true" t="shared" si="1" ref="V13:V69">U13/AE13*100</f>
        <v>0</v>
      </c>
      <c r="W13" s="96">
        <v>1</v>
      </c>
      <c r="X13" s="33">
        <f aca="true" t="shared" si="2" ref="X13:X69">W13/AE13*100</f>
        <v>0.24330900243309003</v>
      </c>
      <c r="Y13" s="96">
        <v>13</v>
      </c>
      <c r="Z13" s="33">
        <f aca="true" t="shared" si="3" ref="Z13:Z69">Y13/AE13*100</f>
        <v>3.1630170316301705</v>
      </c>
      <c r="AA13" s="153">
        <f>Y13+W13+U13+S13+O13+Q13+M13+K13+I13+G13+E13</f>
        <v>405</v>
      </c>
      <c r="AB13" s="159">
        <f aca="true" t="shared" si="4" ref="AB13:AB69">AA13/AE13*100</f>
        <v>98.54014598540147</v>
      </c>
      <c r="AC13" s="96">
        <v>6</v>
      </c>
      <c r="AD13" s="102">
        <f aca="true" t="shared" si="5" ref="AD13:AD69">AC13/AE13*100</f>
        <v>1.4598540145985401</v>
      </c>
      <c r="AE13" s="153">
        <f aca="true" t="shared" si="6" ref="AE13:AE69">AA13+AC13</f>
        <v>411</v>
      </c>
      <c r="AF13" s="102">
        <f aca="true" t="shared" si="7" ref="AF13:AF69">AE13/D13*100</f>
        <v>63.81987577639752</v>
      </c>
      <c r="AG13" s="36">
        <f aca="true" t="shared" si="8" ref="AG13:AG69">AF13-100</f>
        <v>-36.18012422360248</v>
      </c>
    </row>
    <row r="14" spans="1:33" ht="12.75" customHeight="1">
      <c r="A14" s="304"/>
      <c r="B14" s="6">
        <v>4</v>
      </c>
      <c r="C14" s="3" t="s">
        <v>15</v>
      </c>
      <c r="D14" s="53">
        <v>698</v>
      </c>
      <c r="E14" s="98">
        <v>175</v>
      </c>
      <c r="F14" s="37">
        <f>E14/AE14*100</f>
        <v>43.969849246231156</v>
      </c>
      <c r="G14" s="98">
        <v>159</v>
      </c>
      <c r="H14" s="37">
        <f>G14/AE14*100</f>
        <v>39.949748743718594</v>
      </c>
      <c r="I14" s="97">
        <v>7</v>
      </c>
      <c r="J14" s="37">
        <f>I14/AE14*100</f>
        <v>1.7587939698492463</v>
      </c>
      <c r="K14" s="97">
        <v>4</v>
      </c>
      <c r="L14" s="37">
        <f>K14/AE14*100</f>
        <v>1.0050251256281406</v>
      </c>
      <c r="M14" s="97">
        <v>3</v>
      </c>
      <c r="N14" s="37">
        <f>M14/AE14*100</f>
        <v>0.7537688442211055</v>
      </c>
      <c r="O14" s="97">
        <v>31</v>
      </c>
      <c r="P14" s="37">
        <f>O14/AE14*100</f>
        <v>7.788944723618091</v>
      </c>
      <c r="Q14" s="97">
        <v>0</v>
      </c>
      <c r="R14" s="37">
        <f aca="true" t="shared" si="9" ref="R14:R71">Q14/AE14*100</f>
        <v>0</v>
      </c>
      <c r="S14" s="97">
        <v>7</v>
      </c>
      <c r="T14" s="37">
        <f t="shared" si="0"/>
        <v>1.7587939698492463</v>
      </c>
      <c r="U14" s="97">
        <v>0</v>
      </c>
      <c r="V14" s="37">
        <f t="shared" si="1"/>
        <v>0</v>
      </c>
      <c r="W14" s="97">
        <v>0</v>
      </c>
      <c r="X14" s="37">
        <f t="shared" si="2"/>
        <v>0</v>
      </c>
      <c r="Y14" s="97">
        <v>2</v>
      </c>
      <c r="Z14" s="37">
        <f t="shared" si="3"/>
        <v>0.5025125628140703</v>
      </c>
      <c r="AA14" s="154">
        <f aca="true" t="shared" si="10" ref="AA14:AA69">Y14+W14+U14+S14+O14+Q14+M14+K14+I14+G14+E14</f>
        <v>388</v>
      </c>
      <c r="AB14" s="160">
        <f t="shared" si="4"/>
        <v>97.48743718592965</v>
      </c>
      <c r="AC14" s="97">
        <v>10</v>
      </c>
      <c r="AD14" s="103">
        <f t="shared" si="5"/>
        <v>2.512562814070352</v>
      </c>
      <c r="AE14" s="154">
        <f t="shared" si="6"/>
        <v>398</v>
      </c>
      <c r="AF14" s="103">
        <f t="shared" si="7"/>
        <v>57.02005730659025</v>
      </c>
      <c r="AG14" s="41">
        <f t="shared" si="8"/>
        <v>-42.97994269340975</v>
      </c>
    </row>
    <row r="15" spans="1:33" ht="12.75" customHeight="1">
      <c r="A15" s="304"/>
      <c r="B15" s="6">
        <v>4</v>
      </c>
      <c r="C15" s="3" t="s">
        <v>16</v>
      </c>
      <c r="D15" s="53">
        <v>698</v>
      </c>
      <c r="E15" s="98">
        <v>120</v>
      </c>
      <c r="F15" s="37">
        <f>E15/AE15*100</f>
        <v>33.2409972299169</v>
      </c>
      <c r="G15" s="98">
        <v>164</v>
      </c>
      <c r="H15" s="37">
        <f>G15/AE15*100</f>
        <v>45.42936288088642</v>
      </c>
      <c r="I15" s="97">
        <v>5</v>
      </c>
      <c r="J15" s="37">
        <f>I15/AE15*100</f>
        <v>1.3850415512465373</v>
      </c>
      <c r="K15" s="97">
        <v>4</v>
      </c>
      <c r="L15" s="37">
        <f>K15/AE15*100</f>
        <v>1.10803324099723</v>
      </c>
      <c r="M15" s="97">
        <v>2</v>
      </c>
      <c r="N15" s="37">
        <f>M15/AE15*100</f>
        <v>0.554016620498615</v>
      </c>
      <c r="O15" s="97">
        <v>43</v>
      </c>
      <c r="P15" s="37">
        <f>O15/AE15*100</f>
        <v>11.911357340720222</v>
      </c>
      <c r="Q15" s="97">
        <v>0</v>
      </c>
      <c r="R15" s="37">
        <f t="shared" si="9"/>
        <v>0</v>
      </c>
      <c r="S15" s="97">
        <v>11</v>
      </c>
      <c r="T15" s="37">
        <f t="shared" si="0"/>
        <v>3.0470914127423825</v>
      </c>
      <c r="U15" s="97">
        <v>3</v>
      </c>
      <c r="V15" s="37">
        <f t="shared" si="1"/>
        <v>0.8310249307479225</v>
      </c>
      <c r="W15" s="97">
        <v>0</v>
      </c>
      <c r="X15" s="37">
        <f t="shared" si="2"/>
        <v>0</v>
      </c>
      <c r="Y15" s="97">
        <v>1</v>
      </c>
      <c r="Z15" s="37">
        <f t="shared" si="3"/>
        <v>0.2770083102493075</v>
      </c>
      <c r="AA15" s="154">
        <f t="shared" si="10"/>
        <v>353</v>
      </c>
      <c r="AB15" s="160">
        <f t="shared" si="4"/>
        <v>97.78393351800554</v>
      </c>
      <c r="AC15" s="97">
        <v>8</v>
      </c>
      <c r="AD15" s="103">
        <f t="shared" si="5"/>
        <v>2.21606648199446</v>
      </c>
      <c r="AE15" s="154">
        <f t="shared" si="6"/>
        <v>361</v>
      </c>
      <c r="AF15" s="103">
        <f t="shared" si="7"/>
        <v>51.719197707736384</v>
      </c>
      <c r="AG15" s="41">
        <f t="shared" si="8"/>
        <v>-48.280802292263616</v>
      </c>
    </row>
    <row r="16" spans="1:33" ht="12.75" customHeight="1">
      <c r="A16" s="304"/>
      <c r="B16" s="6">
        <v>4</v>
      </c>
      <c r="C16" s="3" t="s">
        <v>19</v>
      </c>
      <c r="D16" s="53">
        <v>699</v>
      </c>
      <c r="E16" s="98">
        <v>135</v>
      </c>
      <c r="F16" s="37">
        <f>E16/AE16*100</f>
        <v>37.396121883656505</v>
      </c>
      <c r="G16" s="98">
        <v>155</v>
      </c>
      <c r="H16" s="37">
        <f>G16/AE16*100</f>
        <v>42.93628808864266</v>
      </c>
      <c r="I16" s="97">
        <v>7</v>
      </c>
      <c r="J16" s="37">
        <f>I16/AE16*100</f>
        <v>1.9390581717451523</v>
      </c>
      <c r="K16" s="97">
        <v>3</v>
      </c>
      <c r="L16" s="37">
        <f>K16/AE16*100</f>
        <v>0.8310249307479225</v>
      </c>
      <c r="M16" s="97">
        <v>2</v>
      </c>
      <c r="N16" s="37">
        <f>M16/AE16*100</f>
        <v>0.554016620498615</v>
      </c>
      <c r="O16" s="97">
        <v>41</v>
      </c>
      <c r="P16" s="37">
        <f>O16/AE16*100</f>
        <v>11.357340720221606</v>
      </c>
      <c r="Q16" s="97">
        <v>0</v>
      </c>
      <c r="R16" s="37">
        <f t="shared" si="9"/>
        <v>0</v>
      </c>
      <c r="S16" s="97">
        <v>1</v>
      </c>
      <c r="T16" s="37">
        <f t="shared" si="0"/>
        <v>0.2770083102493075</v>
      </c>
      <c r="U16" s="97">
        <v>1</v>
      </c>
      <c r="V16" s="37">
        <f t="shared" si="1"/>
        <v>0.2770083102493075</v>
      </c>
      <c r="W16" s="97">
        <v>0</v>
      </c>
      <c r="X16" s="37">
        <f t="shared" si="2"/>
        <v>0</v>
      </c>
      <c r="Y16" s="97">
        <v>2</v>
      </c>
      <c r="Z16" s="37">
        <f t="shared" si="3"/>
        <v>0.554016620498615</v>
      </c>
      <c r="AA16" s="154">
        <f t="shared" si="10"/>
        <v>347</v>
      </c>
      <c r="AB16" s="160">
        <f t="shared" si="4"/>
        <v>96.1218836565097</v>
      </c>
      <c r="AC16" s="98">
        <v>14</v>
      </c>
      <c r="AD16" s="103">
        <f t="shared" si="5"/>
        <v>3.8781163434903045</v>
      </c>
      <c r="AE16" s="154">
        <f t="shared" si="6"/>
        <v>361</v>
      </c>
      <c r="AF16" s="103">
        <f t="shared" si="7"/>
        <v>51.645207439198856</v>
      </c>
      <c r="AG16" s="41">
        <f t="shared" si="8"/>
        <v>-48.354792560801144</v>
      </c>
    </row>
    <row r="17" spans="1:33" ht="12.75" customHeight="1">
      <c r="A17" s="304"/>
      <c r="B17" s="6">
        <v>4</v>
      </c>
      <c r="C17" s="3" t="s">
        <v>20</v>
      </c>
      <c r="D17" s="53">
        <v>699</v>
      </c>
      <c r="E17" s="191">
        <v>124</v>
      </c>
      <c r="F17" s="37">
        <f>E17/AE17*100</f>
        <v>36.36363636363637</v>
      </c>
      <c r="G17" s="191">
        <v>155</v>
      </c>
      <c r="H17" s="37">
        <f>G17/AE17*100</f>
        <v>45.45454545454545</v>
      </c>
      <c r="I17" s="191">
        <v>4</v>
      </c>
      <c r="J17" s="37">
        <f>I17/AE17*100</f>
        <v>1.1730205278592376</v>
      </c>
      <c r="K17" s="191">
        <v>9</v>
      </c>
      <c r="L17" s="37">
        <f>K17/AE17*100</f>
        <v>2.6392961876832843</v>
      </c>
      <c r="M17" s="191">
        <v>5</v>
      </c>
      <c r="N17" s="37">
        <f>M17/AE17*100</f>
        <v>1.466275659824047</v>
      </c>
      <c r="O17" s="191">
        <v>28</v>
      </c>
      <c r="P17" s="37">
        <f>O17/AE17*100</f>
        <v>8.211143695014663</v>
      </c>
      <c r="Q17" s="97">
        <v>0</v>
      </c>
      <c r="R17" s="37">
        <f t="shared" si="9"/>
        <v>0</v>
      </c>
      <c r="S17" s="97">
        <v>4</v>
      </c>
      <c r="T17" s="37">
        <f t="shared" si="0"/>
        <v>1.1730205278592376</v>
      </c>
      <c r="U17" s="97">
        <v>2</v>
      </c>
      <c r="V17" s="37">
        <f t="shared" si="1"/>
        <v>0.5865102639296188</v>
      </c>
      <c r="W17" s="97">
        <v>0</v>
      </c>
      <c r="X17" s="37">
        <f t="shared" si="2"/>
        <v>0</v>
      </c>
      <c r="Y17" s="97">
        <v>2</v>
      </c>
      <c r="Z17" s="37">
        <f t="shared" si="3"/>
        <v>0.5865102639296188</v>
      </c>
      <c r="AA17" s="154">
        <f t="shared" si="10"/>
        <v>333</v>
      </c>
      <c r="AB17" s="160">
        <f t="shared" si="4"/>
        <v>97.65395894428153</v>
      </c>
      <c r="AC17" s="97">
        <v>8</v>
      </c>
      <c r="AD17" s="103">
        <f t="shared" si="5"/>
        <v>2.346041055718475</v>
      </c>
      <c r="AE17" s="154">
        <f t="shared" si="6"/>
        <v>341</v>
      </c>
      <c r="AF17" s="103">
        <f t="shared" si="7"/>
        <v>48.783977110157366</v>
      </c>
      <c r="AG17" s="41">
        <f t="shared" si="8"/>
        <v>-51.216022889842634</v>
      </c>
    </row>
    <row r="18" spans="1:33" ht="12.75" customHeight="1">
      <c r="A18" s="304"/>
      <c r="B18" s="6">
        <v>4</v>
      </c>
      <c r="C18" s="3" t="s">
        <v>21</v>
      </c>
      <c r="D18" s="53">
        <v>699</v>
      </c>
      <c r="E18" s="98">
        <v>142</v>
      </c>
      <c r="F18" s="37">
        <f aca="true" t="shared" si="11" ref="F18:F69">E18/AE18*100</f>
        <v>36.69250645994832</v>
      </c>
      <c r="G18" s="98">
        <v>168</v>
      </c>
      <c r="H18" s="37">
        <f aca="true" t="shared" si="12" ref="H18:H69">G18/AE18*100</f>
        <v>43.41085271317829</v>
      </c>
      <c r="I18" s="97">
        <v>4</v>
      </c>
      <c r="J18" s="37">
        <f aca="true" t="shared" si="13" ref="J18:J69">I18/AE18*100</f>
        <v>1.03359173126615</v>
      </c>
      <c r="K18" s="97">
        <v>2</v>
      </c>
      <c r="L18" s="37">
        <f aca="true" t="shared" si="14" ref="L18:L69">K18/AE18*100</f>
        <v>0.516795865633075</v>
      </c>
      <c r="M18" s="97">
        <v>7</v>
      </c>
      <c r="N18" s="37">
        <f aca="true" t="shared" si="15" ref="N18:N69">M18/AE18*100</f>
        <v>1.8087855297157622</v>
      </c>
      <c r="O18" s="97">
        <v>39</v>
      </c>
      <c r="P18" s="37">
        <f aca="true" t="shared" si="16" ref="P18:P69">O18/AE18*100</f>
        <v>10.077519379844961</v>
      </c>
      <c r="Q18" s="97">
        <v>1</v>
      </c>
      <c r="R18" s="37">
        <f t="shared" si="9"/>
        <v>0.2583979328165375</v>
      </c>
      <c r="S18" s="97">
        <v>5</v>
      </c>
      <c r="T18" s="37">
        <f t="shared" si="0"/>
        <v>1.2919896640826873</v>
      </c>
      <c r="U18" s="97">
        <v>2</v>
      </c>
      <c r="V18" s="37">
        <f t="shared" si="1"/>
        <v>0.516795865633075</v>
      </c>
      <c r="W18" s="97">
        <v>0</v>
      </c>
      <c r="X18" s="37">
        <f t="shared" si="2"/>
        <v>0</v>
      </c>
      <c r="Y18" s="97">
        <v>2</v>
      </c>
      <c r="Z18" s="37">
        <f t="shared" si="3"/>
        <v>0.516795865633075</v>
      </c>
      <c r="AA18" s="154">
        <f t="shared" si="10"/>
        <v>372</v>
      </c>
      <c r="AB18" s="160">
        <f t="shared" si="4"/>
        <v>96.12403100775194</v>
      </c>
      <c r="AC18" s="98">
        <v>15</v>
      </c>
      <c r="AD18" s="103">
        <f t="shared" si="5"/>
        <v>3.875968992248062</v>
      </c>
      <c r="AE18" s="154">
        <f t="shared" si="6"/>
        <v>387</v>
      </c>
      <c r="AF18" s="103">
        <f t="shared" si="7"/>
        <v>55.36480686695279</v>
      </c>
      <c r="AG18" s="41">
        <f t="shared" si="8"/>
        <v>-44.63519313304721</v>
      </c>
    </row>
    <row r="19" spans="1:33" ht="12.75" customHeight="1">
      <c r="A19" s="304"/>
      <c r="B19" s="6">
        <v>4</v>
      </c>
      <c r="C19" s="3" t="s">
        <v>22</v>
      </c>
      <c r="D19" s="53">
        <v>699</v>
      </c>
      <c r="E19" s="98">
        <v>119</v>
      </c>
      <c r="F19" s="37">
        <f t="shared" si="11"/>
        <v>33.711048158640224</v>
      </c>
      <c r="G19" s="98">
        <v>180</v>
      </c>
      <c r="H19" s="37">
        <f t="shared" si="12"/>
        <v>50.991501416430594</v>
      </c>
      <c r="I19" s="97">
        <v>3</v>
      </c>
      <c r="J19" s="37">
        <f t="shared" si="13"/>
        <v>0.84985835694051</v>
      </c>
      <c r="K19" s="97">
        <v>4</v>
      </c>
      <c r="L19" s="37">
        <f t="shared" si="14"/>
        <v>1.13314447592068</v>
      </c>
      <c r="M19" s="97">
        <v>3</v>
      </c>
      <c r="N19" s="37">
        <f t="shared" si="15"/>
        <v>0.84985835694051</v>
      </c>
      <c r="O19" s="97">
        <v>28</v>
      </c>
      <c r="P19" s="37">
        <f t="shared" si="16"/>
        <v>7.932011331444759</v>
      </c>
      <c r="Q19" s="97">
        <v>0</v>
      </c>
      <c r="R19" s="37">
        <f t="shared" si="9"/>
        <v>0</v>
      </c>
      <c r="S19" s="97">
        <v>7</v>
      </c>
      <c r="T19" s="37">
        <f t="shared" si="0"/>
        <v>1.9830028328611897</v>
      </c>
      <c r="U19" s="97">
        <v>2</v>
      </c>
      <c r="V19" s="37">
        <f t="shared" si="1"/>
        <v>0.56657223796034</v>
      </c>
      <c r="W19" s="97">
        <v>1</v>
      </c>
      <c r="X19" s="37">
        <f t="shared" si="2"/>
        <v>0.28328611898017</v>
      </c>
      <c r="Y19" s="97">
        <v>0</v>
      </c>
      <c r="Z19" s="37">
        <f t="shared" si="3"/>
        <v>0</v>
      </c>
      <c r="AA19" s="154">
        <f t="shared" si="10"/>
        <v>347</v>
      </c>
      <c r="AB19" s="160">
        <f t="shared" si="4"/>
        <v>98.30028328611898</v>
      </c>
      <c r="AC19" s="97">
        <v>6</v>
      </c>
      <c r="AD19" s="103">
        <f t="shared" si="5"/>
        <v>1.69971671388102</v>
      </c>
      <c r="AE19" s="154">
        <f t="shared" si="6"/>
        <v>353</v>
      </c>
      <c r="AF19" s="103">
        <f t="shared" si="7"/>
        <v>50.500715307582254</v>
      </c>
      <c r="AG19" s="41">
        <f t="shared" si="8"/>
        <v>-49.499284692417746</v>
      </c>
    </row>
    <row r="20" spans="1:33" ht="12.75" customHeight="1">
      <c r="A20" s="304"/>
      <c r="B20" s="6">
        <v>4</v>
      </c>
      <c r="C20" s="3" t="s">
        <v>23</v>
      </c>
      <c r="D20" s="53">
        <v>699</v>
      </c>
      <c r="E20" s="98">
        <v>134</v>
      </c>
      <c r="F20" s="37">
        <f t="shared" si="11"/>
        <v>36.71232876712329</v>
      </c>
      <c r="G20" s="98">
        <v>148</v>
      </c>
      <c r="H20" s="37">
        <f t="shared" si="12"/>
        <v>40.54794520547945</v>
      </c>
      <c r="I20" s="97">
        <v>8</v>
      </c>
      <c r="J20" s="37">
        <f t="shared" si="13"/>
        <v>2.191780821917808</v>
      </c>
      <c r="K20" s="97">
        <v>1</v>
      </c>
      <c r="L20" s="37">
        <f t="shared" si="14"/>
        <v>0.273972602739726</v>
      </c>
      <c r="M20" s="97">
        <v>4</v>
      </c>
      <c r="N20" s="37">
        <f t="shared" si="15"/>
        <v>1.095890410958904</v>
      </c>
      <c r="O20" s="97">
        <v>49</v>
      </c>
      <c r="P20" s="37">
        <f t="shared" si="16"/>
        <v>13.424657534246576</v>
      </c>
      <c r="Q20" s="97">
        <v>0</v>
      </c>
      <c r="R20" s="37">
        <f t="shared" si="9"/>
        <v>0</v>
      </c>
      <c r="S20" s="97">
        <v>10</v>
      </c>
      <c r="T20" s="37">
        <f t="shared" si="0"/>
        <v>2.73972602739726</v>
      </c>
      <c r="U20" s="97">
        <v>0</v>
      </c>
      <c r="V20" s="37">
        <f t="shared" si="1"/>
        <v>0</v>
      </c>
      <c r="W20" s="97">
        <v>0</v>
      </c>
      <c r="X20" s="37">
        <f t="shared" si="2"/>
        <v>0</v>
      </c>
      <c r="Y20" s="97">
        <v>2</v>
      </c>
      <c r="Z20" s="37">
        <f t="shared" si="3"/>
        <v>0.547945205479452</v>
      </c>
      <c r="AA20" s="154">
        <f t="shared" si="10"/>
        <v>356</v>
      </c>
      <c r="AB20" s="160">
        <f t="shared" si="4"/>
        <v>97.53424657534246</v>
      </c>
      <c r="AC20" s="97">
        <v>9</v>
      </c>
      <c r="AD20" s="103">
        <f t="shared" si="5"/>
        <v>2.4657534246575343</v>
      </c>
      <c r="AE20" s="154">
        <f t="shared" si="6"/>
        <v>365</v>
      </c>
      <c r="AF20" s="103">
        <f t="shared" si="7"/>
        <v>52.21745350500715</v>
      </c>
      <c r="AG20" s="41">
        <f t="shared" si="8"/>
        <v>-47.78254649499285</v>
      </c>
    </row>
    <row r="21" spans="1:33" ht="12.75" customHeight="1">
      <c r="A21" s="304"/>
      <c r="B21" s="6">
        <v>5</v>
      </c>
      <c r="C21" s="3" t="s">
        <v>15</v>
      </c>
      <c r="D21" s="53">
        <v>430</v>
      </c>
      <c r="E21" s="98">
        <v>145</v>
      </c>
      <c r="F21" s="37">
        <f t="shared" si="11"/>
        <v>49.152542372881356</v>
      </c>
      <c r="G21" s="98">
        <v>91</v>
      </c>
      <c r="H21" s="37">
        <f t="shared" si="12"/>
        <v>30.847457627118647</v>
      </c>
      <c r="I21" s="97">
        <v>4</v>
      </c>
      <c r="J21" s="37">
        <f t="shared" si="13"/>
        <v>1.3559322033898304</v>
      </c>
      <c r="K21" s="97">
        <v>3</v>
      </c>
      <c r="L21" s="37">
        <f t="shared" si="14"/>
        <v>1.0169491525423728</v>
      </c>
      <c r="M21" s="97">
        <v>2</v>
      </c>
      <c r="N21" s="37">
        <f t="shared" si="15"/>
        <v>0.6779661016949152</v>
      </c>
      <c r="O21" s="97">
        <v>33</v>
      </c>
      <c r="P21" s="37">
        <f t="shared" si="16"/>
        <v>11.186440677966102</v>
      </c>
      <c r="Q21" s="97">
        <v>1</v>
      </c>
      <c r="R21" s="37">
        <f t="shared" si="9"/>
        <v>0.3389830508474576</v>
      </c>
      <c r="S21" s="97">
        <v>0</v>
      </c>
      <c r="T21" s="37">
        <f t="shared" si="0"/>
        <v>0</v>
      </c>
      <c r="U21" s="97">
        <v>0</v>
      </c>
      <c r="V21" s="37">
        <f t="shared" si="1"/>
        <v>0</v>
      </c>
      <c r="W21" s="97">
        <v>2</v>
      </c>
      <c r="X21" s="37">
        <f t="shared" si="2"/>
        <v>0.6779661016949152</v>
      </c>
      <c r="Y21" s="97">
        <v>7</v>
      </c>
      <c r="Z21" s="37">
        <f t="shared" si="3"/>
        <v>2.3728813559322033</v>
      </c>
      <c r="AA21" s="154">
        <f t="shared" si="10"/>
        <v>288</v>
      </c>
      <c r="AB21" s="160">
        <f t="shared" si="4"/>
        <v>97.6271186440678</v>
      </c>
      <c r="AC21" s="98">
        <v>7</v>
      </c>
      <c r="AD21" s="103">
        <f t="shared" si="5"/>
        <v>2.3728813559322033</v>
      </c>
      <c r="AE21" s="154">
        <f t="shared" si="6"/>
        <v>295</v>
      </c>
      <c r="AF21" s="103">
        <f t="shared" si="7"/>
        <v>68.6046511627907</v>
      </c>
      <c r="AG21" s="41">
        <f t="shared" si="8"/>
        <v>-31.395348837209298</v>
      </c>
    </row>
    <row r="22" spans="1:33" ht="12.75" customHeight="1">
      <c r="A22" s="304"/>
      <c r="B22" s="6">
        <v>5</v>
      </c>
      <c r="C22" s="3" t="s">
        <v>16</v>
      </c>
      <c r="D22" s="53">
        <v>430</v>
      </c>
      <c r="E22" s="98">
        <v>140</v>
      </c>
      <c r="F22" s="37">
        <f t="shared" si="11"/>
        <v>44.303797468354425</v>
      </c>
      <c r="G22" s="98">
        <v>113</v>
      </c>
      <c r="H22" s="37">
        <f t="shared" si="12"/>
        <v>35.75949367088608</v>
      </c>
      <c r="I22" s="97">
        <v>5</v>
      </c>
      <c r="J22" s="37">
        <f t="shared" si="13"/>
        <v>1.5822784810126582</v>
      </c>
      <c r="K22" s="97">
        <v>4</v>
      </c>
      <c r="L22" s="37">
        <f t="shared" si="14"/>
        <v>1.2658227848101267</v>
      </c>
      <c r="M22" s="97">
        <v>6</v>
      </c>
      <c r="N22" s="37">
        <f t="shared" si="15"/>
        <v>1.89873417721519</v>
      </c>
      <c r="O22" s="97">
        <v>30</v>
      </c>
      <c r="P22" s="37">
        <f t="shared" si="16"/>
        <v>9.49367088607595</v>
      </c>
      <c r="Q22" s="97">
        <v>0</v>
      </c>
      <c r="R22" s="37">
        <f t="shared" si="9"/>
        <v>0</v>
      </c>
      <c r="S22" s="97">
        <v>1</v>
      </c>
      <c r="T22" s="37">
        <f t="shared" si="0"/>
        <v>0.31645569620253167</v>
      </c>
      <c r="U22" s="97">
        <v>0</v>
      </c>
      <c r="V22" s="37">
        <f t="shared" si="1"/>
        <v>0</v>
      </c>
      <c r="W22" s="97">
        <v>3</v>
      </c>
      <c r="X22" s="37">
        <f t="shared" si="2"/>
        <v>0.949367088607595</v>
      </c>
      <c r="Y22" s="97">
        <v>12</v>
      </c>
      <c r="Z22" s="37">
        <f t="shared" si="3"/>
        <v>3.79746835443038</v>
      </c>
      <c r="AA22" s="154">
        <f t="shared" si="10"/>
        <v>314</v>
      </c>
      <c r="AB22" s="160">
        <f t="shared" si="4"/>
        <v>99.36708860759494</v>
      </c>
      <c r="AC22" s="97">
        <v>2</v>
      </c>
      <c r="AD22" s="103">
        <f t="shared" si="5"/>
        <v>0.6329113924050633</v>
      </c>
      <c r="AE22" s="154">
        <f t="shared" si="6"/>
        <v>316</v>
      </c>
      <c r="AF22" s="103">
        <f t="shared" si="7"/>
        <v>73.48837209302326</v>
      </c>
      <c r="AG22" s="41">
        <f t="shared" si="8"/>
        <v>-26.51162790697674</v>
      </c>
    </row>
    <row r="23" spans="1:33" ht="12.75" customHeight="1">
      <c r="A23" s="304"/>
      <c r="B23" s="6">
        <v>6</v>
      </c>
      <c r="C23" s="3" t="s">
        <v>15</v>
      </c>
      <c r="D23" s="53">
        <v>654</v>
      </c>
      <c r="E23" s="98">
        <v>163</v>
      </c>
      <c r="F23" s="37">
        <f t="shared" si="11"/>
        <v>37.73148148148148</v>
      </c>
      <c r="G23" s="98">
        <v>160</v>
      </c>
      <c r="H23" s="37">
        <f t="shared" si="12"/>
        <v>37.03703703703704</v>
      </c>
      <c r="I23" s="97">
        <v>11</v>
      </c>
      <c r="J23" s="37">
        <f t="shared" si="13"/>
        <v>2.5462962962962963</v>
      </c>
      <c r="K23" s="97">
        <v>0</v>
      </c>
      <c r="L23" s="37">
        <f t="shared" si="14"/>
        <v>0</v>
      </c>
      <c r="M23" s="97">
        <v>4</v>
      </c>
      <c r="N23" s="37">
        <f t="shared" si="15"/>
        <v>0.9259259259259258</v>
      </c>
      <c r="O23" s="97">
        <v>64</v>
      </c>
      <c r="P23" s="37">
        <f t="shared" si="16"/>
        <v>14.814814814814813</v>
      </c>
      <c r="Q23" s="97">
        <v>0</v>
      </c>
      <c r="R23" s="37">
        <f t="shared" si="9"/>
        <v>0</v>
      </c>
      <c r="S23" s="97">
        <v>3</v>
      </c>
      <c r="T23" s="37">
        <f t="shared" si="0"/>
        <v>0.6944444444444444</v>
      </c>
      <c r="U23" s="97">
        <v>3</v>
      </c>
      <c r="V23" s="37">
        <f t="shared" si="1"/>
        <v>0.6944444444444444</v>
      </c>
      <c r="W23" s="97">
        <v>3</v>
      </c>
      <c r="X23" s="37">
        <f t="shared" si="2"/>
        <v>0.6944444444444444</v>
      </c>
      <c r="Y23" s="97">
        <v>15</v>
      </c>
      <c r="Z23" s="37">
        <f t="shared" si="3"/>
        <v>3.4722222222222223</v>
      </c>
      <c r="AA23" s="154">
        <f t="shared" si="10"/>
        <v>426</v>
      </c>
      <c r="AB23" s="160">
        <f t="shared" si="4"/>
        <v>98.61111111111111</v>
      </c>
      <c r="AC23" s="97">
        <v>6</v>
      </c>
      <c r="AD23" s="103">
        <f t="shared" si="5"/>
        <v>1.3888888888888888</v>
      </c>
      <c r="AE23" s="154">
        <f t="shared" si="6"/>
        <v>432</v>
      </c>
      <c r="AF23" s="103">
        <f t="shared" si="7"/>
        <v>66.05504587155964</v>
      </c>
      <c r="AG23" s="41">
        <f t="shared" si="8"/>
        <v>-33.94495412844036</v>
      </c>
    </row>
    <row r="24" spans="1:33" ht="12.75" customHeight="1">
      <c r="A24" s="304"/>
      <c r="B24" s="6">
        <v>8</v>
      </c>
      <c r="C24" s="3" t="s">
        <v>15</v>
      </c>
      <c r="D24" s="53">
        <v>617</v>
      </c>
      <c r="E24" s="98">
        <v>191</v>
      </c>
      <c r="F24" s="37">
        <f t="shared" si="11"/>
        <v>46.359223300970875</v>
      </c>
      <c r="G24" s="98">
        <v>141</v>
      </c>
      <c r="H24" s="37">
        <f t="shared" si="12"/>
        <v>34.22330097087379</v>
      </c>
      <c r="I24" s="97">
        <v>11</v>
      </c>
      <c r="J24" s="37">
        <f t="shared" si="13"/>
        <v>2.669902912621359</v>
      </c>
      <c r="K24" s="97">
        <v>3</v>
      </c>
      <c r="L24" s="37">
        <f t="shared" si="14"/>
        <v>0.7281553398058253</v>
      </c>
      <c r="M24" s="97">
        <v>0</v>
      </c>
      <c r="N24" s="37">
        <f t="shared" si="15"/>
        <v>0</v>
      </c>
      <c r="O24" s="97">
        <v>42</v>
      </c>
      <c r="P24" s="37">
        <f t="shared" si="16"/>
        <v>10.194174757281553</v>
      </c>
      <c r="Q24" s="97">
        <v>1</v>
      </c>
      <c r="R24" s="37">
        <f t="shared" si="9"/>
        <v>0.24271844660194172</v>
      </c>
      <c r="S24" s="97">
        <v>3</v>
      </c>
      <c r="T24" s="37">
        <f t="shared" si="0"/>
        <v>0.7281553398058253</v>
      </c>
      <c r="U24" s="97">
        <v>5</v>
      </c>
      <c r="V24" s="37">
        <f t="shared" si="1"/>
        <v>1.2135922330097086</v>
      </c>
      <c r="W24" s="97">
        <v>1</v>
      </c>
      <c r="X24" s="37">
        <f t="shared" si="2"/>
        <v>0.24271844660194172</v>
      </c>
      <c r="Y24" s="97">
        <v>6</v>
      </c>
      <c r="Z24" s="37">
        <f t="shared" si="3"/>
        <v>1.4563106796116505</v>
      </c>
      <c r="AA24" s="154">
        <f t="shared" si="10"/>
        <v>404</v>
      </c>
      <c r="AB24" s="160">
        <f t="shared" si="4"/>
        <v>98.05825242718447</v>
      </c>
      <c r="AC24" s="98">
        <v>8</v>
      </c>
      <c r="AD24" s="103">
        <f t="shared" si="5"/>
        <v>1.9417475728155338</v>
      </c>
      <c r="AE24" s="154">
        <f t="shared" si="6"/>
        <v>412</v>
      </c>
      <c r="AF24" s="103">
        <f t="shared" si="7"/>
        <v>66.77471636952998</v>
      </c>
      <c r="AG24" s="41">
        <f t="shared" si="8"/>
        <v>-33.22528363047002</v>
      </c>
    </row>
    <row r="25" spans="1:33" ht="12.75" customHeight="1">
      <c r="A25" s="304"/>
      <c r="B25" s="6">
        <v>9</v>
      </c>
      <c r="C25" s="3" t="s">
        <v>15</v>
      </c>
      <c r="D25" s="53">
        <v>586</v>
      </c>
      <c r="E25" s="98">
        <v>138</v>
      </c>
      <c r="F25" s="37">
        <f t="shared" si="11"/>
        <v>37.60217983651226</v>
      </c>
      <c r="G25" s="98">
        <v>156</v>
      </c>
      <c r="H25" s="37">
        <f t="shared" si="12"/>
        <v>42.50681198910082</v>
      </c>
      <c r="I25" s="97">
        <v>9</v>
      </c>
      <c r="J25" s="37">
        <f t="shared" si="13"/>
        <v>2.452316076294278</v>
      </c>
      <c r="K25" s="97">
        <v>4</v>
      </c>
      <c r="L25" s="37">
        <f t="shared" si="14"/>
        <v>1.08991825613079</v>
      </c>
      <c r="M25" s="97">
        <v>10</v>
      </c>
      <c r="N25" s="37">
        <f t="shared" si="15"/>
        <v>2.7247956403269753</v>
      </c>
      <c r="O25" s="97">
        <v>35</v>
      </c>
      <c r="P25" s="37">
        <f t="shared" si="16"/>
        <v>9.536784741144414</v>
      </c>
      <c r="Q25" s="97">
        <v>0</v>
      </c>
      <c r="R25" s="37">
        <f t="shared" si="9"/>
        <v>0</v>
      </c>
      <c r="S25" s="97">
        <v>2</v>
      </c>
      <c r="T25" s="37">
        <f t="shared" si="0"/>
        <v>0.544959128065395</v>
      </c>
      <c r="U25" s="97">
        <v>2</v>
      </c>
      <c r="V25" s="37">
        <f t="shared" si="1"/>
        <v>0.544959128065395</v>
      </c>
      <c r="W25" s="97">
        <v>0</v>
      </c>
      <c r="X25" s="37">
        <f t="shared" si="2"/>
        <v>0</v>
      </c>
      <c r="Y25" s="97">
        <v>6</v>
      </c>
      <c r="Z25" s="37">
        <f t="shared" si="3"/>
        <v>1.6348773841961852</v>
      </c>
      <c r="AA25" s="154">
        <f t="shared" si="10"/>
        <v>362</v>
      </c>
      <c r="AB25" s="160">
        <f t="shared" si="4"/>
        <v>98.63760217983652</v>
      </c>
      <c r="AC25" s="97">
        <v>5</v>
      </c>
      <c r="AD25" s="103">
        <f t="shared" si="5"/>
        <v>1.3623978201634876</v>
      </c>
      <c r="AE25" s="154">
        <f t="shared" si="6"/>
        <v>367</v>
      </c>
      <c r="AF25" s="103">
        <f t="shared" si="7"/>
        <v>62.62798634812287</v>
      </c>
      <c r="AG25" s="41">
        <f t="shared" si="8"/>
        <v>-37.37201365187713</v>
      </c>
    </row>
    <row r="26" spans="1:33" ht="12.75" customHeight="1">
      <c r="A26" s="304"/>
      <c r="B26" s="6">
        <v>9</v>
      </c>
      <c r="C26" s="3" t="s">
        <v>16</v>
      </c>
      <c r="D26" s="53">
        <v>586</v>
      </c>
      <c r="E26" s="98">
        <v>152</v>
      </c>
      <c r="F26" s="37">
        <f t="shared" si="11"/>
        <v>41.19241192411924</v>
      </c>
      <c r="G26" s="98">
        <v>165</v>
      </c>
      <c r="H26" s="37">
        <f t="shared" si="12"/>
        <v>44.71544715447154</v>
      </c>
      <c r="I26" s="97">
        <v>9</v>
      </c>
      <c r="J26" s="37">
        <f t="shared" si="13"/>
        <v>2.4390243902439024</v>
      </c>
      <c r="K26" s="97">
        <v>3</v>
      </c>
      <c r="L26" s="37">
        <f t="shared" si="14"/>
        <v>0.8130081300813009</v>
      </c>
      <c r="M26" s="97">
        <v>4</v>
      </c>
      <c r="N26" s="37">
        <f t="shared" si="15"/>
        <v>1.084010840108401</v>
      </c>
      <c r="O26" s="97">
        <v>30</v>
      </c>
      <c r="P26" s="37">
        <f t="shared" si="16"/>
        <v>8.130081300813007</v>
      </c>
      <c r="Q26" s="97">
        <v>0</v>
      </c>
      <c r="R26" s="37">
        <f t="shared" si="9"/>
        <v>0</v>
      </c>
      <c r="S26" s="97">
        <v>0</v>
      </c>
      <c r="T26" s="37">
        <f t="shared" si="0"/>
        <v>0</v>
      </c>
      <c r="U26" s="97">
        <v>1</v>
      </c>
      <c r="V26" s="37">
        <f t="shared" si="1"/>
        <v>0.27100271002710025</v>
      </c>
      <c r="W26" s="97">
        <v>0</v>
      </c>
      <c r="X26" s="37">
        <f t="shared" si="2"/>
        <v>0</v>
      </c>
      <c r="Y26" s="97">
        <v>1</v>
      </c>
      <c r="Z26" s="37">
        <f t="shared" si="3"/>
        <v>0.27100271002710025</v>
      </c>
      <c r="AA26" s="154">
        <f t="shared" si="10"/>
        <v>365</v>
      </c>
      <c r="AB26" s="160">
        <f t="shared" si="4"/>
        <v>98.91598915989161</v>
      </c>
      <c r="AC26" s="97">
        <v>4</v>
      </c>
      <c r="AD26" s="103">
        <f t="shared" si="5"/>
        <v>1.084010840108401</v>
      </c>
      <c r="AE26" s="154">
        <f t="shared" si="6"/>
        <v>369</v>
      </c>
      <c r="AF26" s="103">
        <f t="shared" si="7"/>
        <v>62.96928327645052</v>
      </c>
      <c r="AG26" s="41">
        <f t="shared" si="8"/>
        <v>-37.03071672354948</v>
      </c>
    </row>
    <row r="27" spans="1:33" ht="12.75" customHeight="1">
      <c r="A27" s="304"/>
      <c r="B27" s="6">
        <v>9</v>
      </c>
      <c r="C27" s="3" t="s">
        <v>19</v>
      </c>
      <c r="D27" s="53">
        <v>587</v>
      </c>
      <c r="E27" s="98">
        <v>142</v>
      </c>
      <c r="F27" s="37">
        <f t="shared" si="11"/>
        <v>38.79781420765027</v>
      </c>
      <c r="G27" s="98">
        <v>142</v>
      </c>
      <c r="H27" s="37">
        <f t="shared" si="12"/>
        <v>38.79781420765027</v>
      </c>
      <c r="I27" s="97">
        <v>7</v>
      </c>
      <c r="J27" s="37">
        <f t="shared" si="13"/>
        <v>1.912568306010929</v>
      </c>
      <c r="K27" s="97">
        <v>2</v>
      </c>
      <c r="L27" s="37">
        <f t="shared" si="14"/>
        <v>0.546448087431694</v>
      </c>
      <c r="M27" s="97">
        <v>6</v>
      </c>
      <c r="N27" s="37">
        <f t="shared" si="15"/>
        <v>1.639344262295082</v>
      </c>
      <c r="O27" s="97">
        <v>51</v>
      </c>
      <c r="P27" s="37">
        <f t="shared" si="16"/>
        <v>13.934426229508196</v>
      </c>
      <c r="Q27" s="97">
        <v>2</v>
      </c>
      <c r="R27" s="37">
        <f t="shared" si="9"/>
        <v>0.546448087431694</v>
      </c>
      <c r="S27" s="97">
        <v>3</v>
      </c>
      <c r="T27" s="37">
        <f t="shared" si="0"/>
        <v>0.819672131147541</v>
      </c>
      <c r="U27" s="97">
        <v>0</v>
      </c>
      <c r="V27" s="37">
        <f t="shared" si="1"/>
        <v>0</v>
      </c>
      <c r="W27" s="97">
        <v>0</v>
      </c>
      <c r="X27" s="37">
        <f t="shared" si="2"/>
        <v>0</v>
      </c>
      <c r="Y27" s="97">
        <v>5</v>
      </c>
      <c r="Z27" s="37">
        <f t="shared" si="3"/>
        <v>1.366120218579235</v>
      </c>
      <c r="AA27" s="154">
        <f t="shared" si="10"/>
        <v>360</v>
      </c>
      <c r="AB27" s="160">
        <f t="shared" si="4"/>
        <v>98.36065573770492</v>
      </c>
      <c r="AC27" s="98">
        <v>6</v>
      </c>
      <c r="AD27" s="103">
        <f t="shared" si="5"/>
        <v>1.639344262295082</v>
      </c>
      <c r="AE27" s="154">
        <f t="shared" si="6"/>
        <v>366</v>
      </c>
      <c r="AF27" s="103">
        <f t="shared" si="7"/>
        <v>62.35093696763203</v>
      </c>
      <c r="AG27" s="41">
        <f t="shared" si="8"/>
        <v>-37.64906303236797</v>
      </c>
    </row>
    <row r="28" spans="1:33" ht="12.75" customHeight="1">
      <c r="A28" s="304"/>
      <c r="B28" s="6">
        <v>10</v>
      </c>
      <c r="C28" s="3" t="s">
        <v>15</v>
      </c>
      <c r="D28" s="53">
        <v>503</v>
      </c>
      <c r="E28" s="98">
        <v>85</v>
      </c>
      <c r="F28" s="37">
        <f t="shared" si="11"/>
        <v>26.729559748427672</v>
      </c>
      <c r="G28" s="98">
        <v>151</v>
      </c>
      <c r="H28" s="37">
        <f t="shared" si="12"/>
        <v>47.48427672955975</v>
      </c>
      <c r="I28" s="97">
        <v>11</v>
      </c>
      <c r="J28" s="37">
        <f t="shared" si="13"/>
        <v>3.459119496855346</v>
      </c>
      <c r="K28" s="97">
        <v>1</v>
      </c>
      <c r="L28" s="37">
        <f t="shared" si="14"/>
        <v>0.3144654088050315</v>
      </c>
      <c r="M28" s="97">
        <v>1</v>
      </c>
      <c r="N28" s="37">
        <f t="shared" si="15"/>
        <v>0.3144654088050315</v>
      </c>
      <c r="O28" s="97">
        <v>49</v>
      </c>
      <c r="P28" s="37">
        <f t="shared" si="16"/>
        <v>15.40880503144654</v>
      </c>
      <c r="Q28" s="97">
        <v>0</v>
      </c>
      <c r="R28" s="37">
        <f t="shared" si="9"/>
        <v>0</v>
      </c>
      <c r="S28" s="97">
        <v>3</v>
      </c>
      <c r="T28" s="37">
        <f t="shared" si="0"/>
        <v>0.9433962264150944</v>
      </c>
      <c r="U28" s="97">
        <v>0</v>
      </c>
      <c r="V28" s="37">
        <f t="shared" si="1"/>
        <v>0</v>
      </c>
      <c r="W28" s="97">
        <v>0</v>
      </c>
      <c r="X28" s="37">
        <f t="shared" si="2"/>
        <v>0</v>
      </c>
      <c r="Y28" s="97">
        <v>1</v>
      </c>
      <c r="Z28" s="37">
        <f t="shared" si="3"/>
        <v>0.3144654088050315</v>
      </c>
      <c r="AA28" s="154">
        <f t="shared" si="10"/>
        <v>302</v>
      </c>
      <c r="AB28" s="160">
        <f t="shared" si="4"/>
        <v>94.9685534591195</v>
      </c>
      <c r="AC28" s="97">
        <v>16</v>
      </c>
      <c r="AD28" s="103">
        <f t="shared" si="5"/>
        <v>5.031446540880504</v>
      </c>
      <c r="AE28" s="154">
        <f t="shared" si="6"/>
        <v>318</v>
      </c>
      <c r="AF28" s="103">
        <f t="shared" si="7"/>
        <v>63.22067594433399</v>
      </c>
      <c r="AG28" s="41">
        <f t="shared" si="8"/>
        <v>-36.77932405566601</v>
      </c>
    </row>
    <row r="29" spans="1:33" ht="12.75" customHeight="1">
      <c r="A29" s="304"/>
      <c r="B29" s="6">
        <v>10</v>
      </c>
      <c r="C29" s="3" t="s">
        <v>16</v>
      </c>
      <c r="D29" s="53">
        <v>504</v>
      </c>
      <c r="E29" s="98">
        <v>108</v>
      </c>
      <c r="F29" s="37">
        <f t="shared" si="11"/>
        <v>33.85579937304075</v>
      </c>
      <c r="G29" s="98">
        <v>150</v>
      </c>
      <c r="H29" s="37">
        <f t="shared" si="12"/>
        <v>47.02194357366771</v>
      </c>
      <c r="I29" s="97">
        <v>7</v>
      </c>
      <c r="J29" s="37">
        <f t="shared" si="13"/>
        <v>2.19435736677116</v>
      </c>
      <c r="K29" s="97">
        <v>3</v>
      </c>
      <c r="L29" s="37">
        <f t="shared" si="14"/>
        <v>0.9404388714733543</v>
      </c>
      <c r="M29" s="97">
        <v>2</v>
      </c>
      <c r="N29" s="37">
        <f t="shared" si="15"/>
        <v>0.6269592476489028</v>
      </c>
      <c r="O29" s="97">
        <v>30</v>
      </c>
      <c r="P29" s="37">
        <f t="shared" si="16"/>
        <v>9.404388714733543</v>
      </c>
      <c r="Q29" s="97">
        <v>0</v>
      </c>
      <c r="R29" s="37">
        <f t="shared" si="9"/>
        <v>0</v>
      </c>
      <c r="S29" s="97">
        <v>2</v>
      </c>
      <c r="T29" s="37">
        <f t="shared" si="0"/>
        <v>0.6269592476489028</v>
      </c>
      <c r="U29" s="97">
        <v>0</v>
      </c>
      <c r="V29" s="37">
        <f t="shared" si="1"/>
        <v>0</v>
      </c>
      <c r="W29" s="97">
        <v>1</v>
      </c>
      <c r="X29" s="37">
        <f t="shared" si="2"/>
        <v>0.3134796238244514</v>
      </c>
      <c r="Y29" s="97">
        <v>2</v>
      </c>
      <c r="Z29" s="37">
        <f t="shared" si="3"/>
        <v>0.6269592476489028</v>
      </c>
      <c r="AA29" s="154">
        <f t="shared" si="10"/>
        <v>305</v>
      </c>
      <c r="AB29" s="160">
        <f t="shared" si="4"/>
        <v>95.61128526645768</v>
      </c>
      <c r="AC29" s="97">
        <v>14</v>
      </c>
      <c r="AD29" s="103">
        <f t="shared" si="5"/>
        <v>4.38871473354232</v>
      </c>
      <c r="AE29" s="154">
        <f t="shared" si="6"/>
        <v>319</v>
      </c>
      <c r="AF29" s="103">
        <f t="shared" si="7"/>
        <v>63.29365079365079</v>
      </c>
      <c r="AG29" s="41">
        <f t="shared" si="8"/>
        <v>-36.70634920634921</v>
      </c>
    </row>
    <row r="30" spans="1:33" ht="12.75" customHeight="1">
      <c r="A30" s="304"/>
      <c r="B30" s="6">
        <v>13</v>
      </c>
      <c r="C30" s="3" t="s">
        <v>15</v>
      </c>
      <c r="D30" s="53">
        <v>534</v>
      </c>
      <c r="E30" s="98">
        <v>136</v>
      </c>
      <c r="F30" s="37">
        <f t="shared" si="11"/>
        <v>35.78947368421053</v>
      </c>
      <c r="G30" s="98">
        <v>151</v>
      </c>
      <c r="H30" s="37">
        <f t="shared" si="12"/>
        <v>39.73684210526316</v>
      </c>
      <c r="I30" s="97">
        <v>10</v>
      </c>
      <c r="J30" s="37">
        <f t="shared" si="13"/>
        <v>2.631578947368421</v>
      </c>
      <c r="K30" s="97">
        <v>1</v>
      </c>
      <c r="L30" s="37">
        <f t="shared" si="14"/>
        <v>0.2631578947368421</v>
      </c>
      <c r="M30" s="97">
        <v>2</v>
      </c>
      <c r="N30" s="37">
        <f t="shared" si="15"/>
        <v>0.5263157894736842</v>
      </c>
      <c r="O30" s="97">
        <v>50</v>
      </c>
      <c r="P30" s="37">
        <f t="shared" si="16"/>
        <v>13.157894736842104</v>
      </c>
      <c r="Q30" s="97">
        <v>0</v>
      </c>
      <c r="R30" s="37">
        <f t="shared" si="9"/>
        <v>0</v>
      </c>
      <c r="S30" s="97">
        <v>3</v>
      </c>
      <c r="T30" s="37">
        <f t="shared" si="0"/>
        <v>0.7894736842105263</v>
      </c>
      <c r="U30" s="97">
        <v>6</v>
      </c>
      <c r="V30" s="37">
        <f t="shared" si="1"/>
        <v>1.5789473684210527</v>
      </c>
      <c r="W30" s="97">
        <v>1</v>
      </c>
      <c r="X30" s="37">
        <f t="shared" si="2"/>
        <v>0.2631578947368421</v>
      </c>
      <c r="Y30" s="97">
        <v>0</v>
      </c>
      <c r="Z30" s="37">
        <f t="shared" si="3"/>
        <v>0</v>
      </c>
      <c r="AA30" s="154">
        <f t="shared" si="10"/>
        <v>360</v>
      </c>
      <c r="AB30" s="160">
        <f t="shared" si="4"/>
        <v>94.73684210526315</v>
      </c>
      <c r="AC30" s="97">
        <v>20</v>
      </c>
      <c r="AD30" s="103">
        <f t="shared" si="5"/>
        <v>5.263157894736842</v>
      </c>
      <c r="AE30" s="154">
        <f t="shared" si="6"/>
        <v>380</v>
      </c>
      <c r="AF30" s="103">
        <f t="shared" si="7"/>
        <v>71.16104868913857</v>
      </c>
      <c r="AG30" s="41">
        <f t="shared" si="8"/>
        <v>-28.838951310861432</v>
      </c>
    </row>
    <row r="31" spans="1:33" ht="12.75" customHeight="1">
      <c r="A31" s="304"/>
      <c r="B31" s="6">
        <v>13</v>
      </c>
      <c r="C31" s="3" t="s">
        <v>16</v>
      </c>
      <c r="D31" s="53">
        <v>535</v>
      </c>
      <c r="E31" s="98">
        <v>112</v>
      </c>
      <c r="F31" s="37">
        <f t="shared" si="11"/>
        <v>32.748538011695906</v>
      </c>
      <c r="G31" s="97">
        <v>148</v>
      </c>
      <c r="H31" s="37">
        <f t="shared" si="12"/>
        <v>43.27485380116959</v>
      </c>
      <c r="I31" s="97">
        <v>7</v>
      </c>
      <c r="J31" s="37">
        <f t="shared" si="13"/>
        <v>2.046783625730994</v>
      </c>
      <c r="K31" s="97">
        <v>8</v>
      </c>
      <c r="L31" s="37">
        <f t="shared" si="14"/>
        <v>2.3391812865497075</v>
      </c>
      <c r="M31" s="97">
        <v>1</v>
      </c>
      <c r="N31" s="37">
        <f t="shared" si="15"/>
        <v>0.29239766081871343</v>
      </c>
      <c r="O31" s="97">
        <v>40</v>
      </c>
      <c r="P31" s="37">
        <f t="shared" si="16"/>
        <v>11.695906432748536</v>
      </c>
      <c r="Q31" s="97">
        <v>1</v>
      </c>
      <c r="R31" s="37">
        <f t="shared" si="9"/>
        <v>0.29239766081871343</v>
      </c>
      <c r="S31" s="97">
        <v>8</v>
      </c>
      <c r="T31" s="37">
        <f t="shared" si="0"/>
        <v>2.3391812865497075</v>
      </c>
      <c r="U31" s="97">
        <v>7</v>
      </c>
      <c r="V31" s="37">
        <f t="shared" si="1"/>
        <v>2.046783625730994</v>
      </c>
      <c r="W31" s="97">
        <v>0</v>
      </c>
      <c r="X31" s="37">
        <f t="shared" si="2"/>
        <v>0</v>
      </c>
      <c r="Y31" s="97">
        <v>2</v>
      </c>
      <c r="Z31" s="37">
        <f t="shared" si="3"/>
        <v>0.5847953216374269</v>
      </c>
      <c r="AA31" s="154">
        <f t="shared" si="10"/>
        <v>334</v>
      </c>
      <c r="AB31" s="160">
        <f t="shared" si="4"/>
        <v>97.6608187134503</v>
      </c>
      <c r="AC31" s="98">
        <v>8</v>
      </c>
      <c r="AD31" s="103">
        <f t="shared" si="5"/>
        <v>2.3391812865497075</v>
      </c>
      <c r="AE31" s="154">
        <f t="shared" si="6"/>
        <v>342</v>
      </c>
      <c r="AF31" s="103">
        <f t="shared" si="7"/>
        <v>63.925233644859816</v>
      </c>
      <c r="AG31" s="41">
        <f t="shared" si="8"/>
        <v>-36.074766355140184</v>
      </c>
    </row>
    <row r="32" spans="1:33" ht="12.75" customHeight="1">
      <c r="A32" s="304"/>
      <c r="B32" s="6">
        <v>14</v>
      </c>
      <c r="C32" s="3" t="s">
        <v>15</v>
      </c>
      <c r="D32" s="53">
        <v>455</v>
      </c>
      <c r="E32" s="97">
        <v>66</v>
      </c>
      <c r="F32" s="37">
        <f t="shared" si="11"/>
        <v>25.882352941176475</v>
      </c>
      <c r="G32" s="98">
        <v>112</v>
      </c>
      <c r="H32" s="37">
        <f t="shared" si="12"/>
        <v>43.92156862745098</v>
      </c>
      <c r="I32" s="97">
        <v>15</v>
      </c>
      <c r="J32" s="37">
        <f t="shared" si="13"/>
        <v>5.88235294117647</v>
      </c>
      <c r="K32" s="97">
        <v>2</v>
      </c>
      <c r="L32" s="37">
        <f t="shared" si="14"/>
        <v>0.7843137254901961</v>
      </c>
      <c r="M32" s="97">
        <v>3</v>
      </c>
      <c r="N32" s="37">
        <f t="shared" si="15"/>
        <v>1.1764705882352942</v>
      </c>
      <c r="O32" s="97">
        <v>42</v>
      </c>
      <c r="P32" s="37">
        <f t="shared" si="16"/>
        <v>16.470588235294116</v>
      </c>
      <c r="Q32" s="97">
        <v>0</v>
      </c>
      <c r="R32" s="37">
        <f t="shared" si="9"/>
        <v>0</v>
      </c>
      <c r="S32" s="97">
        <v>3</v>
      </c>
      <c r="T32" s="37">
        <f t="shared" si="0"/>
        <v>1.1764705882352942</v>
      </c>
      <c r="U32" s="97">
        <v>0</v>
      </c>
      <c r="V32" s="37">
        <f t="shared" si="1"/>
        <v>0</v>
      </c>
      <c r="W32" s="97">
        <v>0</v>
      </c>
      <c r="X32" s="37">
        <f t="shared" si="2"/>
        <v>0</v>
      </c>
      <c r="Y32" s="97">
        <v>2</v>
      </c>
      <c r="Z32" s="37">
        <f t="shared" si="3"/>
        <v>0.7843137254901961</v>
      </c>
      <c r="AA32" s="154">
        <f t="shared" si="10"/>
        <v>245</v>
      </c>
      <c r="AB32" s="160">
        <f t="shared" si="4"/>
        <v>96.07843137254902</v>
      </c>
      <c r="AC32" s="97">
        <v>10</v>
      </c>
      <c r="AD32" s="103">
        <f t="shared" si="5"/>
        <v>3.9215686274509802</v>
      </c>
      <c r="AE32" s="154">
        <f t="shared" si="6"/>
        <v>255</v>
      </c>
      <c r="AF32" s="103">
        <f t="shared" si="7"/>
        <v>56.043956043956044</v>
      </c>
      <c r="AG32" s="41">
        <f t="shared" si="8"/>
        <v>-43.956043956043956</v>
      </c>
    </row>
    <row r="33" spans="1:33" ht="12.75" customHeight="1">
      <c r="A33" s="304"/>
      <c r="B33" s="6">
        <v>14</v>
      </c>
      <c r="C33" s="3" t="s">
        <v>16</v>
      </c>
      <c r="D33" s="53">
        <v>456</v>
      </c>
      <c r="E33" s="97">
        <v>84</v>
      </c>
      <c r="F33" s="37">
        <f t="shared" si="11"/>
        <v>32.30769230769231</v>
      </c>
      <c r="G33" s="98">
        <v>123</v>
      </c>
      <c r="H33" s="37">
        <f t="shared" si="12"/>
        <v>47.30769230769231</v>
      </c>
      <c r="I33" s="97">
        <v>5</v>
      </c>
      <c r="J33" s="37">
        <f t="shared" si="13"/>
        <v>1.9230769230769231</v>
      </c>
      <c r="K33" s="97">
        <v>4</v>
      </c>
      <c r="L33" s="37">
        <f t="shared" si="14"/>
        <v>1.5384615384615385</v>
      </c>
      <c r="M33" s="97">
        <v>3</v>
      </c>
      <c r="N33" s="37">
        <f t="shared" si="15"/>
        <v>1.153846153846154</v>
      </c>
      <c r="O33" s="97">
        <v>25</v>
      </c>
      <c r="P33" s="37">
        <f t="shared" si="16"/>
        <v>9.615384615384617</v>
      </c>
      <c r="Q33" s="97">
        <v>0</v>
      </c>
      <c r="R33" s="37">
        <f t="shared" si="9"/>
        <v>0</v>
      </c>
      <c r="S33" s="97">
        <v>1</v>
      </c>
      <c r="T33" s="37">
        <f t="shared" si="0"/>
        <v>0.38461538461538464</v>
      </c>
      <c r="U33" s="97">
        <v>4</v>
      </c>
      <c r="V33" s="37">
        <f t="shared" si="1"/>
        <v>1.5384615384615385</v>
      </c>
      <c r="W33" s="97">
        <v>0</v>
      </c>
      <c r="X33" s="37">
        <f t="shared" si="2"/>
        <v>0</v>
      </c>
      <c r="Y33" s="97">
        <v>0</v>
      </c>
      <c r="Z33" s="37">
        <f t="shared" si="3"/>
        <v>0</v>
      </c>
      <c r="AA33" s="154">
        <f t="shared" si="10"/>
        <v>249</v>
      </c>
      <c r="AB33" s="160">
        <f t="shared" si="4"/>
        <v>95.76923076923077</v>
      </c>
      <c r="AC33" s="97">
        <v>11</v>
      </c>
      <c r="AD33" s="103">
        <f t="shared" si="5"/>
        <v>4.230769230769231</v>
      </c>
      <c r="AE33" s="154">
        <f t="shared" si="6"/>
        <v>260</v>
      </c>
      <c r="AF33" s="103">
        <f t="shared" si="7"/>
        <v>57.01754385964912</v>
      </c>
      <c r="AG33" s="41">
        <f t="shared" si="8"/>
        <v>-42.98245614035088</v>
      </c>
    </row>
    <row r="34" spans="1:33" ht="12.75" customHeight="1">
      <c r="A34" s="304"/>
      <c r="B34" s="6">
        <v>15</v>
      </c>
      <c r="C34" s="3" t="s">
        <v>15</v>
      </c>
      <c r="D34" s="53">
        <v>422</v>
      </c>
      <c r="E34" s="97">
        <v>99</v>
      </c>
      <c r="F34" s="37">
        <f t="shared" si="11"/>
        <v>38.07692307692307</v>
      </c>
      <c r="G34" s="98">
        <v>105</v>
      </c>
      <c r="H34" s="37">
        <f t="shared" si="12"/>
        <v>40.38461538461539</v>
      </c>
      <c r="I34" s="97">
        <v>6</v>
      </c>
      <c r="J34" s="37">
        <f t="shared" si="13"/>
        <v>2.307692307692308</v>
      </c>
      <c r="K34" s="97">
        <v>3</v>
      </c>
      <c r="L34" s="37">
        <f t="shared" si="14"/>
        <v>1.153846153846154</v>
      </c>
      <c r="M34" s="97">
        <v>2</v>
      </c>
      <c r="N34" s="37">
        <f t="shared" si="15"/>
        <v>0.7692307692307693</v>
      </c>
      <c r="O34" s="97">
        <v>26</v>
      </c>
      <c r="P34" s="37">
        <f t="shared" si="16"/>
        <v>10</v>
      </c>
      <c r="Q34" s="97">
        <v>0</v>
      </c>
      <c r="R34" s="37">
        <f t="shared" si="9"/>
        <v>0</v>
      </c>
      <c r="S34" s="97">
        <v>9</v>
      </c>
      <c r="T34" s="37">
        <f t="shared" si="0"/>
        <v>3.4615384615384617</v>
      </c>
      <c r="U34" s="97">
        <v>0</v>
      </c>
      <c r="V34" s="37">
        <f t="shared" si="1"/>
        <v>0</v>
      </c>
      <c r="W34" s="97">
        <v>1</v>
      </c>
      <c r="X34" s="37">
        <f t="shared" si="2"/>
        <v>0.38461538461538464</v>
      </c>
      <c r="Y34" s="97">
        <v>0</v>
      </c>
      <c r="Z34" s="37">
        <f t="shared" si="3"/>
        <v>0</v>
      </c>
      <c r="AA34" s="154">
        <f t="shared" si="10"/>
        <v>251</v>
      </c>
      <c r="AB34" s="160">
        <f t="shared" si="4"/>
        <v>96.53846153846153</v>
      </c>
      <c r="AC34" s="97">
        <v>9</v>
      </c>
      <c r="AD34" s="103">
        <f t="shared" si="5"/>
        <v>3.4615384615384617</v>
      </c>
      <c r="AE34" s="154">
        <f t="shared" si="6"/>
        <v>260</v>
      </c>
      <c r="AF34" s="103">
        <f t="shared" si="7"/>
        <v>61.61137440758294</v>
      </c>
      <c r="AG34" s="41">
        <f t="shared" si="8"/>
        <v>-38.38862559241706</v>
      </c>
    </row>
    <row r="35" spans="1:33" ht="12.75" customHeight="1">
      <c r="A35" s="304"/>
      <c r="B35" s="239">
        <v>15</v>
      </c>
      <c r="C35" s="240" t="s">
        <v>16</v>
      </c>
      <c r="D35" s="241">
        <v>422</v>
      </c>
      <c r="E35" s="190">
        <v>93</v>
      </c>
      <c r="F35" s="242">
        <f t="shared" si="11"/>
        <v>40.78947368421053</v>
      </c>
      <c r="G35" s="192">
        <v>94</v>
      </c>
      <c r="H35" s="242">
        <f t="shared" si="12"/>
        <v>41.228070175438596</v>
      </c>
      <c r="I35" s="190">
        <v>5</v>
      </c>
      <c r="J35" s="242">
        <f t="shared" si="13"/>
        <v>2.1929824561403506</v>
      </c>
      <c r="K35" s="190">
        <v>2</v>
      </c>
      <c r="L35" s="242">
        <f t="shared" si="14"/>
        <v>0.8771929824561403</v>
      </c>
      <c r="M35" s="190">
        <v>4</v>
      </c>
      <c r="N35" s="242">
        <f t="shared" si="15"/>
        <v>1.7543859649122806</v>
      </c>
      <c r="O35" s="190">
        <v>21</v>
      </c>
      <c r="P35" s="242">
        <f t="shared" si="16"/>
        <v>9.210526315789473</v>
      </c>
      <c r="Q35" s="190">
        <v>0</v>
      </c>
      <c r="R35" s="242">
        <f t="shared" si="9"/>
        <v>0</v>
      </c>
      <c r="S35" s="190">
        <v>2</v>
      </c>
      <c r="T35" s="242">
        <f t="shared" si="0"/>
        <v>0.8771929824561403</v>
      </c>
      <c r="U35" s="190">
        <v>0</v>
      </c>
      <c r="V35" s="242">
        <f t="shared" si="1"/>
        <v>0</v>
      </c>
      <c r="W35" s="190">
        <v>0</v>
      </c>
      <c r="X35" s="242">
        <f t="shared" si="2"/>
        <v>0</v>
      </c>
      <c r="Y35" s="190">
        <v>1</v>
      </c>
      <c r="Z35" s="242">
        <f t="shared" si="3"/>
        <v>0.43859649122807015</v>
      </c>
      <c r="AA35" s="243">
        <f t="shared" si="10"/>
        <v>222</v>
      </c>
      <c r="AB35" s="244">
        <f t="shared" si="4"/>
        <v>97.36842105263158</v>
      </c>
      <c r="AC35" s="190">
        <v>6</v>
      </c>
      <c r="AD35" s="245">
        <f t="shared" si="5"/>
        <v>2.631578947368421</v>
      </c>
      <c r="AE35" s="243">
        <f t="shared" si="6"/>
        <v>228</v>
      </c>
      <c r="AF35" s="245">
        <f t="shared" si="7"/>
        <v>54.02843601895735</v>
      </c>
      <c r="AG35" s="246">
        <f t="shared" si="8"/>
        <v>-45.97156398104265</v>
      </c>
    </row>
    <row r="36" spans="1:33" ht="12.75" customHeight="1">
      <c r="A36" s="304"/>
      <c r="B36" s="6">
        <v>16</v>
      </c>
      <c r="C36" s="3" t="s">
        <v>15</v>
      </c>
      <c r="D36" s="53">
        <v>717</v>
      </c>
      <c r="E36" s="97">
        <v>146</v>
      </c>
      <c r="F36" s="37">
        <f t="shared" si="11"/>
        <v>35.18072289156626</v>
      </c>
      <c r="G36" s="98">
        <v>196</v>
      </c>
      <c r="H36" s="37">
        <f t="shared" si="12"/>
        <v>47.2289156626506</v>
      </c>
      <c r="I36" s="97">
        <v>6</v>
      </c>
      <c r="J36" s="37">
        <f t="shared" si="13"/>
        <v>1.4457831325301205</v>
      </c>
      <c r="K36" s="97">
        <v>8</v>
      </c>
      <c r="L36" s="37">
        <f t="shared" si="14"/>
        <v>1.9277108433734942</v>
      </c>
      <c r="M36" s="97">
        <v>6</v>
      </c>
      <c r="N36" s="37">
        <f t="shared" si="15"/>
        <v>1.4457831325301205</v>
      </c>
      <c r="O36" s="97">
        <v>45</v>
      </c>
      <c r="P36" s="37">
        <f t="shared" si="16"/>
        <v>10.843373493975903</v>
      </c>
      <c r="Q36" s="97">
        <v>0</v>
      </c>
      <c r="R36" s="37">
        <f t="shared" si="9"/>
        <v>0</v>
      </c>
      <c r="S36" s="97">
        <v>5</v>
      </c>
      <c r="T36" s="37">
        <f t="shared" si="0"/>
        <v>1.2048192771084338</v>
      </c>
      <c r="U36" s="97">
        <v>3</v>
      </c>
      <c r="V36" s="37">
        <f t="shared" si="1"/>
        <v>0.7228915662650602</v>
      </c>
      <c r="W36" s="97">
        <v>0</v>
      </c>
      <c r="X36" s="37">
        <f t="shared" si="2"/>
        <v>0</v>
      </c>
      <c r="Y36" s="97">
        <v>0</v>
      </c>
      <c r="Z36" s="37">
        <f t="shared" si="3"/>
        <v>0</v>
      </c>
      <c r="AA36" s="154">
        <f t="shared" si="10"/>
        <v>415</v>
      </c>
      <c r="AB36" s="160">
        <f t="shared" si="4"/>
        <v>100</v>
      </c>
      <c r="AC36" s="97">
        <v>0</v>
      </c>
      <c r="AD36" s="103">
        <f t="shared" si="5"/>
        <v>0</v>
      </c>
      <c r="AE36" s="154">
        <f t="shared" si="6"/>
        <v>415</v>
      </c>
      <c r="AF36" s="103">
        <f t="shared" si="7"/>
        <v>57.88005578800558</v>
      </c>
      <c r="AG36" s="41">
        <f t="shared" si="8"/>
        <v>-42.11994421199442</v>
      </c>
    </row>
    <row r="37" spans="1:33" ht="12.75" customHeight="1">
      <c r="A37" s="304"/>
      <c r="B37" s="6">
        <v>17</v>
      </c>
      <c r="C37" s="3" t="s">
        <v>15</v>
      </c>
      <c r="D37" s="53">
        <v>486</v>
      </c>
      <c r="E37" s="97">
        <v>110</v>
      </c>
      <c r="F37" s="37">
        <f t="shared" si="11"/>
        <v>40.89219330855018</v>
      </c>
      <c r="G37" s="98">
        <v>100</v>
      </c>
      <c r="H37" s="37">
        <f t="shared" si="12"/>
        <v>37.174721189591075</v>
      </c>
      <c r="I37" s="97">
        <v>7</v>
      </c>
      <c r="J37" s="37">
        <f t="shared" si="13"/>
        <v>2.6022304832713754</v>
      </c>
      <c r="K37" s="97">
        <v>1</v>
      </c>
      <c r="L37" s="37">
        <f t="shared" si="14"/>
        <v>0.37174721189591076</v>
      </c>
      <c r="M37" s="97">
        <v>8</v>
      </c>
      <c r="N37" s="37">
        <f t="shared" si="15"/>
        <v>2.973977695167286</v>
      </c>
      <c r="O37" s="97">
        <v>31</v>
      </c>
      <c r="P37" s="37">
        <f t="shared" si="16"/>
        <v>11.524163568773234</v>
      </c>
      <c r="Q37" s="97">
        <v>0</v>
      </c>
      <c r="R37" s="37">
        <f t="shared" si="9"/>
        <v>0</v>
      </c>
      <c r="S37" s="97">
        <v>1</v>
      </c>
      <c r="T37" s="37">
        <f t="shared" si="0"/>
        <v>0.37174721189591076</v>
      </c>
      <c r="U37" s="97">
        <v>1</v>
      </c>
      <c r="V37" s="37">
        <f t="shared" si="1"/>
        <v>0.37174721189591076</v>
      </c>
      <c r="W37" s="97">
        <v>1</v>
      </c>
      <c r="X37" s="37">
        <f t="shared" si="2"/>
        <v>0.37174721189591076</v>
      </c>
      <c r="Y37" s="97">
        <v>5</v>
      </c>
      <c r="Z37" s="37">
        <f t="shared" si="3"/>
        <v>1.858736059479554</v>
      </c>
      <c r="AA37" s="154">
        <f t="shared" si="10"/>
        <v>265</v>
      </c>
      <c r="AB37" s="160">
        <f t="shared" si="4"/>
        <v>98.51301115241635</v>
      </c>
      <c r="AC37" s="97">
        <v>4</v>
      </c>
      <c r="AD37" s="103">
        <f t="shared" si="5"/>
        <v>1.486988847583643</v>
      </c>
      <c r="AE37" s="154">
        <f t="shared" si="6"/>
        <v>269</v>
      </c>
      <c r="AF37" s="103">
        <f t="shared" si="7"/>
        <v>55.349794238683124</v>
      </c>
      <c r="AG37" s="41">
        <f t="shared" si="8"/>
        <v>-44.650205761316876</v>
      </c>
    </row>
    <row r="38" spans="1:33" ht="12.75" customHeight="1">
      <c r="A38" s="304"/>
      <c r="B38" s="6">
        <v>17</v>
      </c>
      <c r="C38" s="3" t="s">
        <v>16</v>
      </c>
      <c r="D38" s="53">
        <v>486</v>
      </c>
      <c r="E38" s="97">
        <v>119</v>
      </c>
      <c r="F38" s="37">
        <f t="shared" si="11"/>
        <v>39.01639344262295</v>
      </c>
      <c r="G38" s="98">
        <v>106</v>
      </c>
      <c r="H38" s="37">
        <f t="shared" si="12"/>
        <v>34.75409836065574</v>
      </c>
      <c r="I38" s="97">
        <v>4</v>
      </c>
      <c r="J38" s="37">
        <f t="shared" si="13"/>
        <v>1.3114754098360655</v>
      </c>
      <c r="K38" s="97">
        <v>2</v>
      </c>
      <c r="L38" s="37">
        <f t="shared" si="14"/>
        <v>0.6557377049180327</v>
      </c>
      <c r="M38" s="97">
        <v>2</v>
      </c>
      <c r="N38" s="37">
        <f t="shared" si="15"/>
        <v>0.6557377049180327</v>
      </c>
      <c r="O38" s="97">
        <v>58</v>
      </c>
      <c r="P38" s="37">
        <f t="shared" si="16"/>
        <v>19.01639344262295</v>
      </c>
      <c r="Q38" s="97">
        <v>0</v>
      </c>
      <c r="R38" s="37">
        <f t="shared" si="9"/>
        <v>0</v>
      </c>
      <c r="S38" s="97">
        <v>1</v>
      </c>
      <c r="T38" s="37">
        <f t="shared" si="0"/>
        <v>0.32786885245901637</v>
      </c>
      <c r="U38" s="97">
        <v>0</v>
      </c>
      <c r="V38" s="37">
        <f t="shared" si="1"/>
        <v>0</v>
      </c>
      <c r="W38" s="97">
        <v>0</v>
      </c>
      <c r="X38" s="37">
        <f t="shared" si="2"/>
        <v>0</v>
      </c>
      <c r="Y38" s="97">
        <v>1</v>
      </c>
      <c r="Z38" s="37">
        <f t="shared" si="3"/>
        <v>0.32786885245901637</v>
      </c>
      <c r="AA38" s="154">
        <f t="shared" si="10"/>
        <v>293</v>
      </c>
      <c r="AB38" s="160">
        <f t="shared" si="4"/>
        <v>96.06557377049181</v>
      </c>
      <c r="AC38" s="97">
        <v>12</v>
      </c>
      <c r="AD38" s="103">
        <f t="shared" si="5"/>
        <v>3.934426229508197</v>
      </c>
      <c r="AE38" s="154">
        <f t="shared" si="6"/>
        <v>305</v>
      </c>
      <c r="AF38" s="103">
        <f t="shared" si="7"/>
        <v>62.757201646090536</v>
      </c>
      <c r="AG38" s="41">
        <f t="shared" si="8"/>
        <v>-37.242798353909464</v>
      </c>
    </row>
    <row r="39" spans="1:33" ht="12.75" customHeight="1">
      <c r="A39" s="304"/>
      <c r="B39" s="6">
        <v>18</v>
      </c>
      <c r="C39" s="3" t="s">
        <v>15</v>
      </c>
      <c r="D39" s="53">
        <v>588</v>
      </c>
      <c r="E39" s="97">
        <v>114</v>
      </c>
      <c r="F39" s="37">
        <f t="shared" si="11"/>
        <v>30.563002680965145</v>
      </c>
      <c r="G39" s="98">
        <v>205</v>
      </c>
      <c r="H39" s="37">
        <f t="shared" si="12"/>
        <v>54.95978552278821</v>
      </c>
      <c r="I39" s="97">
        <v>4</v>
      </c>
      <c r="J39" s="37">
        <f t="shared" si="13"/>
        <v>1.0723860589812333</v>
      </c>
      <c r="K39" s="97">
        <v>4</v>
      </c>
      <c r="L39" s="37">
        <f t="shared" si="14"/>
        <v>1.0723860589812333</v>
      </c>
      <c r="M39" s="97">
        <v>6</v>
      </c>
      <c r="N39" s="37">
        <f t="shared" si="15"/>
        <v>1.6085790884718498</v>
      </c>
      <c r="O39" s="97">
        <v>34</v>
      </c>
      <c r="P39" s="37">
        <f t="shared" si="16"/>
        <v>9.115281501340483</v>
      </c>
      <c r="Q39" s="97">
        <v>0</v>
      </c>
      <c r="R39" s="37">
        <f t="shared" si="9"/>
        <v>0</v>
      </c>
      <c r="S39" s="97">
        <v>1</v>
      </c>
      <c r="T39" s="37">
        <f t="shared" si="0"/>
        <v>0.2680965147453083</v>
      </c>
      <c r="U39" s="97">
        <v>0</v>
      </c>
      <c r="V39" s="37">
        <f t="shared" si="1"/>
        <v>0</v>
      </c>
      <c r="W39" s="97">
        <v>1</v>
      </c>
      <c r="X39" s="37">
        <f t="shared" si="2"/>
        <v>0.2680965147453083</v>
      </c>
      <c r="Y39" s="97">
        <v>2</v>
      </c>
      <c r="Z39" s="37">
        <f t="shared" si="3"/>
        <v>0.5361930294906166</v>
      </c>
      <c r="AA39" s="154">
        <f t="shared" si="10"/>
        <v>371</v>
      </c>
      <c r="AB39" s="160">
        <f t="shared" si="4"/>
        <v>99.46380697050938</v>
      </c>
      <c r="AC39" s="97">
        <v>2</v>
      </c>
      <c r="AD39" s="103">
        <f t="shared" si="5"/>
        <v>0.5361930294906166</v>
      </c>
      <c r="AE39" s="154">
        <f t="shared" si="6"/>
        <v>373</v>
      </c>
      <c r="AF39" s="103">
        <f t="shared" si="7"/>
        <v>63.435374149659864</v>
      </c>
      <c r="AG39" s="41">
        <f t="shared" si="8"/>
        <v>-36.564625850340136</v>
      </c>
    </row>
    <row r="40" spans="1:33" ht="12.75" customHeight="1">
      <c r="A40" s="304" t="s">
        <v>18</v>
      </c>
      <c r="B40" s="6">
        <v>19</v>
      </c>
      <c r="C40" s="3" t="s">
        <v>15</v>
      </c>
      <c r="D40" s="53">
        <v>718</v>
      </c>
      <c r="E40" s="97">
        <v>207</v>
      </c>
      <c r="F40" s="37">
        <f t="shared" si="11"/>
        <v>50.24271844660194</v>
      </c>
      <c r="G40" s="98">
        <v>128</v>
      </c>
      <c r="H40" s="37">
        <f t="shared" si="12"/>
        <v>31.06796116504854</v>
      </c>
      <c r="I40" s="97">
        <v>6</v>
      </c>
      <c r="J40" s="37">
        <f t="shared" si="13"/>
        <v>1.4563106796116505</v>
      </c>
      <c r="K40" s="97">
        <v>2</v>
      </c>
      <c r="L40" s="37">
        <f t="shared" si="14"/>
        <v>0.48543689320388345</v>
      </c>
      <c r="M40" s="97">
        <v>5</v>
      </c>
      <c r="N40" s="37">
        <f t="shared" si="15"/>
        <v>1.2135922330097086</v>
      </c>
      <c r="O40" s="97">
        <v>31</v>
      </c>
      <c r="P40" s="37">
        <f t="shared" si="16"/>
        <v>7.524271844660194</v>
      </c>
      <c r="Q40" s="97">
        <v>0</v>
      </c>
      <c r="R40" s="37">
        <f t="shared" si="9"/>
        <v>0</v>
      </c>
      <c r="S40" s="97">
        <v>4</v>
      </c>
      <c r="T40" s="37">
        <f t="shared" si="0"/>
        <v>0.9708737864077669</v>
      </c>
      <c r="U40" s="97">
        <v>4</v>
      </c>
      <c r="V40" s="37">
        <f t="shared" si="1"/>
        <v>0.9708737864077669</v>
      </c>
      <c r="W40" s="97">
        <v>1</v>
      </c>
      <c r="X40" s="37">
        <f t="shared" si="2"/>
        <v>0.24271844660194172</v>
      </c>
      <c r="Y40" s="97">
        <v>3</v>
      </c>
      <c r="Z40" s="37">
        <f t="shared" si="3"/>
        <v>0.7281553398058253</v>
      </c>
      <c r="AA40" s="154">
        <f t="shared" si="10"/>
        <v>391</v>
      </c>
      <c r="AB40" s="160">
        <f t="shared" si="4"/>
        <v>94.90291262135922</v>
      </c>
      <c r="AC40" s="97">
        <v>21</v>
      </c>
      <c r="AD40" s="103">
        <f t="shared" si="5"/>
        <v>5.097087378640777</v>
      </c>
      <c r="AE40" s="154">
        <f t="shared" si="6"/>
        <v>412</v>
      </c>
      <c r="AF40" s="103">
        <f t="shared" si="7"/>
        <v>57.381615598885794</v>
      </c>
      <c r="AG40" s="41">
        <f t="shared" si="8"/>
        <v>-42.618384401114206</v>
      </c>
    </row>
    <row r="41" spans="1:33" ht="12.75" customHeight="1">
      <c r="A41" s="304"/>
      <c r="B41" s="6">
        <v>20</v>
      </c>
      <c r="C41" s="3" t="s">
        <v>15</v>
      </c>
      <c r="D41" s="53">
        <v>451</v>
      </c>
      <c r="E41" s="97">
        <v>87</v>
      </c>
      <c r="F41" s="37">
        <f t="shared" si="11"/>
        <v>30.526315789473685</v>
      </c>
      <c r="G41" s="98">
        <v>144</v>
      </c>
      <c r="H41" s="37">
        <f t="shared" si="12"/>
        <v>50.526315789473685</v>
      </c>
      <c r="I41" s="97">
        <v>4</v>
      </c>
      <c r="J41" s="37">
        <f t="shared" si="13"/>
        <v>1.4035087719298245</v>
      </c>
      <c r="K41" s="97">
        <v>6</v>
      </c>
      <c r="L41" s="37">
        <f t="shared" si="14"/>
        <v>2.1052631578947367</v>
      </c>
      <c r="M41" s="97">
        <v>3</v>
      </c>
      <c r="N41" s="37">
        <f t="shared" si="15"/>
        <v>1.0526315789473684</v>
      </c>
      <c r="O41" s="97">
        <v>25</v>
      </c>
      <c r="P41" s="37">
        <f t="shared" si="16"/>
        <v>8.771929824561402</v>
      </c>
      <c r="Q41" s="97">
        <v>0</v>
      </c>
      <c r="R41" s="37">
        <f t="shared" si="9"/>
        <v>0</v>
      </c>
      <c r="S41" s="97">
        <v>5</v>
      </c>
      <c r="T41" s="37">
        <f t="shared" si="0"/>
        <v>1.7543859649122806</v>
      </c>
      <c r="U41" s="97">
        <v>0</v>
      </c>
      <c r="V41" s="37">
        <f t="shared" si="1"/>
        <v>0</v>
      </c>
      <c r="W41" s="97">
        <v>1</v>
      </c>
      <c r="X41" s="37">
        <f t="shared" si="2"/>
        <v>0.3508771929824561</v>
      </c>
      <c r="Y41" s="97">
        <v>0</v>
      </c>
      <c r="Z41" s="37">
        <f t="shared" si="3"/>
        <v>0</v>
      </c>
      <c r="AA41" s="154">
        <f t="shared" si="10"/>
        <v>275</v>
      </c>
      <c r="AB41" s="160">
        <f t="shared" si="4"/>
        <v>96.49122807017544</v>
      </c>
      <c r="AC41" s="97">
        <v>10</v>
      </c>
      <c r="AD41" s="103">
        <f t="shared" si="5"/>
        <v>3.508771929824561</v>
      </c>
      <c r="AE41" s="154">
        <f t="shared" si="6"/>
        <v>285</v>
      </c>
      <c r="AF41" s="103">
        <f t="shared" si="7"/>
        <v>63.19290465631929</v>
      </c>
      <c r="AG41" s="41">
        <f t="shared" si="8"/>
        <v>-36.80709534368071</v>
      </c>
    </row>
    <row r="42" spans="1:33" ht="12.75" customHeight="1">
      <c r="A42" s="304"/>
      <c r="B42" s="6">
        <v>20</v>
      </c>
      <c r="C42" s="3" t="s">
        <v>16</v>
      </c>
      <c r="D42" s="53">
        <v>452</v>
      </c>
      <c r="E42" s="97">
        <v>84</v>
      </c>
      <c r="F42" s="37">
        <f t="shared" si="11"/>
        <v>31.11111111111111</v>
      </c>
      <c r="G42" s="98">
        <v>132</v>
      </c>
      <c r="H42" s="37">
        <f t="shared" si="12"/>
        <v>48.888888888888886</v>
      </c>
      <c r="I42" s="97">
        <v>3</v>
      </c>
      <c r="J42" s="37">
        <f t="shared" si="13"/>
        <v>1.1111111111111112</v>
      </c>
      <c r="K42" s="97">
        <v>5</v>
      </c>
      <c r="L42" s="37">
        <f t="shared" si="14"/>
        <v>1.8518518518518516</v>
      </c>
      <c r="M42" s="97">
        <v>3</v>
      </c>
      <c r="N42" s="37">
        <f t="shared" si="15"/>
        <v>1.1111111111111112</v>
      </c>
      <c r="O42" s="97">
        <v>28</v>
      </c>
      <c r="P42" s="37">
        <f t="shared" si="16"/>
        <v>10.37037037037037</v>
      </c>
      <c r="Q42" s="97">
        <v>0</v>
      </c>
      <c r="R42" s="37">
        <f t="shared" si="9"/>
        <v>0</v>
      </c>
      <c r="S42" s="97">
        <v>6</v>
      </c>
      <c r="T42" s="37">
        <f t="shared" si="0"/>
        <v>2.2222222222222223</v>
      </c>
      <c r="U42" s="97">
        <v>0</v>
      </c>
      <c r="V42" s="37">
        <f t="shared" si="1"/>
        <v>0</v>
      </c>
      <c r="W42" s="97">
        <v>0</v>
      </c>
      <c r="X42" s="37">
        <f t="shared" si="2"/>
        <v>0</v>
      </c>
      <c r="Y42" s="97">
        <v>0</v>
      </c>
      <c r="Z42" s="37">
        <f t="shared" si="3"/>
        <v>0</v>
      </c>
      <c r="AA42" s="154">
        <f t="shared" si="10"/>
        <v>261</v>
      </c>
      <c r="AB42" s="160">
        <f t="shared" si="4"/>
        <v>96.66666666666667</v>
      </c>
      <c r="AC42" s="97">
        <v>9</v>
      </c>
      <c r="AD42" s="103">
        <f t="shared" si="5"/>
        <v>3.3333333333333335</v>
      </c>
      <c r="AE42" s="154">
        <f t="shared" si="6"/>
        <v>270</v>
      </c>
      <c r="AF42" s="103">
        <f t="shared" si="7"/>
        <v>59.73451327433629</v>
      </c>
      <c r="AG42" s="41">
        <f t="shared" si="8"/>
        <v>-40.26548672566371</v>
      </c>
    </row>
    <row r="43" spans="1:33" ht="12.75" customHeight="1">
      <c r="A43" s="304"/>
      <c r="B43" s="6">
        <v>21</v>
      </c>
      <c r="C43" s="3" t="s">
        <v>15</v>
      </c>
      <c r="D43" s="53">
        <v>512</v>
      </c>
      <c r="E43" s="97">
        <v>92</v>
      </c>
      <c r="F43" s="37">
        <f t="shared" si="11"/>
        <v>27.794561933534744</v>
      </c>
      <c r="G43" s="98">
        <v>169</v>
      </c>
      <c r="H43" s="37">
        <f t="shared" si="12"/>
        <v>51.057401812688816</v>
      </c>
      <c r="I43" s="97">
        <v>6</v>
      </c>
      <c r="J43" s="37">
        <f t="shared" si="13"/>
        <v>1.812688821752266</v>
      </c>
      <c r="K43" s="97">
        <v>1</v>
      </c>
      <c r="L43" s="37">
        <f t="shared" si="14"/>
        <v>0.3021148036253776</v>
      </c>
      <c r="M43" s="97">
        <v>1</v>
      </c>
      <c r="N43" s="37">
        <f t="shared" si="15"/>
        <v>0.3021148036253776</v>
      </c>
      <c r="O43" s="97">
        <v>47</v>
      </c>
      <c r="P43" s="37">
        <f t="shared" si="16"/>
        <v>14.19939577039275</v>
      </c>
      <c r="Q43" s="97">
        <v>0</v>
      </c>
      <c r="R43" s="37">
        <f t="shared" si="9"/>
        <v>0</v>
      </c>
      <c r="S43" s="97">
        <v>4</v>
      </c>
      <c r="T43" s="37">
        <f t="shared" si="0"/>
        <v>1.2084592145015105</v>
      </c>
      <c r="U43" s="97">
        <v>0</v>
      </c>
      <c r="V43" s="37">
        <f t="shared" si="1"/>
        <v>0</v>
      </c>
      <c r="W43" s="97">
        <v>0</v>
      </c>
      <c r="X43" s="37">
        <f t="shared" si="2"/>
        <v>0</v>
      </c>
      <c r="Y43" s="97">
        <v>1</v>
      </c>
      <c r="Z43" s="37">
        <f t="shared" si="3"/>
        <v>0.3021148036253776</v>
      </c>
      <c r="AA43" s="154">
        <f t="shared" si="10"/>
        <v>321</v>
      </c>
      <c r="AB43" s="160">
        <f t="shared" si="4"/>
        <v>96.97885196374622</v>
      </c>
      <c r="AC43" s="97">
        <v>10</v>
      </c>
      <c r="AD43" s="103">
        <f t="shared" si="5"/>
        <v>3.0211480362537766</v>
      </c>
      <c r="AE43" s="154">
        <f t="shared" si="6"/>
        <v>331</v>
      </c>
      <c r="AF43" s="103">
        <f t="shared" si="7"/>
        <v>64.6484375</v>
      </c>
      <c r="AG43" s="41">
        <f t="shared" si="8"/>
        <v>-35.3515625</v>
      </c>
    </row>
    <row r="44" spans="1:33" ht="12.75" customHeight="1">
      <c r="A44" s="304"/>
      <c r="B44" s="6">
        <v>21</v>
      </c>
      <c r="C44" s="3" t="s">
        <v>16</v>
      </c>
      <c r="D44" s="53">
        <v>513</v>
      </c>
      <c r="E44" s="97">
        <v>93</v>
      </c>
      <c r="F44" s="37">
        <f t="shared" si="11"/>
        <v>31.41891891891892</v>
      </c>
      <c r="G44" s="98">
        <v>142</v>
      </c>
      <c r="H44" s="37">
        <f t="shared" si="12"/>
        <v>47.97297297297297</v>
      </c>
      <c r="I44" s="97">
        <v>6</v>
      </c>
      <c r="J44" s="37">
        <f t="shared" si="13"/>
        <v>2.027027027027027</v>
      </c>
      <c r="K44" s="97">
        <v>5</v>
      </c>
      <c r="L44" s="37">
        <f t="shared" si="14"/>
        <v>1.6891891891891893</v>
      </c>
      <c r="M44" s="97">
        <v>5</v>
      </c>
      <c r="N44" s="37">
        <f t="shared" si="15"/>
        <v>1.6891891891891893</v>
      </c>
      <c r="O44" s="97">
        <v>30</v>
      </c>
      <c r="P44" s="37">
        <f t="shared" si="16"/>
        <v>10.135135135135135</v>
      </c>
      <c r="Q44" s="97">
        <v>0</v>
      </c>
      <c r="R44" s="37">
        <f t="shared" si="9"/>
        <v>0</v>
      </c>
      <c r="S44" s="97">
        <v>2</v>
      </c>
      <c r="T44" s="37">
        <f t="shared" si="0"/>
        <v>0.6756756756756757</v>
      </c>
      <c r="U44" s="97">
        <v>3</v>
      </c>
      <c r="V44" s="37">
        <f t="shared" si="1"/>
        <v>1.0135135135135136</v>
      </c>
      <c r="W44" s="97">
        <v>0</v>
      </c>
      <c r="X44" s="37">
        <f t="shared" si="2"/>
        <v>0</v>
      </c>
      <c r="Y44" s="97">
        <v>0</v>
      </c>
      <c r="Z44" s="37">
        <f t="shared" si="3"/>
        <v>0</v>
      </c>
      <c r="AA44" s="154">
        <f t="shared" si="10"/>
        <v>286</v>
      </c>
      <c r="AB44" s="160">
        <f t="shared" si="4"/>
        <v>96.62162162162163</v>
      </c>
      <c r="AC44" s="97">
        <v>10</v>
      </c>
      <c r="AD44" s="103">
        <f t="shared" si="5"/>
        <v>3.3783783783783785</v>
      </c>
      <c r="AE44" s="154">
        <f t="shared" si="6"/>
        <v>296</v>
      </c>
      <c r="AF44" s="103">
        <f t="shared" si="7"/>
        <v>57.69980506822612</v>
      </c>
      <c r="AG44" s="41">
        <f t="shared" si="8"/>
        <v>-42.30019493177388</v>
      </c>
    </row>
    <row r="45" spans="1:33" ht="12.75" customHeight="1">
      <c r="A45" s="304"/>
      <c r="B45" s="6">
        <v>22</v>
      </c>
      <c r="C45" s="3" t="s">
        <v>15</v>
      </c>
      <c r="D45" s="53">
        <v>431</v>
      </c>
      <c r="E45" s="97">
        <v>54</v>
      </c>
      <c r="F45" s="37">
        <f t="shared" si="11"/>
        <v>19.424460431654676</v>
      </c>
      <c r="G45" s="98">
        <v>147</v>
      </c>
      <c r="H45" s="37">
        <f t="shared" si="12"/>
        <v>52.87769784172662</v>
      </c>
      <c r="I45" s="97">
        <v>8</v>
      </c>
      <c r="J45" s="37">
        <f t="shared" si="13"/>
        <v>2.877697841726619</v>
      </c>
      <c r="K45" s="97">
        <v>5</v>
      </c>
      <c r="L45" s="37">
        <f t="shared" si="14"/>
        <v>1.7985611510791366</v>
      </c>
      <c r="M45" s="97">
        <v>4</v>
      </c>
      <c r="N45" s="37">
        <f t="shared" si="15"/>
        <v>1.4388489208633095</v>
      </c>
      <c r="O45" s="97">
        <v>45</v>
      </c>
      <c r="P45" s="37">
        <f t="shared" si="16"/>
        <v>16.18705035971223</v>
      </c>
      <c r="Q45" s="97">
        <v>0</v>
      </c>
      <c r="R45" s="37">
        <f t="shared" si="9"/>
        <v>0</v>
      </c>
      <c r="S45" s="97">
        <v>0</v>
      </c>
      <c r="T45" s="37">
        <f t="shared" si="0"/>
        <v>0</v>
      </c>
      <c r="U45" s="97">
        <v>3</v>
      </c>
      <c r="V45" s="37">
        <f t="shared" si="1"/>
        <v>1.079136690647482</v>
      </c>
      <c r="W45" s="97">
        <v>1</v>
      </c>
      <c r="X45" s="37">
        <f t="shared" si="2"/>
        <v>0.3597122302158274</v>
      </c>
      <c r="Y45" s="97">
        <v>0</v>
      </c>
      <c r="Z45" s="37">
        <f t="shared" si="3"/>
        <v>0</v>
      </c>
      <c r="AA45" s="154">
        <f t="shared" si="10"/>
        <v>267</v>
      </c>
      <c r="AB45" s="160">
        <f t="shared" si="4"/>
        <v>96.0431654676259</v>
      </c>
      <c r="AC45" s="97">
        <v>11</v>
      </c>
      <c r="AD45" s="103">
        <f t="shared" si="5"/>
        <v>3.9568345323741005</v>
      </c>
      <c r="AE45" s="154">
        <f t="shared" si="6"/>
        <v>278</v>
      </c>
      <c r="AF45" s="103">
        <f t="shared" si="7"/>
        <v>64.50116009280742</v>
      </c>
      <c r="AG45" s="41">
        <f t="shared" si="8"/>
        <v>-35.498839907192576</v>
      </c>
    </row>
    <row r="46" spans="1:33" ht="12.75" customHeight="1">
      <c r="A46" s="304"/>
      <c r="B46" s="6">
        <v>22</v>
      </c>
      <c r="C46" s="3" t="s">
        <v>16</v>
      </c>
      <c r="D46" s="53">
        <v>432</v>
      </c>
      <c r="E46" s="98">
        <v>73</v>
      </c>
      <c r="F46" s="37">
        <f t="shared" si="11"/>
        <v>25.34722222222222</v>
      </c>
      <c r="G46" s="98">
        <v>135</v>
      </c>
      <c r="H46" s="37">
        <f t="shared" si="12"/>
        <v>46.875</v>
      </c>
      <c r="I46" s="97">
        <v>7</v>
      </c>
      <c r="J46" s="37">
        <f t="shared" si="13"/>
        <v>2.430555555555556</v>
      </c>
      <c r="K46" s="97">
        <v>2</v>
      </c>
      <c r="L46" s="37">
        <f t="shared" si="14"/>
        <v>0.6944444444444444</v>
      </c>
      <c r="M46" s="97">
        <v>2</v>
      </c>
      <c r="N46" s="37">
        <f t="shared" si="15"/>
        <v>0.6944444444444444</v>
      </c>
      <c r="O46" s="97">
        <v>46</v>
      </c>
      <c r="P46" s="37">
        <f t="shared" si="16"/>
        <v>15.972222222222221</v>
      </c>
      <c r="Q46" s="97">
        <v>0</v>
      </c>
      <c r="R46" s="37">
        <f t="shared" si="9"/>
        <v>0</v>
      </c>
      <c r="S46" s="97">
        <v>0</v>
      </c>
      <c r="T46" s="37">
        <f t="shared" si="0"/>
        <v>0</v>
      </c>
      <c r="U46" s="97">
        <v>6</v>
      </c>
      <c r="V46" s="37">
        <f t="shared" si="1"/>
        <v>2.083333333333333</v>
      </c>
      <c r="W46" s="97">
        <v>0</v>
      </c>
      <c r="X46" s="37">
        <f t="shared" si="2"/>
        <v>0</v>
      </c>
      <c r="Y46" s="97">
        <v>0</v>
      </c>
      <c r="Z46" s="37">
        <f t="shared" si="3"/>
        <v>0</v>
      </c>
      <c r="AA46" s="154">
        <f t="shared" si="10"/>
        <v>271</v>
      </c>
      <c r="AB46" s="160">
        <f t="shared" si="4"/>
        <v>94.09722222222221</v>
      </c>
      <c r="AC46" s="97">
        <v>17</v>
      </c>
      <c r="AD46" s="103">
        <f t="shared" si="5"/>
        <v>5.902777777777778</v>
      </c>
      <c r="AE46" s="154">
        <f t="shared" si="6"/>
        <v>288</v>
      </c>
      <c r="AF46" s="103">
        <f t="shared" si="7"/>
        <v>66.66666666666666</v>
      </c>
      <c r="AG46" s="41">
        <f t="shared" si="8"/>
        <v>-33.33333333333334</v>
      </c>
    </row>
    <row r="47" spans="1:33" ht="12.75" customHeight="1">
      <c r="A47" s="304"/>
      <c r="B47" s="6">
        <v>23</v>
      </c>
      <c r="C47" s="3" t="s">
        <v>15</v>
      </c>
      <c r="D47" s="53">
        <v>729</v>
      </c>
      <c r="E47" s="97">
        <v>133</v>
      </c>
      <c r="F47" s="37">
        <f t="shared" si="11"/>
        <v>27.593360995850624</v>
      </c>
      <c r="G47" s="98">
        <v>209</v>
      </c>
      <c r="H47" s="37">
        <f t="shared" si="12"/>
        <v>43.36099585062241</v>
      </c>
      <c r="I47" s="97">
        <v>11</v>
      </c>
      <c r="J47" s="37">
        <f t="shared" si="13"/>
        <v>2.2821576763485476</v>
      </c>
      <c r="K47" s="97">
        <v>4</v>
      </c>
      <c r="L47" s="37">
        <f t="shared" si="14"/>
        <v>0.8298755186721992</v>
      </c>
      <c r="M47" s="97">
        <v>6</v>
      </c>
      <c r="N47" s="37">
        <f t="shared" si="15"/>
        <v>1.2448132780082988</v>
      </c>
      <c r="O47" s="97">
        <v>92</v>
      </c>
      <c r="P47" s="37">
        <f t="shared" si="16"/>
        <v>19.08713692946058</v>
      </c>
      <c r="Q47" s="97">
        <v>0</v>
      </c>
      <c r="R47" s="37">
        <f t="shared" si="9"/>
        <v>0</v>
      </c>
      <c r="S47" s="97">
        <v>7</v>
      </c>
      <c r="T47" s="37">
        <f t="shared" si="0"/>
        <v>1.4522821576763485</v>
      </c>
      <c r="U47" s="97">
        <v>2</v>
      </c>
      <c r="V47" s="37">
        <f t="shared" si="1"/>
        <v>0.4149377593360996</v>
      </c>
      <c r="W47" s="97">
        <v>1</v>
      </c>
      <c r="X47" s="37">
        <f t="shared" si="2"/>
        <v>0.2074688796680498</v>
      </c>
      <c r="Y47" s="97">
        <v>3</v>
      </c>
      <c r="Z47" s="37">
        <f t="shared" si="3"/>
        <v>0.6224066390041494</v>
      </c>
      <c r="AA47" s="154">
        <f t="shared" si="10"/>
        <v>468</v>
      </c>
      <c r="AB47" s="160">
        <f t="shared" si="4"/>
        <v>97.0954356846473</v>
      </c>
      <c r="AC47" s="97">
        <v>14</v>
      </c>
      <c r="AD47" s="103">
        <f t="shared" si="5"/>
        <v>2.904564315352697</v>
      </c>
      <c r="AE47" s="154">
        <f t="shared" si="6"/>
        <v>482</v>
      </c>
      <c r="AF47" s="103">
        <f t="shared" si="7"/>
        <v>66.11796982167353</v>
      </c>
      <c r="AG47" s="41">
        <f t="shared" si="8"/>
        <v>-33.882030178326474</v>
      </c>
    </row>
    <row r="48" spans="1:33" ht="12.75" customHeight="1">
      <c r="A48" s="304"/>
      <c r="B48" s="6">
        <v>32</v>
      </c>
      <c r="C48" s="3" t="s">
        <v>15</v>
      </c>
      <c r="D48" s="53">
        <v>433</v>
      </c>
      <c r="E48" s="97">
        <v>84</v>
      </c>
      <c r="F48" s="37">
        <f t="shared" si="11"/>
        <v>27.184466019417474</v>
      </c>
      <c r="G48" s="98">
        <v>122</v>
      </c>
      <c r="H48" s="37">
        <f t="shared" si="12"/>
        <v>39.482200647249186</v>
      </c>
      <c r="I48" s="97">
        <v>11</v>
      </c>
      <c r="J48" s="37">
        <f t="shared" si="13"/>
        <v>3.559870550161812</v>
      </c>
      <c r="K48" s="97">
        <v>2</v>
      </c>
      <c r="L48" s="37">
        <f t="shared" si="14"/>
        <v>0.6472491909385114</v>
      </c>
      <c r="M48" s="97">
        <v>3</v>
      </c>
      <c r="N48" s="37">
        <f t="shared" si="15"/>
        <v>0.9708737864077669</v>
      </c>
      <c r="O48" s="97">
        <v>56</v>
      </c>
      <c r="P48" s="37">
        <f t="shared" si="16"/>
        <v>18.12297734627832</v>
      </c>
      <c r="Q48" s="97">
        <v>0</v>
      </c>
      <c r="R48" s="37">
        <f t="shared" si="9"/>
        <v>0</v>
      </c>
      <c r="S48" s="97">
        <v>3</v>
      </c>
      <c r="T48" s="37">
        <f t="shared" si="0"/>
        <v>0.9708737864077669</v>
      </c>
      <c r="U48" s="97">
        <v>2</v>
      </c>
      <c r="V48" s="37">
        <f t="shared" si="1"/>
        <v>0.6472491909385114</v>
      </c>
      <c r="W48" s="97">
        <v>1</v>
      </c>
      <c r="X48" s="37">
        <f t="shared" si="2"/>
        <v>0.3236245954692557</v>
      </c>
      <c r="Y48" s="97">
        <v>1</v>
      </c>
      <c r="Z48" s="37">
        <f t="shared" si="3"/>
        <v>0.3236245954692557</v>
      </c>
      <c r="AA48" s="154">
        <f t="shared" si="10"/>
        <v>285</v>
      </c>
      <c r="AB48" s="160">
        <f t="shared" si="4"/>
        <v>92.23300970873787</v>
      </c>
      <c r="AC48" s="97">
        <v>24</v>
      </c>
      <c r="AD48" s="103">
        <f t="shared" si="5"/>
        <v>7.766990291262135</v>
      </c>
      <c r="AE48" s="154">
        <f t="shared" si="6"/>
        <v>309</v>
      </c>
      <c r="AF48" s="103">
        <f t="shared" si="7"/>
        <v>71.36258660508084</v>
      </c>
      <c r="AG48" s="41">
        <f t="shared" si="8"/>
        <v>-28.637413394919164</v>
      </c>
    </row>
    <row r="49" spans="1:33" ht="12.75" customHeight="1">
      <c r="A49" s="304"/>
      <c r="B49" s="6">
        <v>32</v>
      </c>
      <c r="C49" s="3" t="s">
        <v>16</v>
      </c>
      <c r="D49" s="53">
        <v>433</v>
      </c>
      <c r="E49" s="97">
        <v>81</v>
      </c>
      <c r="F49" s="37">
        <f t="shared" si="11"/>
        <v>26.644736842105267</v>
      </c>
      <c r="G49" s="98">
        <v>143</v>
      </c>
      <c r="H49" s="37">
        <f t="shared" si="12"/>
        <v>47.03947368421053</v>
      </c>
      <c r="I49" s="97">
        <v>5</v>
      </c>
      <c r="J49" s="37">
        <f t="shared" si="13"/>
        <v>1.644736842105263</v>
      </c>
      <c r="K49" s="97">
        <v>4</v>
      </c>
      <c r="L49" s="37">
        <f t="shared" si="14"/>
        <v>1.3157894736842104</v>
      </c>
      <c r="M49" s="97">
        <v>4</v>
      </c>
      <c r="N49" s="37">
        <f t="shared" si="15"/>
        <v>1.3157894736842104</v>
      </c>
      <c r="O49" s="97">
        <v>61</v>
      </c>
      <c r="P49" s="37">
        <f t="shared" si="16"/>
        <v>20.065789473684212</v>
      </c>
      <c r="Q49" s="97">
        <v>0</v>
      </c>
      <c r="R49" s="37">
        <f t="shared" si="9"/>
        <v>0</v>
      </c>
      <c r="S49" s="97">
        <v>1</v>
      </c>
      <c r="T49" s="37">
        <f t="shared" si="0"/>
        <v>0.3289473684210526</v>
      </c>
      <c r="U49" s="97">
        <v>2</v>
      </c>
      <c r="V49" s="37">
        <f t="shared" si="1"/>
        <v>0.6578947368421052</v>
      </c>
      <c r="W49" s="97">
        <v>0</v>
      </c>
      <c r="X49" s="37">
        <f t="shared" si="2"/>
        <v>0</v>
      </c>
      <c r="Y49" s="97">
        <v>0</v>
      </c>
      <c r="Z49" s="37">
        <f t="shared" si="3"/>
        <v>0</v>
      </c>
      <c r="AA49" s="154">
        <f t="shared" si="10"/>
        <v>301</v>
      </c>
      <c r="AB49" s="160">
        <f t="shared" si="4"/>
        <v>99.01315789473685</v>
      </c>
      <c r="AC49" s="97">
        <v>3</v>
      </c>
      <c r="AD49" s="103">
        <f t="shared" si="5"/>
        <v>0.9868421052631579</v>
      </c>
      <c r="AE49" s="154">
        <f t="shared" si="6"/>
        <v>304</v>
      </c>
      <c r="AF49" s="103">
        <f t="shared" si="7"/>
        <v>70.20785219399538</v>
      </c>
      <c r="AG49" s="41">
        <f t="shared" si="8"/>
        <v>-29.79214780600462</v>
      </c>
    </row>
    <row r="50" spans="1:33" ht="12.75" customHeight="1">
      <c r="A50" s="304"/>
      <c r="B50" s="6">
        <v>33</v>
      </c>
      <c r="C50" s="3" t="s">
        <v>15</v>
      </c>
      <c r="D50" s="53">
        <v>434</v>
      </c>
      <c r="E50" s="97">
        <v>86</v>
      </c>
      <c r="F50" s="37">
        <f t="shared" si="11"/>
        <v>31.61764705882353</v>
      </c>
      <c r="G50" s="98">
        <v>119</v>
      </c>
      <c r="H50" s="37">
        <f t="shared" si="12"/>
        <v>43.75</v>
      </c>
      <c r="I50" s="97">
        <v>2</v>
      </c>
      <c r="J50" s="37">
        <f t="shared" si="13"/>
        <v>0.7352941176470588</v>
      </c>
      <c r="K50" s="97">
        <v>1</v>
      </c>
      <c r="L50" s="37">
        <f t="shared" si="14"/>
        <v>0.3676470588235294</v>
      </c>
      <c r="M50" s="97">
        <v>3</v>
      </c>
      <c r="N50" s="37">
        <f t="shared" si="15"/>
        <v>1.1029411764705883</v>
      </c>
      <c r="O50" s="97">
        <v>52</v>
      </c>
      <c r="P50" s="37">
        <f t="shared" si="16"/>
        <v>19.11764705882353</v>
      </c>
      <c r="Q50" s="97">
        <v>0</v>
      </c>
      <c r="R50" s="37">
        <f t="shared" si="9"/>
        <v>0</v>
      </c>
      <c r="S50" s="97">
        <v>3</v>
      </c>
      <c r="T50" s="37">
        <f t="shared" si="0"/>
        <v>1.1029411764705883</v>
      </c>
      <c r="U50" s="97">
        <v>0</v>
      </c>
      <c r="V50" s="37">
        <f t="shared" si="1"/>
        <v>0</v>
      </c>
      <c r="W50" s="97">
        <v>0</v>
      </c>
      <c r="X50" s="37">
        <f t="shared" si="2"/>
        <v>0</v>
      </c>
      <c r="Y50" s="97">
        <v>1</v>
      </c>
      <c r="Z50" s="37">
        <f t="shared" si="3"/>
        <v>0.3676470588235294</v>
      </c>
      <c r="AA50" s="154">
        <f t="shared" si="10"/>
        <v>267</v>
      </c>
      <c r="AB50" s="160">
        <f t="shared" si="4"/>
        <v>98.16176470588235</v>
      </c>
      <c r="AC50" s="97">
        <v>5</v>
      </c>
      <c r="AD50" s="103">
        <f t="shared" si="5"/>
        <v>1.8382352941176472</v>
      </c>
      <c r="AE50" s="154">
        <f t="shared" si="6"/>
        <v>272</v>
      </c>
      <c r="AF50" s="103">
        <f t="shared" si="7"/>
        <v>62.67281105990783</v>
      </c>
      <c r="AG50" s="41">
        <f t="shared" si="8"/>
        <v>-37.32718894009217</v>
      </c>
    </row>
    <row r="51" spans="1:33" ht="12.75" customHeight="1">
      <c r="A51" s="304"/>
      <c r="B51" s="6">
        <v>33</v>
      </c>
      <c r="C51" s="3" t="s">
        <v>16</v>
      </c>
      <c r="D51" s="53">
        <v>434</v>
      </c>
      <c r="E51" s="98">
        <v>88</v>
      </c>
      <c r="F51" s="37">
        <f t="shared" si="11"/>
        <v>32.234432234432234</v>
      </c>
      <c r="G51" s="97">
        <v>104</v>
      </c>
      <c r="H51" s="37">
        <f t="shared" si="12"/>
        <v>38.095238095238095</v>
      </c>
      <c r="I51" s="97">
        <v>10</v>
      </c>
      <c r="J51" s="37">
        <f t="shared" si="13"/>
        <v>3.6630036630036633</v>
      </c>
      <c r="K51" s="97">
        <v>1</v>
      </c>
      <c r="L51" s="37">
        <f t="shared" si="14"/>
        <v>0.3663003663003663</v>
      </c>
      <c r="M51" s="97">
        <v>2</v>
      </c>
      <c r="N51" s="37">
        <f t="shared" si="15"/>
        <v>0.7326007326007326</v>
      </c>
      <c r="O51" s="97">
        <v>48</v>
      </c>
      <c r="P51" s="37">
        <f t="shared" si="16"/>
        <v>17.582417582417584</v>
      </c>
      <c r="Q51" s="97">
        <v>0</v>
      </c>
      <c r="R51" s="37">
        <f t="shared" si="9"/>
        <v>0</v>
      </c>
      <c r="S51" s="97">
        <v>1</v>
      </c>
      <c r="T51" s="37">
        <f t="shared" si="0"/>
        <v>0.3663003663003663</v>
      </c>
      <c r="U51" s="97">
        <v>0</v>
      </c>
      <c r="V51" s="37">
        <f t="shared" si="1"/>
        <v>0</v>
      </c>
      <c r="W51" s="97">
        <v>2</v>
      </c>
      <c r="X51" s="37">
        <f t="shared" si="2"/>
        <v>0.7326007326007326</v>
      </c>
      <c r="Y51" s="97">
        <v>1</v>
      </c>
      <c r="Z51" s="37">
        <f t="shared" si="3"/>
        <v>0.3663003663003663</v>
      </c>
      <c r="AA51" s="154">
        <f t="shared" si="10"/>
        <v>257</v>
      </c>
      <c r="AB51" s="160">
        <f t="shared" si="4"/>
        <v>94.13919413919413</v>
      </c>
      <c r="AC51" s="97">
        <v>16</v>
      </c>
      <c r="AD51" s="103">
        <f t="shared" si="5"/>
        <v>5.86080586080586</v>
      </c>
      <c r="AE51" s="154">
        <f t="shared" si="6"/>
        <v>273</v>
      </c>
      <c r="AF51" s="103">
        <f t="shared" si="7"/>
        <v>62.903225806451616</v>
      </c>
      <c r="AG51" s="41">
        <f t="shared" si="8"/>
        <v>-37.096774193548384</v>
      </c>
    </row>
    <row r="52" spans="1:33" ht="12.75" customHeight="1">
      <c r="A52" s="304"/>
      <c r="B52" s="6">
        <v>34</v>
      </c>
      <c r="C52" s="3" t="s">
        <v>15</v>
      </c>
      <c r="D52" s="53">
        <v>532</v>
      </c>
      <c r="E52" s="98">
        <v>97</v>
      </c>
      <c r="F52" s="37">
        <f t="shared" si="11"/>
        <v>33.56401384083045</v>
      </c>
      <c r="G52" s="97">
        <v>126</v>
      </c>
      <c r="H52" s="37">
        <f t="shared" si="12"/>
        <v>43.59861591695502</v>
      </c>
      <c r="I52" s="97">
        <v>13</v>
      </c>
      <c r="J52" s="37">
        <f t="shared" si="13"/>
        <v>4.498269896193772</v>
      </c>
      <c r="K52" s="97">
        <v>0</v>
      </c>
      <c r="L52" s="37">
        <f t="shared" si="14"/>
        <v>0</v>
      </c>
      <c r="M52" s="97">
        <v>5</v>
      </c>
      <c r="N52" s="37">
        <f t="shared" si="15"/>
        <v>1.7301038062283738</v>
      </c>
      <c r="O52" s="97">
        <v>29</v>
      </c>
      <c r="P52" s="37">
        <f t="shared" si="16"/>
        <v>10.034602076124568</v>
      </c>
      <c r="Q52" s="97">
        <v>0</v>
      </c>
      <c r="R52" s="37">
        <f t="shared" si="9"/>
        <v>0</v>
      </c>
      <c r="S52" s="97">
        <v>1</v>
      </c>
      <c r="T52" s="37">
        <f t="shared" si="0"/>
        <v>0.34602076124567477</v>
      </c>
      <c r="U52" s="97">
        <v>2</v>
      </c>
      <c r="V52" s="37">
        <f t="shared" si="1"/>
        <v>0.6920415224913495</v>
      </c>
      <c r="W52" s="97">
        <v>0</v>
      </c>
      <c r="X52" s="37">
        <f t="shared" si="2"/>
        <v>0</v>
      </c>
      <c r="Y52" s="97">
        <v>0</v>
      </c>
      <c r="Z52" s="37">
        <f t="shared" si="3"/>
        <v>0</v>
      </c>
      <c r="AA52" s="154">
        <f t="shared" si="10"/>
        <v>273</v>
      </c>
      <c r="AB52" s="160">
        <f t="shared" si="4"/>
        <v>94.4636678200692</v>
      </c>
      <c r="AC52" s="97">
        <v>16</v>
      </c>
      <c r="AD52" s="103">
        <f t="shared" si="5"/>
        <v>5.536332179930796</v>
      </c>
      <c r="AE52" s="154">
        <f t="shared" si="6"/>
        <v>289</v>
      </c>
      <c r="AF52" s="103">
        <f t="shared" si="7"/>
        <v>54.3233082706767</v>
      </c>
      <c r="AG52" s="41">
        <f t="shared" si="8"/>
        <v>-45.6766917293233</v>
      </c>
    </row>
    <row r="53" spans="1:33" ht="12.75" customHeight="1">
      <c r="A53" s="304"/>
      <c r="B53" s="6">
        <v>34</v>
      </c>
      <c r="C53" s="3" t="s">
        <v>16</v>
      </c>
      <c r="D53" s="53">
        <v>533</v>
      </c>
      <c r="E53" s="98">
        <v>98</v>
      </c>
      <c r="F53" s="37">
        <f t="shared" si="11"/>
        <v>33.910034602076124</v>
      </c>
      <c r="G53" s="97">
        <v>133</v>
      </c>
      <c r="H53" s="37">
        <f t="shared" si="12"/>
        <v>46.02076124567474</v>
      </c>
      <c r="I53" s="97">
        <v>2</v>
      </c>
      <c r="J53" s="37">
        <f t="shared" si="13"/>
        <v>0.6920415224913495</v>
      </c>
      <c r="K53" s="97">
        <v>6</v>
      </c>
      <c r="L53" s="37">
        <f t="shared" si="14"/>
        <v>2.0761245674740483</v>
      </c>
      <c r="M53" s="97">
        <v>4</v>
      </c>
      <c r="N53" s="37">
        <f t="shared" si="15"/>
        <v>1.384083044982699</v>
      </c>
      <c r="O53" s="97">
        <v>36</v>
      </c>
      <c r="P53" s="37">
        <f t="shared" si="16"/>
        <v>12.45674740484429</v>
      </c>
      <c r="Q53" s="97">
        <v>0</v>
      </c>
      <c r="R53" s="37">
        <f t="shared" si="9"/>
        <v>0</v>
      </c>
      <c r="S53" s="97">
        <v>2</v>
      </c>
      <c r="T53" s="37">
        <f t="shared" si="0"/>
        <v>0.6920415224913495</v>
      </c>
      <c r="U53" s="97">
        <v>1</v>
      </c>
      <c r="V53" s="37">
        <f t="shared" si="1"/>
        <v>0.34602076124567477</v>
      </c>
      <c r="W53" s="97">
        <v>0</v>
      </c>
      <c r="X53" s="37">
        <f t="shared" si="2"/>
        <v>0</v>
      </c>
      <c r="Y53" s="97">
        <v>0</v>
      </c>
      <c r="Z53" s="37">
        <f t="shared" si="3"/>
        <v>0</v>
      </c>
      <c r="AA53" s="154">
        <f t="shared" si="10"/>
        <v>282</v>
      </c>
      <c r="AB53" s="160">
        <f t="shared" si="4"/>
        <v>97.57785467128028</v>
      </c>
      <c r="AC53" s="97">
        <v>7</v>
      </c>
      <c r="AD53" s="103">
        <f t="shared" si="5"/>
        <v>2.422145328719723</v>
      </c>
      <c r="AE53" s="154">
        <f t="shared" si="6"/>
        <v>289</v>
      </c>
      <c r="AF53" s="103">
        <f t="shared" si="7"/>
        <v>54.22138836772983</v>
      </c>
      <c r="AG53" s="41">
        <f t="shared" si="8"/>
        <v>-45.77861163227017</v>
      </c>
    </row>
    <row r="54" spans="1:33" ht="12.75" customHeight="1">
      <c r="A54" s="304"/>
      <c r="B54" s="6">
        <v>35</v>
      </c>
      <c r="C54" s="3" t="s">
        <v>15</v>
      </c>
      <c r="D54" s="53">
        <v>400</v>
      </c>
      <c r="E54" s="97">
        <v>72</v>
      </c>
      <c r="F54" s="37">
        <f t="shared" si="11"/>
        <v>29.75206611570248</v>
      </c>
      <c r="G54" s="98">
        <v>104</v>
      </c>
      <c r="H54" s="37">
        <f t="shared" si="12"/>
        <v>42.97520661157025</v>
      </c>
      <c r="I54" s="97">
        <v>3</v>
      </c>
      <c r="J54" s="37">
        <f t="shared" si="13"/>
        <v>1.2396694214876034</v>
      </c>
      <c r="K54" s="97">
        <v>2</v>
      </c>
      <c r="L54" s="37">
        <f t="shared" si="14"/>
        <v>0.8264462809917356</v>
      </c>
      <c r="M54" s="97">
        <v>4</v>
      </c>
      <c r="N54" s="37">
        <f t="shared" si="15"/>
        <v>1.6528925619834711</v>
      </c>
      <c r="O54" s="97">
        <v>44</v>
      </c>
      <c r="P54" s="37">
        <f t="shared" si="16"/>
        <v>18.181818181818183</v>
      </c>
      <c r="Q54" s="97">
        <v>0</v>
      </c>
      <c r="R54" s="37">
        <f t="shared" si="9"/>
        <v>0</v>
      </c>
      <c r="S54" s="97">
        <v>1</v>
      </c>
      <c r="T54" s="37">
        <f t="shared" si="0"/>
        <v>0.4132231404958678</v>
      </c>
      <c r="U54" s="97">
        <v>0</v>
      </c>
      <c r="V54" s="37">
        <f t="shared" si="1"/>
        <v>0</v>
      </c>
      <c r="W54" s="97">
        <v>0</v>
      </c>
      <c r="X54" s="37">
        <f t="shared" si="2"/>
        <v>0</v>
      </c>
      <c r="Y54" s="97">
        <v>1</v>
      </c>
      <c r="Z54" s="37">
        <f t="shared" si="3"/>
        <v>0.4132231404958678</v>
      </c>
      <c r="AA54" s="154">
        <f t="shared" si="10"/>
        <v>231</v>
      </c>
      <c r="AB54" s="160">
        <f t="shared" si="4"/>
        <v>95.45454545454545</v>
      </c>
      <c r="AC54" s="97">
        <v>11</v>
      </c>
      <c r="AD54" s="103">
        <f t="shared" si="5"/>
        <v>4.545454545454546</v>
      </c>
      <c r="AE54" s="154">
        <f t="shared" si="6"/>
        <v>242</v>
      </c>
      <c r="AF54" s="103">
        <f t="shared" si="7"/>
        <v>60.5</v>
      </c>
      <c r="AG54" s="41">
        <f t="shared" si="8"/>
        <v>-39.5</v>
      </c>
    </row>
    <row r="55" spans="1:33" ht="12.75" customHeight="1">
      <c r="A55" s="304"/>
      <c r="B55" s="6">
        <v>35</v>
      </c>
      <c r="C55" s="3" t="s">
        <v>16</v>
      </c>
      <c r="D55" s="53">
        <v>400</v>
      </c>
      <c r="E55" s="97">
        <v>103</v>
      </c>
      <c r="F55" s="37">
        <f t="shared" si="11"/>
        <v>43.27731092436975</v>
      </c>
      <c r="G55" s="98">
        <v>95</v>
      </c>
      <c r="H55" s="37">
        <f t="shared" si="12"/>
        <v>39.91596638655462</v>
      </c>
      <c r="I55" s="97">
        <v>1</v>
      </c>
      <c r="J55" s="37">
        <f t="shared" si="13"/>
        <v>0.42016806722689076</v>
      </c>
      <c r="K55" s="97">
        <v>4</v>
      </c>
      <c r="L55" s="37">
        <f t="shared" si="14"/>
        <v>1.680672268907563</v>
      </c>
      <c r="M55" s="97">
        <v>4</v>
      </c>
      <c r="N55" s="37">
        <f t="shared" si="15"/>
        <v>1.680672268907563</v>
      </c>
      <c r="O55" s="97">
        <v>26</v>
      </c>
      <c r="P55" s="37">
        <f t="shared" si="16"/>
        <v>10.92436974789916</v>
      </c>
      <c r="Q55" s="97">
        <v>0</v>
      </c>
      <c r="R55" s="37">
        <f t="shared" si="9"/>
        <v>0</v>
      </c>
      <c r="S55" s="97">
        <v>2</v>
      </c>
      <c r="T55" s="37">
        <f t="shared" si="0"/>
        <v>0.8403361344537815</v>
      </c>
      <c r="U55" s="97">
        <v>0</v>
      </c>
      <c r="V55" s="37">
        <f t="shared" si="1"/>
        <v>0</v>
      </c>
      <c r="W55" s="97">
        <v>0</v>
      </c>
      <c r="X55" s="37">
        <f t="shared" si="2"/>
        <v>0</v>
      </c>
      <c r="Y55" s="97">
        <v>0</v>
      </c>
      <c r="Z55" s="37">
        <f t="shared" si="3"/>
        <v>0</v>
      </c>
      <c r="AA55" s="154">
        <f t="shared" si="10"/>
        <v>235</v>
      </c>
      <c r="AB55" s="160">
        <f t="shared" si="4"/>
        <v>98.73949579831933</v>
      </c>
      <c r="AC55" s="97">
        <v>3</v>
      </c>
      <c r="AD55" s="103">
        <f t="shared" si="5"/>
        <v>1.2605042016806722</v>
      </c>
      <c r="AE55" s="154">
        <f t="shared" si="6"/>
        <v>238</v>
      </c>
      <c r="AF55" s="103">
        <f t="shared" si="7"/>
        <v>59.5</v>
      </c>
      <c r="AG55" s="41">
        <f t="shared" si="8"/>
        <v>-40.5</v>
      </c>
    </row>
    <row r="56" spans="1:33" ht="12.75" customHeight="1">
      <c r="A56" s="304"/>
      <c r="B56" s="6">
        <v>36</v>
      </c>
      <c r="C56" s="3" t="s">
        <v>15</v>
      </c>
      <c r="D56" s="53">
        <v>483</v>
      </c>
      <c r="E56" s="97">
        <v>96</v>
      </c>
      <c r="F56" s="37">
        <f t="shared" si="11"/>
        <v>34.909090909090914</v>
      </c>
      <c r="G56" s="98">
        <v>96</v>
      </c>
      <c r="H56" s="37">
        <f t="shared" si="12"/>
        <v>34.909090909090914</v>
      </c>
      <c r="I56" s="97">
        <v>7</v>
      </c>
      <c r="J56" s="37">
        <f t="shared" si="13"/>
        <v>2.5454545454545454</v>
      </c>
      <c r="K56" s="97">
        <v>25</v>
      </c>
      <c r="L56" s="37">
        <f t="shared" si="14"/>
        <v>9.090909090909092</v>
      </c>
      <c r="M56" s="97">
        <v>4</v>
      </c>
      <c r="N56" s="37">
        <f t="shared" si="15"/>
        <v>1.4545454545454546</v>
      </c>
      <c r="O56" s="97">
        <v>30</v>
      </c>
      <c r="P56" s="37">
        <f t="shared" si="16"/>
        <v>10.909090909090908</v>
      </c>
      <c r="Q56" s="97">
        <v>1</v>
      </c>
      <c r="R56" s="37">
        <f t="shared" si="9"/>
        <v>0.36363636363636365</v>
      </c>
      <c r="S56" s="97">
        <v>2</v>
      </c>
      <c r="T56" s="37">
        <f t="shared" si="0"/>
        <v>0.7272727272727273</v>
      </c>
      <c r="U56" s="97">
        <v>0</v>
      </c>
      <c r="V56" s="37">
        <f t="shared" si="1"/>
        <v>0</v>
      </c>
      <c r="W56" s="97">
        <v>0</v>
      </c>
      <c r="X56" s="37">
        <f t="shared" si="2"/>
        <v>0</v>
      </c>
      <c r="Y56" s="97">
        <v>0</v>
      </c>
      <c r="Z56" s="37">
        <f t="shared" si="3"/>
        <v>0</v>
      </c>
      <c r="AA56" s="154">
        <f t="shared" si="10"/>
        <v>261</v>
      </c>
      <c r="AB56" s="160">
        <f t="shared" si="4"/>
        <v>94.9090909090909</v>
      </c>
      <c r="AC56" s="98">
        <v>14</v>
      </c>
      <c r="AD56" s="103">
        <f t="shared" si="5"/>
        <v>5.090909090909091</v>
      </c>
      <c r="AE56" s="154">
        <f t="shared" si="6"/>
        <v>275</v>
      </c>
      <c r="AF56" s="103">
        <f t="shared" si="7"/>
        <v>56.935817805383024</v>
      </c>
      <c r="AG56" s="41">
        <f t="shared" si="8"/>
        <v>-43.064182194616976</v>
      </c>
    </row>
    <row r="57" spans="1:33" ht="12.75" customHeight="1">
      <c r="A57" s="304"/>
      <c r="B57" s="6">
        <v>36</v>
      </c>
      <c r="C57" s="3" t="s">
        <v>16</v>
      </c>
      <c r="D57" s="53">
        <v>484</v>
      </c>
      <c r="E57" s="97">
        <v>96</v>
      </c>
      <c r="F57" s="37">
        <f t="shared" si="11"/>
        <v>36.22641509433962</v>
      </c>
      <c r="G57" s="98">
        <v>100</v>
      </c>
      <c r="H57" s="37">
        <f t="shared" si="12"/>
        <v>37.735849056603776</v>
      </c>
      <c r="I57" s="97">
        <v>4</v>
      </c>
      <c r="J57" s="37">
        <f t="shared" si="13"/>
        <v>1.509433962264151</v>
      </c>
      <c r="K57" s="97">
        <v>12</v>
      </c>
      <c r="L57" s="37">
        <f t="shared" si="14"/>
        <v>4.528301886792453</v>
      </c>
      <c r="M57" s="97">
        <v>0</v>
      </c>
      <c r="N57" s="37">
        <f t="shared" si="15"/>
        <v>0</v>
      </c>
      <c r="O57" s="97">
        <v>36</v>
      </c>
      <c r="P57" s="37">
        <f t="shared" si="16"/>
        <v>13.584905660377359</v>
      </c>
      <c r="Q57" s="97">
        <v>0</v>
      </c>
      <c r="R57" s="37">
        <f t="shared" si="9"/>
        <v>0</v>
      </c>
      <c r="S57" s="97">
        <v>1</v>
      </c>
      <c r="T57" s="37">
        <f t="shared" si="0"/>
        <v>0.37735849056603776</v>
      </c>
      <c r="U57" s="97">
        <v>2</v>
      </c>
      <c r="V57" s="37">
        <f t="shared" si="1"/>
        <v>0.7547169811320755</v>
      </c>
      <c r="W57" s="97">
        <v>0</v>
      </c>
      <c r="X57" s="37">
        <f t="shared" si="2"/>
        <v>0</v>
      </c>
      <c r="Y57" s="97">
        <v>0</v>
      </c>
      <c r="Z57" s="37">
        <f t="shared" si="3"/>
        <v>0</v>
      </c>
      <c r="AA57" s="154">
        <f t="shared" si="10"/>
        <v>251</v>
      </c>
      <c r="AB57" s="160">
        <f t="shared" si="4"/>
        <v>94.71698113207547</v>
      </c>
      <c r="AC57" s="97">
        <v>14</v>
      </c>
      <c r="AD57" s="103">
        <f t="shared" si="5"/>
        <v>5.283018867924529</v>
      </c>
      <c r="AE57" s="154">
        <f t="shared" si="6"/>
        <v>265</v>
      </c>
      <c r="AF57" s="103">
        <f t="shared" si="7"/>
        <v>54.75206611570248</v>
      </c>
      <c r="AG57" s="41">
        <f t="shared" si="8"/>
        <v>-45.24793388429752</v>
      </c>
    </row>
    <row r="58" spans="1:33" ht="12.75" customHeight="1">
      <c r="A58" s="304"/>
      <c r="B58" s="6">
        <v>37</v>
      </c>
      <c r="C58" s="3" t="s">
        <v>15</v>
      </c>
      <c r="D58" s="53">
        <v>671</v>
      </c>
      <c r="E58" s="97">
        <v>142</v>
      </c>
      <c r="F58" s="37">
        <f t="shared" si="11"/>
        <v>35.58897243107769</v>
      </c>
      <c r="G58" s="189">
        <v>188</v>
      </c>
      <c r="H58" s="37">
        <f t="shared" si="12"/>
        <v>47.11779448621554</v>
      </c>
      <c r="I58" s="97">
        <v>2</v>
      </c>
      <c r="J58" s="37">
        <f t="shared" si="13"/>
        <v>0.5012531328320802</v>
      </c>
      <c r="K58" s="97">
        <v>5</v>
      </c>
      <c r="L58" s="37">
        <f t="shared" si="14"/>
        <v>1.2531328320802004</v>
      </c>
      <c r="M58" s="97">
        <v>5</v>
      </c>
      <c r="N58" s="37">
        <f t="shared" si="15"/>
        <v>1.2531328320802004</v>
      </c>
      <c r="O58" s="97">
        <v>38</v>
      </c>
      <c r="P58" s="37">
        <f t="shared" si="16"/>
        <v>9.523809523809524</v>
      </c>
      <c r="Q58" s="97">
        <v>0</v>
      </c>
      <c r="R58" s="37">
        <f t="shared" si="9"/>
        <v>0</v>
      </c>
      <c r="S58" s="97">
        <v>2</v>
      </c>
      <c r="T58" s="37">
        <f t="shared" si="0"/>
        <v>0.5012531328320802</v>
      </c>
      <c r="U58" s="97">
        <v>5</v>
      </c>
      <c r="V58" s="37">
        <f t="shared" si="1"/>
        <v>1.2531328320802004</v>
      </c>
      <c r="W58" s="97">
        <v>0</v>
      </c>
      <c r="X58" s="37">
        <f t="shared" si="2"/>
        <v>0</v>
      </c>
      <c r="Y58" s="97">
        <v>0</v>
      </c>
      <c r="Z58" s="37">
        <f t="shared" si="3"/>
        <v>0</v>
      </c>
      <c r="AA58" s="154">
        <f t="shared" si="10"/>
        <v>387</v>
      </c>
      <c r="AB58" s="160">
        <f t="shared" si="4"/>
        <v>96.99248120300751</v>
      </c>
      <c r="AC58" s="97">
        <v>12</v>
      </c>
      <c r="AD58" s="103">
        <f t="shared" si="5"/>
        <v>3.007518796992481</v>
      </c>
      <c r="AE58" s="154">
        <f t="shared" si="6"/>
        <v>399</v>
      </c>
      <c r="AF58" s="103">
        <f t="shared" si="7"/>
        <v>59.463487332339795</v>
      </c>
      <c r="AG58" s="41">
        <f t="shared" si="8"/>
        <v>-40.536512667660205</v>
      </c>
    </row>
    <row r="59" spans="1:33" ht="12.75" customHeight="1">
      <c r="A59" s="304"/>
      <c r="B59" s="6">
        <v>38</v>
      </c>
      <c r="C59" s="3" t="s">
        <v>15</v>
      </c>
      <c r="D59" s="53">
        <v>639</v>
      </c>
      <c r="E59" s="97">
        <v>109</v>
      </c>
      <c r="F59" s="37">
        <f t="shared" si="11"/>
        <v>27.94871794871795</v>
      </c>
      <c r="G59" s="98">
        <v>189</v>
      </c>
      <c r="H59" s="37">
        <f t="shared" si="12"/>
        <v>48.46153846153846</v>
      </c>
      <c r="I59" s="97">
        <v>7</v>
      </c>
      <c r="J59" s="37">
        <f t="shared" si="13"/>
        <v>1.7948717948717947</v>
      </c>
      <c r="K59" s="97">
        <v>4</v>
      </c>
      <c r="L59" s="37">
        <f t="shared" si="14"/>
        <v>1.0256410256410255</v>
      </c>
      <c r="M59" s="97">
        <v>9</v>
      </c>
      <c r="N59" s="37">
        <f t="shared" si="15"/>
        <v>2.307692307692308</v>
      </c>
      <c r="O59" s="97">
        <v>55</v>
      </c>
      <c r="P59" s="37">
        <f t="shared" si="16"/>
        <v>14.102564102564102</v>
      </c>
      <c r="Q59" s="97">
        <v>1</v>
      </c>
      <c r="R59" s="37">
        <f t="shared" si="9"/>
        <v>0.2564102564102564</v>
      </c>
      <c r="S59" s="97">
        <v>0</v>
      </c>
      <c r="T59" s="37">
        <f t="shared" si="0"/>
        <v>0</v>
      </c>
      <c r="U59" s="97">
        <v>1</v>
      </c>
      <c r="V59" s="37">
        <f t="shared" si="1"/>
        <v>0.2564102564102564</v>
      </c>
      <c r="W59" s="97">
        <v>3</v>
      </c>
      <c r="X59" s="37">
        <f t="shared" si="2"/>
        <v>0.7692307692307693</v>
      </c>
      <c r="Y59" s="97">
        <v>3</v>
      </c>
      <c r="Z59" s="37">
        <f t="shared" si="3"/>
        <v>0.7692307692307693</v>
      </c>
      <c r="AA59" s="154">
        <f t="shared" si="10"/>
        <v>381</v>
      </c>
      <c r="AB59" s="160">
        <f t="shared" si="4"/>
        <v>97.6923076923077</v>
      </c>
      <c r="AC59" s="98">
        <v>9</v>
      </c>
      <c r="AD59" s="103">
        <f t="shared" si="5"/>
        <v>2.307692307692308</v>
      </c>
      <c r="AE59" s="154">
        <f t="shared" si="6"/>
        <v>390</v>
      </c>
      <c r="AF59" s="103">
        <f t="shared" si="7"/>
        <v>61.03286384976526</v>
      </c>
      <c r="AG59" s="41">
        <f t="shared" si="8"/>
        <v>-38.96713615023474</v>
      </c>
    </row>
    <row r="60" spans="1:33" ht="12.75" customHeight="1">
      <c r="A60" s="304"/>
      <c r="B60" s="6">
        <v>40</v>
      </c>
      <c r="C60" s="3" t="s">
        <v>15</v>
      </c>
      <c r="D60" s="53">
        <v>717</v>
      </c>
      <c r="E60" s="97">
        <v>147</v>
      </c>
      <c r="F60" s="37">
        <f t="shared" si="11"/>
        <v>31.47751605995717</v>
      </c>
      <c r="G60" s="98">
        <v>206</v>
      </c>
      <c r="H60" s="37">
        <f t="shared" si="12"/>
        <v>44.11134903640257</v>
      </c>
      <c r="I60" s="97">
        <v>12</v>
      </c>
      <c r="J60" s="37">
        <f t="shared" si="13"/>
        <v>2.569593147751606</v>
      </c>
      <c r="K60" s="97">
        <v>5</v>
      </c>
      <c r="L60" s="37">
        <f t="shared" si="14"/>
        <v>1.070663811563169</v>
      </c>
      <c r="M60" s="97">
        <v>12</v>
      </c>
      <c r="N60" s="37">
        <f t="shared" si="15"/>
        <v>2.569593147751606</v>
      </c>
      <c r="O60" s="97">
        <v>53</v>
      </c>
      <c r="P60" s="37">
        <f t="shared" si="16"/>
        <v>11.349036402569594</v>
      </c>
      <c r="Q60" s="97">
        <v>0</v>
      </c>
      <c r="R60" s="37">
        <f t="shared" si="9"/>
        <v>0</v>
      </c>
      <c r="S60" s="97">
        <v>7</v>
      </c>
      <c r="T60" s="37">
        <f t="shared" si="0"/>
        <v>1.4989293361884368</v>
      </c>
      <c r="U60" s="97">
        <v>1</v>
      </c>
      <c r="V60" s="37">
        <f t="shared" si="1"/>
        <v>0.21413276231263384</v>
      </c>
      <c r="W60" s="97">
        <v>0</v>
      </c>
      <c r="X60" s="37">
        <f t="shared" si="2"/>
        <v>0</v>
      </c>
      <c r="Y60" s="97">
        <v>0</v>
      </c>
      <c r="Z60" s="37">
        <f t="shared" si="3"/>
        <v>0</v>
      </c>
      <c r="AA60" s="154">
        <f t="shared" si="10"/>
        <v>443</v>
      </c>
      <c r="AB60" s="160">
        <f t="shared" si="4"/>
        <v>94.86081370449678</v>
      </c>
      <c r="AC60" s="97">
        <v>24</v>
      </c>
      <c r="AD60" s="103">
        <f t="shared" si="5"/>
        <v>5.139186295503212</v>
      </c>
      <c r="AE60" s="154">
        <f t="shared" si="6"/>
        <v>467</v>
      </c>
      <c r="AF60" s="103">
        <f t="shared" si="7"/>
        <v>65.13249651324965</v>
      </c>
      <c r="AG60" s="41">
        <f t="shared" si="8"/>
        <v>-34.86750348675035</v>
      </c>
    </row>
    <row r="61" spans="1:33" ht="12.75" customHeight="1">
      <c r="A61" s="304"/>
      <c r="B61" s="6">
        <v>41</v>
      </c>
      <c r="C61" s="3" t="s">
        <v>15</v>
      </c>
      <c r="D61" s="53">
        <v>729</v>
      </c>
      <c r="E61" s="97">
        <v>121</v>
      </c>
      <c r="F61" s="37">
        <f t="shared" si="11"/>
        <v>27.25225225225225</v>
      </c>
      <c r="G61" s="98">
        <v>221</v>
      </c>
      <c r="H61" s="37">
        <f t="shared" si="12"/>
        <v>49.77477477477478</v>
      </c>
      <c r="I61" s="97">
        <v>7</v>
      </c>
      <c r="J61" s="37">
        <f t="shared" si="13"/>
        <v>1.5765765765765765</v>
      </c>
      <c r="K61" s="97">
        <v>8</v>
      </c>
      <c r="L61" s="37">
        <f t="shared" si="14"/>
        <v>1.8018018018018018</v>
      </c>
      <c r="M61" s="97">
        <v>7</v>
      </c>
      <c r="N61" s="37">
        <f t="shared" si="15"/>
        <v>1.5765765765765765</v>
      </c>
      <c r="O61" s="97">
        <v>54</v>
      </c>
      <c r="P61" s="37">
        <f t="shared" si="16"/>
        <v>12.162162162162163</v>
      </c>
      <c r="Q61" s="97">
        <v>0</v>
      </c>
      <c r="R61" s="37">
        <f t="shared" si="9"/>
        <v>0</v>
      </c>
      <c r="S61" s="97">
        <v>1</v>
      </c>
      <c r="T61" s="37">
        <f t="shared" si="0"/>
        <v>0.22522522522522523</v>
      </c>
      <c r="U61" s="97">
        <v>2</v>
      </c>
      <c r="V61" s="37">
        <f t="shared" si="1"/>
        <v>0.45045045045045046</v>
      </c>
      <c r="W61" s="97">
        <v>1</v>
      </c>
      <c r="X61" s="37">
        <f t="shared" si="2"/>
        <v>0.22522522522522523</v>
      </c>
      <c r="Y61" s="97">
        <v>2</v>
      </c>
      <c r="Z61" s="37">
        <f t="shared" si="3"/>
        <v>0.45045045045045046</v>
      </c>
      <c r="AA61" s="154">
        <f t="shared" si="10"/>
        <v>424</v>
      </c>
      <c r="AB61" s="160">
        <f t="shared" si="4"/>
        <v>95.4954954954955</v>
      </c>
      <c r="AC61" s="97">
        <v>20</v>
      </c>
      <c r="AD61" s="103">
        <f t="shared" si="5"/>
        <v>4.504504504504505</v>
      </c>
      <c r="AE61" s="154">
        <f t="shared" si="6"/>
        <v>444</v>
      </c>
      <c r="AF61" s="103">
        <f t="shared" si="7"/>
        <v>60.90534979423868</v>
      </c>
      <c r="AG61" s="41">
        <f t="shared" si="8"/>
        <v>-39.09465020576132</v>
      </c>
    </row>
    <row r="62" spans="1:33" ht="12.75" customHeight="1">
      <c r="A62" s="304"/>
      <c r="B62" s="6">
        <v>42</v>
      </c>
      <c r="C62" s="3" t="s">
        <v>15</v>
      </c>
      <c r="D62" s="53">
        <v>541</v>
      </c>
      <c r="E62" s="97">
        <v>107</v>
      </c>
      <c r="F62" s="37">
        <f t="shared" si="11"/>
        <v>30.484330484330485</v>
      </c>
      <c r="G62" s="98">
        <v>140</v>
      </c>
      <c r="H62" s="37">
        <f t="shared" si="12"/>
        <v>39.88603988603989</v>
      </c>
      <c r="I62" s="97">
        <v>14</v>
      </c>
      <c r="J62" s="37">
        <f t="shared" si="13"/>
        <v>3.9886039886039883</v>
      </c>
      <c r="K62" s="97">
        <v>5</v>
      </c>
      <c r="L62" s="37">
        <f t="shared" si="14"/>
        <v>1.4245014245014245</v>
      </c>
      <c r="M62" s="97">
        <v>6</v>
      </c>
      <c r="N62" s="37">
        <f t="shared" si="15"/>
        <v>1.7094017094017095</v>
      </c>
      <c r="O62" s="97">
        <v>67</v>
      </c>
      <c r="P62" s="37">
        <f t="shared" si="16"/>
        <v>19.08831908831909</v>
      </c>
      <c r="Q62" s="97">
        <v>0</v>
      </c>
      <c r="R62" s="37">
        <f t="shared" si="9"/>
        <v>0</v>
      </c>
      <c r="S62" s="97">
        <v>2</v>
      </c>
      <c r="T62" s="37">
        <f t="shared" si="0"/>
        <v>0.5698005698005698</v>
      </c>
      <c r="U62" s="97">
        <v>0</v>
      </c>
      <c r="V62" s="37">
        <f t="shared" si="1"/>
        <v>0</v>
      </c>
      <c r="W62" s="97">
        <v>2</v>
      </c>
      <c r="X62" s="37">
        <f t="shared" si="2"/>
        <v>0.5698005698005698</v>
      </c>
      <c r="Y62" s="97">
        <v>0</v>
      </c>
      <c r="Z62" s="37">
        <f t="shared" si="3"/>
        <v>0</v>
      </c>
      <c r="AA62" s="154">
        <f t="shared" si="10"/>
        <v>343</v>
      </c>
      <c r="AB62" s="160">
        <f t="shared" si="4"/>
        <v>97.72079772079772</v>
      </c>
      <c r="AC62" s="97">
        <v>8</v>
      </c>
      <c r="AD62" s="103">
        <f t="shared" si="5"/>
        <v>2.2792022792022792</v>
      </c>
      <c r="AE62" s="154">
        <f t="shared" si="6"/>
        <v>351</v>
      </c>
      <c r="AF62" s="103">
        <f t="shared" si="7"/>
        <v>64.87985212569316</v>
      </c>
      <c r="AG62" s="41">
        <f t="shared" si="8"/>
        <v>-35.12014787430684</v>
      </c>
    </row>
    <row r="63" spans="1:33" ht="12.75" customHeight="1">
      <c r="A63" s="304"/>
      <c r="B63" s="6">
        <v>42</v>
      </c>
      <c r="C63" s="3" t="s">
        <v>16</v>
      </c>
      <c r="D63" s="53">
        <v>542</v>
      </c>
      <c r="E63" s="97">
        <v>130</v>
      </c>
      <c r="F63" s="37">
        <f t="shared" si="11"/>
        <v>32.01970443349754</v>
      </c>
      <c r="G63" s="98">
        <v>177</v>
      </c>
      <c r="H63" s="37">
        <f t="shared" si="12"/>
        <v>43.5960591133005</v>
      </c>
      <c r="I63" s="97">
        <v>10</v>
      </c>
      <c r="J63" s="37">
        <f t="shared" si="13"/>
        <v>2.4630541871921183</v>
      </c>
      <c r="K63" s="97">
        <v>3</v>
      </c>
      <c r="L63" s="37">
        <f t="shared" si="14"/>
        <v>0.7389162561576355</v>
      </c>
      <c r="M63" s="97">
        <v>0</v>
      </c>
      <c r="N63" s="37">
        <f t="shared" si="15"/>
        <v>0</v>
      </c>
      <c r="O63" s="97">
        <v>68</v>
      </c>
      <c r="P63" s="37">
        <f t="shared" si="16"/>
        <v>16.748768472906402</v>
      </c>
      <c r="Q63" s="97">
        <v>0</v>
      </c>
      <c r="R63" s="37">
        <f t="shared" si="9"/>
        <v>0</v>
      </c>
      <c r="S63" s="97">
        <v>8</v>
      </c>
      <c r="T63" s="37">
        <f t="shared" si="0"/>
        <v>1.9704433497536946</v>
      </c>
      <c r="U63" s="97">
        <v>0</v>
      </c>
      <c r="V63" s="37">
        <f t="shared" si="1"/>
        <v>0</v>
      </c>
      <c r="W63" s="97">
        <v>0</v>
      </c>
      <c r="X63" s="37">
        <f t="shared" si="2"/>
        <v>0</v>
      </c>
      <c r="Y63" s="97">
        <v>0</v>
      </c>
      <c r="Z63" s="37">
        <f t="shared" si="3"/>
        <v>0</v>
      </c>
      <c r="AA63" s="154">
        <f t="shared" si="10"/>
        <v>396</v>
      </c>
      <c r="AB63" s="160">
        <f t="shared" si="4"/>
        <v>97.53694581280789</v>
      </c>
      <c r="AC63" s="97">
        <v>10</v>
      </c>
      <c r="AD63" s="103">
        <f t="shared" si="5"/>
        <v>2.4630541871921183</v>
      </c>
      <c r="AE63" s="154">
        <f t="shared" si="6"/>
        <v>406</v>
      </c>
      <c r="AF63" s="103">
        <f t="shared" si="7"/>
        <v>74.90774907749078</v>
      </c>
      <c r="AG63" s="41">
        <f t="shared" si="8"/>
        <v>-25.092250922509223</v>
      </c>
    </row>
    <row r="64" spans="1:33" ht="12.75" customHeight="1">
      <c r="A64" s="304"/>
      <c r="B64" s="6">
        <v>43</v>
      </c>
      <c r="C64" s="3" t="s">
        <v>15</v>
      </c>
      <c r="D64" s="53">
        <v>512</v>
      </c>
      <c r="E64" s="98">
        <v>98</v>
      </c>
      <c r="F64" s="37">
        <f t="shared" si="11"/>
        <v>29.518072289156628</v>
      </c>
      <c r="G64" s="97">
        <v>123</v>
      </c>
      <c r="H64" s="37">
        <f t="shared" si="12"/>
        <v>37.04819277108434</v>
      </c>
      <c r="I64" s="97">
        <v>9</v>
      </c>
      <c r="J64" s="37">
        <f t="shared" si="13"/>
        <v>2.710843373493976</v>
      </c>
      <c r="K64" s="97">
        <v>1</v>
      </c>
      <c r="L64" s="37">
        <f t="shared" si="14"/>
        <v>0.30120481927710846</v>
      </c>
      <c r="M64" s="97">
        <v>5</v>
      </c>
      <c r="N64" s="37">
        <f t="shared" si="15"/>
        <v>1.5060240963855422</v>
      </c>
      <c r="O64" s="97">
        <v>84</v>
      </c>
      <c r="P64" s="37">
        <f t="shared" si="16"/>
        <v>25.301204819277107</v>
      </c>
      <c r="Q64" s="97">
        <v>0</v>
      </c>
      <c r="R64" s="37">
        <f t="shared" si="9"/>
        <v>0</v>
      </c>
      <c r="S64" s="97">
        <v>5</v>
      </c>
      <c r="T64" s="37">
        <f t="shared" si="0"/>
        <v>1.5060240963855422</v>
      </c>
      <c r="U64" s="97">
        <v>0</v>
      </c>
      <c r="V64" s="37">
        <f t="shared" si="1"/>
        <v>0</v>
      </c>
      <c r="W64" s="97">
        <v>2</v>
      </c>
      <c r="X64" s="37">
        <f t="shared" si="2"/>
        <v>0.6024096385542169</v>
      </c>
      <c r="Y64" s="97">
        <v>0</v>
      </c>
      <c r="Z64" s="37">
        <f t="shared" si="3"/>
        <v>0</v>
      </c>
      <c r="AA64" s="154">
        <f t="shared" si="10"/>
        <v>327</v>
      </c>
      <c r="AB64" s="160">
        <f t="shared" si="4"/>
        <v>98.49397590361446</v>
      </c>
      <c r="AC64" s="97">
        <v>5</v>
      </c>
      <c r="AD64" s="103">
        <f t="shared" si="5"/>
        <v>1.5060240963855422</v>
      </c>
      <c r="AE64" s="154">
        <f t="shared" si="6"/>
        <v>332</v>
      </c>
      <c r="AF64" s="103">
        <f t="shared" si="7"/>
        <v>64.84375</v>
      </c>
      <c r="AG64" s="41">
        <f t="shared" si="8"/>
        <v>-35.15625</v>
      </c>
    </row>
    <row r="65" spans="1:33" ht="12.75" customHeight="1">
      <c r="A65" s="304"/>
      <c r="B65" s="6">
        <v>43</v>
      </c>
      <c r="C65" s="3" t="s">
        <v>16</v>
      </c>
      <c r="D65" s="53">
        <v>512</v>
      </c>
      <c r="E65" s="98">
        <v>79</v>
      </c>
      <c r="F65" s="37">
        <f t="shared" si="11"/>
        <v>15.339805825242719</v>
      </c>
      <c r="G65" s="98">
        <v>171</v>
      </c>
      <c r="H65" s="37">
        <f t="shared" si="12"/>
        <v>33.20388349514563</v>
      </c>
      <c r="I65" s="97">
        <v>3</v>
      </c>
      <c r="J65" s="37">
        <f t="shared" si="13"/>
        <v>0.5825242718446602</v>
      </c>
      <c r="K65" s="97">
        <v>3</v>
      </c>
      <c r="L65" s="37">
        <f t="shared" si="14"/>
        <v>0.5825242718446602</v>
      </c>
      <c r="M65" s="97">
        <v>3</v>
      </c>
      <c r="N65" s="37">
        <f t="shared" si="15"/>
        <v>0.5825242718446602</v>
      </c>
      <c r="O65" s="97">
        <v>79</v>
      </c>
      <c r="P65" s="37">
        <f t="shared" si="16"/>
        <v>15.339805825242719</v>
      </c>
      <c r="Q65" s="97">
        <v>0</v>
      </c>
      <c r="R65" s="37">
        <f t="shared" si="9"/>
        <v>0</v>
      </c>
      <c r="S65" s="97">
        <v>8</v>
      </c>
      <c r="T65" s="37">
        <f t="shared" si="0"/>
        <v>1.5533980582524272</v>
      </c>
      <c r="U65" s="97">
        <v>1</v>
      </c>
      <c r="V65" s="37">
        <f t="shared" si="1"/>
        <v>0.1941747572815534</v>
      </c>
      <c r="W65" s="97">
        <v>1</v>
      </c>
      <c r="X65" s="37">
        <f t="shared" si="2"/>
        <v>0.1941747572815534</v>
      </c>
      <c r="Y65" s="97">
        <v>2</v>
      </c>
      <c r="Z65" s="37">
        <f t="shared" si="3"/>
        <v>0.3883495145631068</v>
      </c>
      <c r="AA65" s="154">
        <f t="shared" si="10"/>
        <v>350</v>
      </c>
      <c r="AB65" s="160">
        <f t="shared" si="4"/>
        <v>67.96116504854369</v>
      </c>
      <c r="AC65" s="97">
        <v>165</v>
      </c>
      <c r="AD65" s="103">
        <f t="shared" si="5"/>
        <v>32.038834951456316</v>
      </c>
      <c r="AE65" s="154">
        <f t="shared" si="6"/>
        <v>515</v>
      </c>
      <c r="AF65" s="103">
        <f t="shared" si="7"/>
        <v>100.5859375</v>
      </c>
      <c r="AG65" s="41">
        <f t="shared" si="8"/>
        <v>0.5859375</v>
      </c>
    </row>
    <row r="66" spans="1:33" ht="12.75" customHeight="1">
      <c r="A66" s="304"/>
      <c r="B66" s="6">
        <v>44</v>
      </c>
      <c r="C66" s="3" t="s">
        <v>15</v>
      </c>
      <c r="D66" s="53">
        <v>430</v>
      </c>
      <c r="E66" s="97">
        <v>88</v>
      </c>
      <c r="F66" s="37">
        <f t="shared" si="11"/>
        <v>28.478964401294498</v>
      </c>
      <c r="G66" s="98">
        <v>107</v>
      </c>
      <c r="H66" s="37">
        <f t="shared" si="12"/>
        <v>34.627831715210355</v>
      </c>
      <c r="I66" s="97">
        <v>10</v>
      </c>
      <c r="J66" s="37">
        <f t="shared" si="13"/>
        <v>3.2362459546925564</v>
      </c>
      <c r="K66" s="97">
        <v>4</v>
      </c>
      <c r="L66" s="37">
        <f t="shared" si="14"/>
        <v>1.2944983818770228</v>
      </c>
      <c r="M66" s="97">
        <v>0</v>
      </c>
      <c r="N66" s="37">
        <f t="shared" si="15"/>
        <v>0</v>
      </c>
      <c r="O66" s="97">
        <v>80</v>
      </c>
      <c r="P66" s="37">
        <f t="shared" si="16"/>
        <v>25.88996763754045</v>
      </c>
      <c r="Q66" s="97">
        <v>0</v>
      </c>
      <c r="R66" s="37">
        <f t="shared" si="9"/>
        <v>0</v>
      </c>
      <c r="S66" s="97">
        <v>2</v>
      </c>
      <c r="T66" s="37">
        <f t="shared" si="0"/>
        <v>0.6472491909385114</v>
      </c>
      <c r="U66" s="97">
        <v>0</v>
      </c>
      <c r="V66" s="37">
        <f t="shared" si="1"/>
        <v>0</v>
      </c>
      <c r="W66" s="97">
        <v>7</v>
      </c>
      <c r="X66" s="37">
        <f t="shared" si="2"/>
        <v>2.26537216828479</v>
      </c>
      <c r="Y66" s="97">
        <v>1</v>
      </c>
      <c r="Z66" s="37">
        <f t="shared" si="3"/>
        <v>0.3236245954692557</v>
      </c>
      <c r="AA66" s="154">
        <f t="shared" si="10"/>
        <v>299</v>
      </c>
      <c r="AB66" s="160">
        <f t="shared" si="4"/>
        <v>96.76375404530745</v>
      </c>
      <c r="AC66" s="97">
        <v>10</v>
      </c>
      <c r="AD66" s="103">
        <f t="shared" si="5"/>
        <v>3.2362459546925564</v>
      </c>
      <c r="AE66" s="154">
        <f t="shared" si="6"/>
        <v>309</v>
      </c>
      <c r="AF66" s="103">
        <f t="shared" si="7"/>
        <v>71.86046511627907</v>
      </c>
      <c r="AG66" s="41">
        <f t="shared" si="8"/>
        <v>-28.139534883720927</v>
      </c>
    </row>
    <row r="67" spans="1:33" ht="12.75" customHeight="1">
      <c r="A67" s="304" t="s">
        <v>18</v>
      </c>
      <c r="B67" s="6">
        <v>44</v>
      </c>
      <c r="C67" s="3" t="s">
        <v>16</v>
      </c>
      <c r="D67" s="53">
        <v>431</v>
      </c>
      <c r="E67" s="97">
        <v>89</v>
      </c>
      <c r="F67" s="37">
        <f t="shared" si="11"/>
        <v>30.272108843537417</v>
      </c>
      <c r="G67" s="98">
        <v>93</v>
      </c>
      <c r="H67" s="37">
        <f t="shared" si="12"/>
        <v>31.63265306122449</v>
      </c>
      <c r="I67" s="97">
        <v>8</v>
      </c>
      <c r="J67" s="37">
        <f t="shared" si="13"/>
        <v>2.7210884353741496</v>
      </c>
      <c r="K67" s="97">
        <v>2</v>
      </c>
      <c r="L67" s="37">
        <f t="shared" si="14"/>
        <v>0.6802721088435374</v>
      </c>
      <c r="M67" s="97">
        <v>3</v>
      </c>
      <c r="N67" s="37">
        <f t="shared" si="15"/>
        <v>1.0204081632653061</v>
      </c>
      <c r="O67" s="97">
        <v>75</v>
      </c>
      <c r="P67" s="37">
        <f t="shared" si="16"/>
        <v>25.510204081632654</v>
      </c>
      <c r="Q67" s="97">
        <v>0</v>
      </c>
      <c r="R67" s="37">
        <f t="shared" si="9"/>
        <v>0</v>
      </c>
      <c r="S67" s="97">
        <v>1</v>
      </c>
      <c r="T67" s="37">
        <f t="shared" si="0"/>
        <v>0.3401360544217687</v>
      </c>
      <c r="U67" s="97">
        <v>2</v>
      </c>
      <c r="V67" s="37">
        <f t="shared" si="1"/>
        <v>0.6802721088435374</v>
      </c>
      <c r="W67" s="97">
        <v>5</v>
      </c>
      <c r="X67" s="37">
        <f t="shared" si="2"/>
        <v>1.7006802721088436</v>
      </c>
      <c r="Y67" s="97">
        <v>2</v>
      </c>
      <c r="Z67" s="37">
        <f t="shared" si="3"/>
        <v>0.6802721088435374</v>
      </c>
      <c r="AA67" s="154">
        <f t="shared" si="10"/>
        <v>280</v>
      </c>
      <c r="AB67" s="160">
        <f t="shared" si="4"/>
        <v>95.23809523809523</v>
      </c>
      <c r="AC67" s="97">
        <v>14</v>
      </c>
      <c r="AD67" s="103">
        <f t="shared" si="5"/>
        <v>4.761904761904762</v>
      </c>
      <c r="AE67" s="154">
        <f t="shared" si="6"/>
        <v>294</v>
      </c>
      <c r="AF67" s="103">
        <f t="shared" si="7"/>
        <v>68.21345707656613</v>
      </c>
      <c r="AG67" s="41">
        <f t="shared" si="8"/>
        <v>-31.78654292343387</v>
      </c>
    </row>
    <row r="68" spans="1:33" ht="12.75" customHeight="1">
      <c r="A68" s="304"/>
      <c r="B68" s="6">
        <v>45</v>
      </c>
      <c r="C68" s="3" t="s">
        <v>15</v>
      </c>
      <c r="D68" s="53">
        <v>420</v>
      </c>
      <c r="E68" s="97">
        <v>80</v>
      </c>
      <c r="F68" s="37">
        <f t="shared" si="11"/>
        <v>27.77777777777778</v>
      </c>
      <c r="G68" s="98">
        <v>117</v>
      </c>
      <c r="H68" s="37">
        <f t="shared" si="12"/>
        <v>40.625</v>
      </c>
      <c r="I68" s="97">
        <v>5</v>
      </c>
      <c r="J68" s="37">
        <f t="shared" si="13"/>
        <v>1.7361111111111112</v>
      </c>
      <c r="K68" s="97">
        <v>3</v>
      </c>
      <c r="L68" s="37">
        <f t="shared" si="14"/>
        <v>1.0416666666666665</v>
      </c>
      <c r="M68" s="97">
        <v>5</v>
      </c>
      <c r="N68" s="37">
        <f t="shared" si="15"/>
        <v>1.7361111111111112</v>
      </c>
      <c r="O68" s="97">
        <v>62</v>
      </c>
      <c r="P68" s="37">
        <f t="shared" si="16"/>
        <v>21.52777777777778</v>
      </c>
      <c r="Q68" s="97">
        <v>0</v>
      </c>
      <c r="R68" s="37">
        <f t="shared" si="9"/>
        <v>0</v>
      </c>
      <c r="S68" s="97">
        <v>2</v>
      </c>
      <c r="T68" s="37">
        <f t="shared" si="0"/>
        <v>0.6944444444444444</v>
      </c>
      <c r="U68" s="97">
        <v>0</v>
      </c>
      <c r="V68" s="37">
        <f t="shared" si="1"/>
        <v>0</v>
      </c>
      <c r="W68" s="97">
        <v>0</v>
      </c>
      <c r="X68" s="37">
        <f t="shared" si="2"/>
        <v>0</v>
      </c>
      <c r="Y68" s="97">
        <v>3</v>
      </c>
      <c r="Z68" s="37">
        <f t="shared" si="3"/>
        <v>1.0416666666666665</v>
      </c>
      <c r="AA68" s="154">
        <f t="shared" si="10"/>
        <v>277</v>
      </c>
      <c r="AB68" s="160">
        <f t="shared" si="4"/>
        <v>96.18055555555556</v>
      </c>
      <c r="AC68" s="97">
        <v>11</v>
      </c>
      <c r="AD68" s="103">
        <f t="shared" si="5"/>
        <v>3.8194444444444446</v>
      </c>
      <c r="AE68" s="154">
        <f t="shared" si="6"/>
        <v>288</v>
      </c>
      <c r="AF68" s="103">
        <f t="shared" si="7"/>
        <v>68.57142857142857</v>
      </c>
      <c r="AG68" s="41">
        <f t="shared" si="8"/>
        <v>-31.42857142857143</v>
      </c>
    </row>
    <row r="69" spans="1:33" ht="13.5" customHeight="1" thickBot="1">
      <c r="A69" s="305"/>
      <c r="B69" s="30">
        <v>45</v>
      </c>
      <c r="C69" s="31" t="s">
        <v>16</v>
      </c>
      <c r="D69" s="54">
        <v>421</v>
      </c>
      <c r="E69" s="99">
        <v>81</v>
      </c>
      <c r="F69" s="42">
        <f t="shared" si="11"/>
        <v>26.732673267326735</v>
      </c>
      <c r="G69" s="101">
        <v>153</v>
      </c>
      <c r="H69" s="42">
        <f t="shared" si="12"/>
        <v>50.495049504950494</v>
      </c>
      <c r="I69" s="99">
        <v>5</v>
      </c>
      <c r="J69" s="42">
        <f t="shared" si="13"/>
        <v>1.65016501650165</v>
      </c>
      <c r="K69" s="99">
        <v>1</v>
      </c>
      <c r="L69" s="42">
        <f t="shared" si="14"/>
        <v>0.33003300330033003</v>
      </c>
      <c r="M69" s="99">
        <v>4</v>
      </c>
      <c r="N69" s="42">
        <f t="shared" si="15"/>
        <v>1.3201320132013201</v>
      </c>
      <c r="O69" s="99">
        <v>48</v>
      </c>
      <c r="P69" s="42">
        <f t="shared" si="16"/>
        <v>15.841584158415841</v>
      </c>
      <c r="Q69" s="99">
        <v>0</v>
      </c>
      <c r="R69" s="42">
        <f t="shared" si="9"/>
        <v>0</v>
      </c>
      <c r="S69" s="99">
        <v>0</v>
      </c>
      <c r="T69" s="42">
        <f t="shared" si="0"/>
        <v>0</v>
      </c>
      <c r="U69" s="99">
        <v>0</v>
      </c>
      <c r="V69" s="42">
        <f t="shared" si="1"/>
        <v>0</v>
      </c>
      <c r="W69" s="99">
        <v>2</v>
      </c>
      <c r="X69" s="42">
        <f t="shared" si="2"/>
        <v>0.6600660066006601</v>
      </c>
      <c r="Y69" s="99">
        <v>1</v>
      </c>
      <c r="Z69" s="42">
        <f t="shared" si="3"/>
        <v>0.33003300330033003</v>
      </c>
      <c r="AA69" s="155">
        <f t="shared" si="10"/>
        <v>295</v>
      </c>
      <c r="AB69" s="161">
        <f t="shared" si="4"/>
        <v>97.35973597359737</v>
      </c>
      <c r="AC69" s="99">
        <v>8</v>
      </c>
      <c r="AD69" s="104">
        <f t="shared" si="5"/>
        <v>2.6402640264026402</v>
      </c>
      <c r="AE69" s="155">
        <f t="shared" si="6"/>
        <v>303</v>
      </c>
      <c r="AF69" s="104">
        <f t="shared" si="7"/>
        <v>71.97149643705463</v>
      </c>
      <c r="AG69" s="45">
        <f t="shared" si="8"/>
        <v>-28.028503562945374</v>
      </c>
    </row>
    <row r="70" ht="7.5" customHeight="1" thickBot="1" thickTop="1"/>
    <row r="71" spans="1:40" s="9" customFormat="1" ht="18" customHeight="1" thickBot="1" thickTop="1">
      <c r="A71" s="309" t="s">
        <v>37</v>
      </c>
      <c r="B71" s="309"/>
      <c r="C71" s="55">
        <f>COUNTA(C13:C69)</f>
        <v>57</v>
      </c>
      <c r="D71" s="56">
        <f>SUM(D13:D70)</f>
        <v>30902</v>
      </c>
      <c r="E71" s="56">
        <f>SUM(E13:E70)</f>
        <v>6492</v>
      </c>
      <c r="F71" s="166">
        <f>E71/AE71*100</f>
        <v>33.893703665030806</v>
      </c>
      <c r="G71" s="56">
        <f>SUM(G13:G69)</f>
        <v>8100</v>
      </c>
      <c r="H71" s="166">
        <f>G71/AE71*100</f>
        <v>42.28881695729352</v>
      </c>
      <c r="I71" s="56">
        <f>SUM(I13:I70)</f>
        <v>387</v>
      </c>
      <c r="J71" s="166">
        <f>I71/AE71*100</f>
        <v>2.0204656990706904</v>
      </c>
      <c r="K71" s="56">
        <f>SUM(K13:K70)</f>
        <v>216</v>
      </c>
      <c r="L71" s="166">
        <f>K71/AE71*100</f>
        <v>1.127701785527827</v>
      </c>
      <c r="M71" s="56">
        <f>SUM(M13:M70)</f>
        <v>226</v>
      </c>
      <c r="N71" s="166">
        <f>M71/AE71*100</f>
        <v>1.1799102015244858</v>
      </c>
      <c r="O71" s="56">
        <f>SUM(O13:O70)</f>
        <v>2561</v>
      </c>
      <c r="P71" s="166">
        <f>O71/AE71*100</f>
        <v>13.370575336744285</v>
      </c>
      <c r="Q71" s="56">
        <f>SUM(Q13:Q70)</f>
        <v>8</v>
      </c>
      <c r="R71" s="166">
        <f t="shared" si="9"/>
        <v>0.04176673279732693</v>
      </c>
      <c r="S71" s="56">
        <f>SUM(S13:S70)</f>
        <v>183</v>
      </c>
      <c r="T71" s="166">
        <f>S71/AE71*100</f>
        <v>0.9554140127388535</v>
      </c>
      <c r="U71" s="56">
        <f>SUM(U13:U70)</f>
        <v>81</v>
      </c>
      <c r="V71" s="166">
        <f>U71/AE71*100</f>
        <v>0.4228881695729351</v>
      </c>
      <c r="W71" s="56">
        <f>SUM(W13:W70)</f>
        <v>46</v>
      </c>
      <c r="X71" s="166">
        <f>W71/AE71*100</f>
        <v>0.24015871358462984</v>
      </c>
      <c r="Y71" s="56">
        <f>SUM(Y13:Y70)</f>
        <v>117</v>
      </c>
      <c r="Z71" s="166">
        <f>Y71/AE71*100</f>
        <v>0.6108384671609063</v>
      </c>
      <c r="AA71" s="56">
        <f>SUM(AA13:AA70)</f>
        <v>18417</v>
      </c>
      <c r="AB71" s="167">
        <f>AA71/AE71*100</f>
        <v>96.15223974104626</v>
      </c>
      <c r="AC71" s="56">
        <f>SUM(AC13:AC69)</f>
        <v>737</v>
      </c>
      <c r="AD71" s="186">
        <f>AC71/AE71*100</f>
        <v>3.8477602589537434</v>
      </c>
      <c r="AE71" s="56">
        <f>SUM(AE13:AE70)</f>
        <v>19154</v>
      </c>
      <c r="AF71" s="186">
        <f>AE71/D71*100</f>
        <v>61.98304316872695</v>
      </c>
      <c r="AG71" s="186">
        <f>AF71-100</f>
        <v>-38.01695683127305</v>
      </c>
      <c r="AH71" s="20"/>
      <c r="AI71" s="20"/>
      <c r="AJ71" s="20"/>
      <c r="AK71" s="20"/>
      <c r="AL71" s="20"/>
      <c r="AM71" s="20"/>
      <c r="AN71" s="20"/>
    </row>
    <row r="72" ht="9" customHeight="1" thickBot="1" thickTop="1"/>
    <row r="73" spans="1:33" s="23" customFormat="1" ht="15" customHeight="1" thickBot="1" thickTop="1">
      <c r="A73" s="335" t="s">
        <v>73</v>
      </c>
      <c r="B73" s="335"/>
      <c r="C73" s="263">
        <f>COUNTA(C35)</f>
        <v>1</v>
      </c>
      <c r="D73" s="263">
        <f>SUM(D35)</f>
        <v>422</v>
      </c>
      <c r="E73" s="263">
        <f>SUM(E35)</f>
        <v>93</v>
      </c>
      <c r="F73" s="264">
        <f>E73/AE71*100</f>
        <v>0.48553826876892553</v>
      </c>
      <c r="G73" s="263">
        <f>SUM(G35)</f>
        <v>94</v>
      </c>
      <c r="H73" s="264">
        <f>G73/AE71*100</f>
        <v>0.49075911036859143</v>
      </c>
      <c r="I73" s="263">
        <f>SUM(I35)</f>
        <v>5</v>
      </c>
      <c r="J73" s="264">
        <f>I73/AE71*100</f>
        <v>0.026104207998329333</v>
      </c>
      <c r="K73" s="263">
        <f>SUM(K35)</f>
        <v>2</v>
      </c>
      <c r="L73" s="264">
        <f>K73/AE71*100</f>
        <v>0.010441683199331732</v>
      </c>
      <c r="M73" s="263">
        <f>SUM(M35)</f>
        <v>4</v>
      </c>
      <c r="N73" s="264">
        <f>M73/AE71*100</f>
        <v>0.020883366398663464</v>
      </c>
      <c r="O73" s="263">
        <f>SUM(O35)</f>
        <v>21</v>
      </c>
      <c r="P73" s="264">
        <f>O73/AE71*100</f>
        <v>0.10963767359298318</v>
      </c>
      <c r="Q73" s="263">
        <f>SUM(Q35)</f>
        <v>0</v>
      </c>
      <c r="R73" s="264">
        <f>Q73/AE71*100</f>
        <v>0</v>
      </c>
      <c r="S73" s="263">
        <f>SUM(S35)</f>
        <v>2</v>
      </c>
      <c r="T73" s="264">
        <f>S73/AE71*100</f>
        <v>0.010441683199331732</v>
      </c>
      <c r="U73" s="263">
        <f>SUM(U35)</f>
        <v>0</v>
      </c>
      <c r="V73" s="264">
        <f>U73/AE71*100</f>
        <v>0</v>
      </c>
      <c r="W73" s="263">
        <f>SUM(W35)</f>
        <v>0</v>
      </c>
      <c r="X73" s="264">
        <f>W73/AE71*100</f>
        <v>0</v>
      </c>
      <c r="Y73" s="263">
        <f>SUM(Y35)</f>
        <v>1</v>
      </c>
      <c r="Z73" s="264">
        <f>Y73/AE71*100</f>
        <v>0.005220841599665866</v>
      </c>
      <c r="AA73" s="263">
        <f>SUM(AA35)</f>
        <v>222</v>
      </c>
      <c r="AB73" s="265">
        <f>AA73/AE71*100</f>
        <v>1.1590268351258224</v>
      </c>
      <c r="AC73" s="263">
        <f>SUM(AC35)</f>
        <v>6</v>
      </c>
      <c r="AD73" s="266">
        <f>AC73/AE71*100</f>
        <v>0.031325049597995196</v>
      </c>
      <c r="AE73" s="263">
        <f>SUM(AE35)</f>
        <v>228</v>
      </c>
      <c r="AF73" s="266">
        <f>AE73/AE71*100</f>
        <v>1.1903518847238175</v>
      </c>
      <c r="AG73" s="267"/>
    </row>
    <row r="74" spans="5:42" ht="9" customHeight="1" thickBot="1" thickTop="1">
      <c r="E74" s="8"/>
      <c r="G74" s="8"/>
      <c r="I74" s="8"/>
      <c r="K74" s="8"/>
      <c r="M74" s="8"/>
      <c r="O74" s="8"/>
      <c r="Q74" s="21"/>
      <c r="S74" s="21"/>
      <c r="U74" s="21"/>
      <c r="W74" s="21"/>
      <c r="Y74" s="8"/>
      <c r="AF74" s="157"/>
      <c r="AH74"/>
      <c r="AI74"/>
      <c r="AO74" s="18"/>
      <c r="AP74" s="18"/>
    </row>
    <row r="75" spans="1:33" s="23" customFormat="1" ht="17.25" customHeight="1" thickBot="1" thickTop="1">
      <c r="A75" s="336" t="s">
        <v>74</v>
      </c>
      <c r="B75" s="308"/>
      <c r="C75" s="94">
        <f>(C71-C73)</f>
        <v>56</v>
      </c>
      <c r="D75" s="94">
        <f>(D71-D73)</f>
        <v>30480</v>
      </c>
      <c r="E75" s="94">
        <f>(E71-E73)</f>
        <v>6399</v>
      </c>
      <c r="F75" s="166">
        <f>E75/AE75*100</f>
        <v>33.810630878157035</v>
      </c>
      <c r="G75" s="94">
        <f>(G71-G73)</f>
        <v>8006</v>
      </c>
      <c r="H75" s="166">
        <f>G75/AE75*100</f>
        <v>42.30159568847089</v>
      </c>
      <c r="I75" s="94">
        <f>(I71-I73)</f>
        <v>382</v>
      </c>
      <c r="J75" s="166">
        <f>I75/AE75*100</f>
        <v>2.0183874035718063</v>
      </c>
      <c r="K75" s="94">
        <f>(K71-K73)</f>
        <v>214</v>
      </c>
      <c r="L75" s="166">
        <f>K75/AE75*100</f>
        <v>1.1307196449328965</v>
      </c>
      <c r="M75" s="94">
        <f>(M71-M73)</f>
        <v>222</v>
      </c>
      <c r="N75" s="166">
        <f>M75/AE75*100</f>
        <v>1.1729895382014162</v>
      </c>
      <c r="O75" s="94">
        <f>(O71-O73)</f>
        <v>2540</v>
      </c>
      <c r="P75" s="166">
        <f>O75/AE75*100</f>
        <v>13.42069111275494</v>
      </c>
      <c r="Q75" s="94">
        <f>(Q71-Q73)</f>
        <v>8</v>
      </c>
      <c r="R75" s="166">
        <f>Q75/AE75*100</f>
        <v>0.042269893268519494</v>
      </c>
      <c r="S75" s="94">
        <f>(S71-S73)</f>
        <v>181</v>
      </c>
      <c r="T75" s="166">
        <f>S75/AE75*100</f>
        <v>0.9563563352002535</v>
      </c>
      <c r="U75" s="94">
        <f>(U71-U73)</f>
        <v>81</v>
      </c>
      <c r="V75" s="166">
        <f>U75/AE75*100</f>
        <v>0.42798266934375995</v>
      </c>
      <c r="W75" s="94">
        <f>(W71-W73)</f>
        <v>46</v>
      </c>
      <c r="X75" s="166">
        <f>W75/AE75*100</f>
        <v>0.2430518862939871</v>
      </c>
      <c r="Y75" s="94">
        <f>(Y71-Y73)</f>
        <v>116</v>
      </c>
      <c r="Z75" s="166">
        <f>Y75/AE75*100</f>
        <v>0.6129134523935327</v>
      </c>
      <c r="AA75" s="94">
        <f>(AA71-AA73)</f>
        <v>18195</v>
      </c>
      <c r="AB75" s="167">
        <f>AA75/AE75*100</f>
        <v>96.13758850258904</v>
      </c>
      <c r="AC75" s="94">
        <f>(AC71-AC73)</f>
        <v>731</v>
      </c>
      <c r="AD75" s="186">
        <f>AC75/AE75*100</f>
        <v>3.862411497410969</v>
      </c>
      <c r="AE75" s="94">
        <f>(AE71-AE73)</f>
        <v>18926</v>
      </c>
      <c r="AF75" s="186">
        <f>AE75/D75*100</f>
        <v>62.093175853018366</v>
      </c>
      <c r="AG75" s="194">
        <f>AF75-100</f>
        <v>-37.906824146981634</v>
      </c>
    </row>
    <row r="76" spans="5:42" ht="13.5" thickTop="1">
      <c r="E76" s="8"/>
      <c r="G76" s="8"/>
      <c r="I76" s="8"/>
      <c r="K76" s="8"/>
      <c r="M76" s="8"/>
      <c r="O76" s="8"/>
      <c r="Q76" s="21"/>
      <c r="S76" s="21"/>
      <c r="U76" s="21"/>
      <c r="W76" s="21"/>
      <c r="Y76" s="8"/>
      <c r="AF76" s="157"/>
      <c r="AH76"/>
      <c r="AI76"/>
      <c r="AO76" s="18"/>
      <c r="AP76" s="18"/>
    </row>
    <row r="77" spans="1:40" ht="12.75">
      <c r="A77" s="239"/>
      <c r="B77" s="268" t="s">
        <v>75</v>
      </c>
      <c r="F77" s="269" t="s">
        <v>76</v>
      </c>
      <c r="Q77" s="21"/>
      <c r="S77" s="157"/>
      <c r="W77" s="157"/>
      <c r="AM77"/>
      <c r="AN77"/>
    </row>
  </sheetData>
  <mergeCells count="35">
    <mergeCell ref="A73:B73"/>
    <mergeCell ref="A75:B75"/>
    <mergeCell ref="AE9:AE11"/>
    <mergeCell ref="Y10:Z10"/>
    <mergeCell ref="O10:P10"/>
    <mergeCell ref="G10:H10"/>
    <mergeCell ref="I10:J10"/>
    <mergeCell ref="W10:X10"/>
    <mergeCell ref="S10:T10"/>
    <mergeCell ref="E10:F10"/>
    <mergeCell ref="AF9:AF11"/>
    <mergeCell ref="A9:A11"/>
    <mergeCell ref="B9:B11"/>
    <mergeCell ref="AA9:AB10"/>
    <mergeCell ref="AC9:AD10"/>
    <mergeCell ref="U10:V10"/>
    <mergeCell ref="C9:C11"/>
    <mergeCell ref="D9:D11"/>
    <mergeCell ref="E9:Z9"/>
    <mergeCell ref="M10:N10"/>
    <mergeCell ref="Q10:R10"/>
    <mergeCell ref="A13:A39"/>
    <mergeCell ref="A40:A66"/>
    <mergeCell ref="A67:A69"/>
    <mergeCell ref="K10:L10"/>
    <mergeCell ref="A71:B71"/>
    <mergeCell ref="AG9:AG11"/>
    <mergeCell ref="A1:AG1"/>
    <mergeCell ref="A2:AG2"/>
    <mergeCell ref="A3:AG3"/>
    <mergeCell ref="A4:AG4"/>
    <mergeCell ref="A5:AG5"/>
    <mergeCell ref="A6:AG6"/>
    <mergeCell ref="A7:AG7"/>
    <mergeCell ref="A8:AG8"/>
  </mergeCells>
  <printOptions/>
  <pageMargins left="0" right="0" top="0.5905511811023623" bottom="0.7874015748031497" header="0" footer="0"/>
  <pageSetup horizontalDpi="300" verticalDpi="300" orientation="landscape" paperSize="5" scale="90" r:id="rId2"/>
  <headerFooter alignWithMargins="0">
    <oddFooter>&amp;C&amp;P de &amp;N</oddFooter>
  </headerFooter>
  <rowBreaks count="2" manualBreakCount="2">
    <brk id="39" max="255" man="1"/>
    <brk id="6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6"/>
  <sheetViews>
    <sheetView zoomScale="75" zoomScaleNormal="75" workbookViewId="0" topLeftCell="A37">
      <selection activeCell="AH10" sqref="AH10"/>
    </sheetView>
  </sheetViews>
  <sheetFormatPr defaultColWidth="11.421875" defaultRowHeight="12.75"/>
  <cols>
    <col min="1" max="1" width="7.57421875" style="66" customWidth="1"/>
    <col min="2" max="2" width="7.7109375" style="5" customWidth="1"/>
    <col min="3" max="3" width="5.7109375" style="1" customWidth="1"/>
    <col min="4" max="4" width="6.140625" style="8" customWidth="1"/>
    <col min="5" max="5" width="5.7109375" style="157" customWidth="1"/>
    <col min="6" max="6" width="4.57421875" style="21" customWidth="1"/>
    <col min="7" max="7" width="5.7109375" style="157" customWidth="1"/>
    <col min="8" max="8" width="4.421875" style="21" customWidth="1"/>
    <col min="9" max="9" width="5.7109375" style="157" customWidth="1"/>
    <col min="10" max="10" width="4.57421875" style="21" customWidth="1"/>
    <col min="11" max="11" width="5.7109375" style="157" customWidth="1"/>
    <col min="12" max="12" width="4.57421875" style="21" customWidth="1"/>
    <col min="13" max="13" width="5.7109375" style="157" customWidth="1"/>
    <col min="14" max="14" width="4.57421875" style="21" customWidth="1"/>
    <col min="15" max="15" width="5.7109375" style="157" customWidth="1"/>
    <col min="16" max="16" width="4.57421875" style="21" customWidth="1"/>
    <col min="17" max="17" width="5.7109375" style="158" customWidth="1"/>
    <col min="18" max="18" width="4.57421875" style="21" customWidth="1"/>
    <col min="19" max="19" width="5.7109375" style="158" customWidth="1"/>
    <col min="20" max="20" width="4.57421875" style="21" customWidth="1"/>
    <col min="21" max="21" width="5.7109375" style="158" customWidth="1"/>
    <col min="22" max="22" width="4.57421875" style="21" customWidth="1"/>
    <col min="23" max="23" width="5.7109375" style="158" customWidth="1"/>
    <col min="24" max="24" width="4.57421875" style="21" customWidth="1"/>
    <col min="25" max="25" width="5.7109375" style="157" customWidth="1"/>
    <col min="26" max="26" width="4.57421875" style="21" customWidth="1"/>
    <col min="27" max="27" width="7.00390625" style="157" customWidth="1"/>
    <col min="28" max="28" width="4.7109375" style="157" customWidth="1"/>
    <col min="29" max="29" width="4.57421875" style="157" customWidth="1"/>
    <col min="30" max="30" width="4.57421875" style="158" customWidth="1"/>
    <col min="31" max="31" width="7.140625" style="157" customWidth="1"/>
    <col min="32" max="32" width="8.140625" style="193" customWidth="1"/>
    <col min="33" max="33" width="7.28125" style="193" customWidth="1"/>
    <col min="34" max="38" width="11.421875" style="18" customWidth="1"/>
  </cols>
  <sheetData>
    <row r="1" spans="1:33" ht="39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</row>
    <row r="2" spans="1:33" ht="18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</row>
    <row r="3" spans="1:33" ht="12.75">
      <c r="A3" s="312" t="s">
        <v>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</row>
    <row r="4" spans="1:33" ht="12.75">
      <c r="A4" s="313" t="s">
        <v>35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3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3" ht="25.5" customHeight="1">
      <c r="A6" s="314" t="s">
        <v>52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</row>
    <row r="7" spans="1:33" ht="11.25" customHeight="1">
      <c r="A7" s="315" t="s">
        <v>46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</row>
    <row r="8" spans="1:33" ht="13.5" thickBot="1">
      <c r="A8" s="306" t="s">
        <v>72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38" s="165" customFormat="1" ht="12" customHeight="1" thickBot="1" thickTop="1">
      <c r="A9" s="319" t="s">
        <v>36</v>
      </c>
      <c r="B9" s="322" t="s">
        <v>11</v>
      </c>
      <c r="C9" s="333" t="s">
        <v>12</v>
      </c>
      <c r="D9" s="334" t="s">
        <v>39</v>
      </c>
      <c r="E9" s="307" t="s">
        <v>42</v>
      </c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8"/>
      <c r="AA9" s="323" t="s">
        <v>43</v>
      </c>
      <c r="AB9" s="324"/>
      <c r="AC9" s="329" t="s">
        <v>40</v>
      </c>
      <c r="AD9" s="330"/>
      <c r="AE9" s="334" t="s">
        <v>41</v>
      </c>
      <c r="AF9" s="339" t="s">
        <v>68</v>
      </c>
      <c r="AG9" s="342" t="s">
        <v>69</v>
      </c>
      <c r="AH9" s="24"/>
      <c r="AI9" s="24"/>
      <c r="AJ9" s="24"/>
      <c r="AK9" s="24"/>
      <c r="AL9" s="24"/>
    </row>
    <row r="10" spans="1:33" s="24" customFormat="1" ht="18.75" customHeight="1" thickBot="1" thickTop="1">
      <c r="A10" s="320"/>
      <c r="B10" s="322"/>
      <c r="C10" s="333"/>
      <c r="D10" s="334"/>
      <c r="E10" s="327"/>
      <c r="F10" s="328"/>
      <c r="G10" s="327"/>
      <c r="H10" s="328"/>
      <c r="I10" s="327"/>
      <c r="J10" s="328"/>
      <c r="K10" s="327"/>
      <c r="L10" s="328"/>
      <c r="M10" s="327"/>
      <c r="N10" s="328"/>
      <c r="O10" s="327"/>
      <c r="P10" s="328"/>
      <c r="Q10" s="327"/>
      <c r="R10" s="328"/>
      <c r="S10" s="327"/>
      <c r="T10" s="328"/>
      <c r="U10" s="327"/>
      <c r="V10" s="328"/>
      <c r="W10" s="327"/>
      <c r="X10" s="328"/>
      <c r="Y10" s="327"/>
      <c r="Z10" s="328"/>
      <c r="AA10" s="325"/>
      <c r="AB10" s="326"/>
      <c r="AC10" s="331"/>
      <c r="AD10" s="332"/>
      <c r="AE10" s="334"/>
      <c r="AF10" s="340"/>
      <c r="AG10" s="342"/>
    </row>
    <row r="11" spans="1:33" s="24" customFormat="1" ht="12.75" customHeight="1" thickBot="1" thickTop="1">
      <c r="A11" s="321"/>
      <c r="B11" s="322"/>
      <c r="C11" s="333"/>
      <c r="D11" s="334"/>
      <c r="E11" s="49" t="s">
        <v>44</v>
      </c>
      <c r="F11" s="144" t="s">
        <v>38</v>
      </c>
      <c r="G11" s="49" t="s">
        <v>44</v>
      </c>
      <c r="H11" s="144" t="s">
        <v>38</v>
      </c>
      <c r="I11" s="49" t="s">
        <v>44</v>
      </c>
      <c r="J11" s="144" t="s">
        <v>38</v>
      </c>
      <c r="K11" s="49" t="s">
        <v>44</v>
      </c>
      <c r="L11" s="144" t="s">
        <v>38</v>
      </c>
      <c r="M11" s="49" t="s">
        <v>44</v>
      </c>
      <c r="N11" s="144" t="s">
        <v>38</v>
      </c>
      <c r="O11" s="49" t="s">
        <v>44</v>
      </c>
      <c r="P11" s="144" t="s">
        <v>38</v>
      </c>
      <c r="Q11" s="49" t="s">
        <v>44</v>
      </c>
      <c r="R11" s="144" t="s">
        <v>38</v>
      </c>
      <c r="S11" s="49" t="s">
        <v>44</v>
      </c>
      <c r="T11" s="144" t="s">
        <v>38</v>
      </c>
      <c r="U11" s="49" t="s">
        <v>44</v>
      </c>
      <c r="V11" s="144" t="s">
        <v>38</v>
      </c>
      <c r="W11" s="49" t="s">
        <v>44</v>
      </c>
      <c r="X11" s="144" t="s">
        <v>38</v>
      </c>
      <c r="Y11" s="49" t="s">
        <v>44</v>
      </c>
      <c r="Z11" s="144" t="s">
        <v>38</v>
      </c>
      <c r="AA11" s="49" t="s">
        <v>44</v>
      </c>
      <c r="AB11" s="142" t="s">
        <v>38</v>
      </c>
      <c r="AC11" s="48" t="s">
        <v>44</v>
      </c>
      <c r="AD11" s="142" t="s">
        <v>38</v>
      </c>
      <c r="AE11" s="334"/>
      <c r="AF11" s="341"/>
      <c r="AG11" s="342"/>
    </row>
    <row r="12" spans="1:38" s="2" customFormat="1" ht="7.5" customHeight="1" thickBot="1" thickTop="1">
      <c r="A12" s="65"/>
      <c r="B12" s="5"/>
      <c r="C12" s="1"/>
      <c r="D12" s="8"/>
      <c r="E12" s="157"/>
      <c r="F12" s="21"/>
      <c r="G12" s="157"/>
      <c r="H12" s="21"/>
      <c r="I12" s="157"/>
      <c r="J12" s="21"/>
      <c r="K12" s="157"/>
      <c r="L12" s="21"/>
      <c r="M12" s="157"/>
      <c r="N12" s="21"/>
      <c r="O12" s="157"/>
      <c r="P12" s="21"/>
      <c r="Q12" s="158"/>
      <c r="R12" s="21"/>
      <c r="S12" s="158"/>
      <c r="T12" s="21"/>
      <c r="U12" s="158"/>
      <c r="V12" s="21"/>
      <c r="W12" s="158"/>
      <c r="X12" s="21"/>
      <c r="Y12" s="157"/>
      <c r="Z12" s="21"/>
      <c r="AA12" s="157"/>
      <c r="AB12" s="157"/>
      <c r="AC12" s="157"/>
      <c r="AD12" s="158"/>
      <c r="AE12" s="157"/>
      <c r="AF12" s="193"/>
      <c r="AG12" s="193"/>
      <c r="AH12" s="14"/>
      <c r="AI12" s="14"/>
      <c r="AJ12" s="14"/>
      <c r="AK12" s="14"/>
      <c r="AL12" s="14"/>
    </row>
    <row r="13" spans="1:33" ht="13.5" customHeight="1" thickTop="1">
      <c r="A13" s="303" t="s">
        <v>24</v>
      </c>
      <c r="B13" s="28">
        <v>51</v>
      </c>
      <c r="C13" s="29" t="s">
        <v>15</v>
      </c>
      <c r="D13" s="52">
        <v>605</v>
      </c>
      <c r="E13" s="100">
        <v>117</v>
      </c>
      <c r="F13" s="33">
        <f aca="true" t="shared" si="0" ref="F13:F44">E13/AE13*100</f>
        <v>28.125</v>
      </c>
      <c r="G13" s="100">
        <v>167</v>
      </c>
      <c r="H13" s="33">
        <f aca="true" t="shared" si="1" ref="H13:H44">G13/AE13*100</f>
        <v>40.144230769230774</v>
      </c>
      <c r="I13" s="100">
        <v>27</v>
      </c>
      <c r="J13" s="33">
        <f aca="true" t="shared" si="2" ref="J13:J44">I13/AE13*100</f>
        <v>6.490384615384616</v>
      </c>
      <c r="K13" s="100">
        <v>21</v>
      </c>
      <c r="L13" s="33">
        <f aca="true" t="shared" si="3" ref="L13:L44">K13/AE13*100</f>
        <v>5.048076923076923</v>
      </c>
      <c r="M13" s="100">
        <v>7</v>
      </c>
      <c r="N13" s="33">
        <f aca="true" t="shared" si="4" ref="N13:N44">M13/AE13*100</f>
        <v>1.6826923076923077</v>
      </c>
      <c r="O13" s="100">
        <v>64</v>
      </c>
      <c r="P13" s="33">
        <f aca="true" t="shared" si="5" ref="P13:P44">O13/AE13*100</f>
        <v>15.384615384615385</v>
      </c>
      <c r="Q13" s="96">
        <v>0</v>
      </c>
      <c r="R13" s="33">
        <f>Q13/AE13*100</f>
        <v>0</v>
      </c>
      <c r="S13" s="100">
        <v>3</v>
      </c>
      <c r="T13" s="33">
        <f aca="true" t="shared" si="6" ref="T13:T44">S13/AE13*100</f>
        <v>0.7211538461538461</v>
      </c>
      <c r="U13" s="100">
        <v>6</v>
      </c>
      <c r="V13" s="33">
        <f aca="true" t="shared" si="7" ref="V13:V44">U13/AE13*100</f>
        <v>1.4423076923076923</v>
      </c>
      <c r="W13" s="100">
        <v>2</v>
      </c>
      <c r="X13" s="33">
        <f aca="true" t="shared" si="8" ref="X13:X44">W13/AE13*100</f>
        <v>0.4807692307692308</v>
      </c>
      <c r="Y13" s="100">
        <v>0</v>
      </c>
      <c r="Z13" s="33">
        <f aca="true" t="shared" si="9" ref="Z13:Z44">Y13/AE13*100</f>
        <v>0</v>
      </c>
      <c r="AA13" s="153">
        <f>Y13+W13+U13+S13+O13+Q13+M13+K13+I13+G13+E13</f>
        <v>414</v>
      </c>
      <c r="AB13" s="159">
        <f aca="true" t="shared" si="10" ref="AB13:AB44">AA13/AE13*100</f>
        <v>99.51923076923077</v>
      </c>
      <c r="AC13" s="100">
        <v>2</v>
      </c>
      <c r="AD13" s="134">
        <f aca="true" t="shared" si="11" ref="AD13:AD44">AC13/AE13*100</f>
        <v>0.4807692307692308</v>
      </c>
      <c r="AE13" s="153">
        <f aca="true" t="shared" si="12" ref="AE13:AE44">AA13+AC13</f>
        <v>416</v>
      </c>
      <c r="AF13" s="109">
        <f aca="true" t="shared" si="13" ref="AF13:AF44">AE13/D13*100</f>
        <v>68.7603305785124</v>
      </c>
      <c r="AG13" s="105">
        <f aca="true" t="shared" si="14" ref="AG13:AG44">AF13-100</f>
        <v>-31.239669421487605</v>
      </c>
    </row>
    <row r="14" spans="1:33" ht="12.75" customHeight="1">
      <c r="A14" s="304"/>
      <c r="B14" s="6">
        <v>51</v>
      </c>
      <c r="C14" s="3" t="s">
        <v>16</v>
      </c>
      <c r="D14" s="53">
        <v>605</v>
      </c>
      <c r="E14" s="98">
        <v>131</v>
      </c>
      <c r="F14" s="37">
        <f t="shared" si="0"/>
        <v>29.705215419501137</v>
      </c>
      <c r="G14" s="98">
        <v>173</v>
      </c>
      <c r="H14" s="37">
        <f t="shared" si="1"/>
        <v>39.229024943310655</v>
      </c>
      <c r="I14" s="98">
        <v>40</v>
      </c>
      <c r="J14" s="37">
        <f t="shared" si="2"/>
        <v>9.070294784580499</v>
      </c>
      <c r="K14" s="98">
        <v>28</v>
      </c>
      <c r="L14" s="37">
        <f t="shared" si="3"/>
        <v>6.349206349206349</v>
      </c>
      <c r="M14" s="98">
        <v>3</v>
      </c>
      <c r="N14" s="37">
        <f t="shared" si="4"/>
        <v>0.6802721088435374</v>
      </c>
      <c r="O14" s="98">
        <v>55</v>
      </c>
      <c r="P14" s="37">
        <f t="shared" si="5"/>
        <v>12.471655328798185</v>
      </c>
      <c r="Q14" s="97">
        <v>0</v>
      </c>
      <c r="R14" s="37">
        <f aca="true" t="shared" si="15" ref="R14:R46">Q14/AE14*100</f>
        <v>0</v>
      </c>
      <c r="S14" s="98">
        <v>2</v>
      </c>
      <c r="T14" s="37">
        <f t="shared" si="6"/>
        <v>0.45351473922902497</v>
      </c>
      <c r="U14" s="98">
        <v>3</v>
      </c>
      <c r="V14" s="37">
        <f t="shared" si="7"/>
        <v>0.6802721088435374</v>
      </c>
      <c r="W14" s="98">
        <v>1</v>
      </c>
      <c r="X14" s="37">
        <f t="shared" si="8"/>
        <v>0.22675736961451248</v>
      </c>
      <c r="Y14" s="98">
        <v>0</v>
      </c>
      <c r="Z14" s="37">
        <f t="shared" si="9"/>
        <v>0</v>
      </c>
      <c r="AA14" s="154">
        <f aca="true" t="shared" si="16" ref="AA14:AA44">Y14+W14+U14+S14+O14+Q14+M14+K14+I14+G14+E14</f>
        <v>436</v>
      </c>
      <c r="AB14" s="160">
        <f t="shared" si="10"/>
        <v>98.86621315192744</v>
      </c>
      <c r="AC14" s="98">
        <v>5</v>
      </c>
      <c r="AD14" s="135">
        <f t="shared" si="11"/>
        <v>1.1337868480725624</v>
      </c>
      <c r="AE14" s="154">
        <f t="shared" si="12"/>
        <v>441</v>
      </c>
      <c r="AF14" s="110">
        <f t="shared" si="13"/>
        <v>72.89256198347107</v>
      </c>
      <c r="AG14" s="106">
        <f t="shared" si="14"/>
        <v>-27.10743801652893</v>
      </c>
    </row>
    <row r="15" spans="1:33" ht="12.75" customHeight="1">
      <c r="A15" s="304"/>
      <c r="B15" s="6">
        <v>52</v>
      </c>
      <c r="C15" s="3" t="s">
        <v>15</v>
      </c>
      <c r="D15" s="53">
        <v>419</v>
      </c>
      <c r="E15" s="98">
        <v>88</v>
      </c>
      <c r="F15" s="37">
        <f t="shared" si="0"/>
        <v>29.13907284768212</v>
      </c>
      <c r="G15" s="98">
        <v>128</v>
      </c>
      <c r="H15" s="37">
        <f t="shared" si="1"/>
        <v>42.384105960264904</v>
      </c>
      <c r="I15" s="98">
        <v>16</v>
      </c>
      <c r="J15" s="37">
        <f t="shared" si="2"/>
        <v>5.298013245033113</v>
      </c>
      <c r="K15" s="98">
        <v>10</v>
      </c>
      <c r="L15" s="37">
        <f t="shared" si="3"/>
        <v>3.3112582781456954</v>
      </c>
      <c r="M15" s="98">
        <v>3</v>
      </c>
      <c r="N15" s="37">
        <f t="shared" si="4"/>
        <v>0.9933774834437087</v>
      </c>
      <c r="O15" s="98">
        <v>48</v>
      </c>
      <c r="P15" s="37">
        <f t="shared" si="5"/>
        <v>15.894039735099339</v>
      </c>
      <c r="Q15" s="97">
        <v>0</v>
      </c>
      <c r="R15" s="37">
        <f t="shared" si="15"/>
        <v>0</v>
      </c>
      <c r="S15" s="98">
        <v>1</v>
      </c>
      <c r="T15" s="37">
        <f t="shared" si="6"/>
        <v>0.33112582781456956</v>
      </c>
      <c r="U15" s="98">
        <v>2</v>
      </c>
      <c r="V15" s="37">
        <f t="shared" si="7"/>
        <v>0.6622516556291391</v>
      </c>
      <c r="W15" s="98">
        <v>0</v>
      </c>
      <c r="X15" s="37">
        <f t="shared" si="8"/>
        <v>0</v>
      </c>
      <c r="Y15" s="98">
        <v>1</v>
      </c>
      <c r="Z15" s="37">
        <f t="shared" si="9"/>
        <v>0.33112582781456956</v>
      </c>
      <c r="AA15" s="154">
        <f t="shared" si="16"/>
        <v>297</v>
      </c>
      <c r="AB15" s="160">
        <f t="shared" si="10"/>
        <v>98.34437086092716</v>
      </c>
      <c r="AC15" s="98">
        <v>5</v>
      </c>
      <c r="AD15" s="135">
        <f t="shared" si="11"/>
        <v>1.6556291390728477</v>
      </c>
      <c r="AE15" s="154">
        <f t="shared" si="12"/>
        <v>302</v>
      </c>
      <c r="AF15" s="110">
        <f t="shared" si="13"/>
        <v>72.0763723150358</v>
      </c>
      <c r="AG15" s="106">
        <f t="shared" si="14"/>
        <v>-27.923627684964202</v>
      </c>
    </row>
    <row r="16" spans="1:33" ht="12.75" customHeight="1">
      <c r="A16" s="304"/>
      <c r="B16" s="6">
        <v>52</v>
      </c>
      <c r="C16" s="3" t="s">
        <v>16</v>
      </c>
      <c r="D16" s="53">
        <v>420</v>
      </c>
      <c r="E16" s="98">
        <v>108</v>
      </c>
      <c r="F16" s="37">
        <f t="shared" si="0"/>
        <v>33.85579937304075</v>
      </c>
      <c r="G16" s="98">
        <v>100</v>
      </c>
      <c r="H16" s="37">
        <f t="shared" si="1"/>
        <v>31.347962382445143</v>
      </c>
      <c r="I16" s="98">
        <v>19</v>
      </c>
      <c r="J16" s="37">
        <f t="shared" si="2"/>
        <v>5.956112852664576</v>
      </c>
      <c r="K16" s="98">
        <v>19</v>
      </c>
      <c r="L16" s="37">
        <f t="shared" si="3"/>
        <v>5.956112852664576</v>
      </c>
      <c r="M16" s="98">
        <v>2</v>
      </c>
      <c r="N16" s="37">
        <f t="shared" si="4"/>
        <v>0.6269592476489028</v>
      </c>
      <c r="O16" s="98">
        <v>52</v>
      </c>
      <c r="P16" s="37">
        <f t="shared" si="5"/>
        <v>16.30094043887147</v>
      </c>
      <c r="Q16" s="97">
        <v>0</v>
      </c>
      <c r="R16" s="37">
        <f t="shared" si="15"/>
        <v>0</v>
      </c>
      <c r="S16" s="98">
        <v>4</v>
      </c>
      <c r="T16" s="37">
        <f t="shared" si="6"/>
        <v>1.2539184952978055</v>
      </c>
      <c r="U16" s="98">
        <v>1</v>
      </c>
      <c r="V16" s="37">
        <f t="shared" si="7"/>
        <v>0.3134796238244514</v>
      </c>
      <c r="W16" s="98">
        <v>0</v>
      </c>
      <c r="X16" s="37">
        <v>2</v>
      </c>
      <c r="Y16" s="98">
        <v>2</v>
      </c>
      <c r="Z16" s="37">
        <f t="shared" si="9"/>
        <v>0.6269592476489028</v>
      </c>
      <c r="AA16" s="154">
        <f t="shared" si="16"/>
        <v>307</v>
      </c>
      <c r="AB16" s="160">
        <f t="shared" si="10"/>
        <v>96.23824451410658</v>
      </c>
      <c r="AC16" s="98">
        <v>12</v>
      </c>
      <c r="AD16" s="135">
        <f t="shared" si="11"/>
        <v>3.761755485893417</v>
      </c>
      <c r="AE16" s="154">
        <f t="shared" si="12"/>
        <v>319</v>
      </c>
      <c r="AF16" s="110">
        <f t="shared" si="13"/>
        <v>75.95238095238095</v>
      </c>
      <c r="AG16" s="106">
        <f t="shared" si="14"/>
        <v>-24.04761904761905</v>
      </c>
    </row>
    <row r="17" spans="1:33" ht="12.75" customHeight="1">
      <c r="A17" s="304"/>
      <c r="B17" s="6">
        <v>53</v>
      </c>
      <c r="C17" s="3" t="s">
        <v>15</v>
      </c>
      <c r="D17" s="53">
        <v>600</v>
      </c>
      <c r="E17" s="98">
        <v>106</v>
      </c>
      <c r="F17" s="37">
        <f t="shared" si="0"/>
        <v>23.348017621145374</v>
      </c>
      <c r="G17" s="98">
        <v>149</v>
      </c>
      <c r="H17" s="37">
        <f t="shared" si="1"/>
        <v>32.819383259911895</v>
      </c>
      <c r="I17" s="98">
        <v>22</v>
      </c>
      <c r="J17" s="37">
        <f t="shared" si="2"/>
        <v>4.845814977973569</v>
      </c>
      <c r="K17" s="98">
        <v>47</v>
      </c>
      <c r="L17" s="37">
        <f t="shared" si="3"/>
        <v>10.352422907488986</v>
      </c>
      <c r="M17" s="98">
        <v>7</v>
      </c>
      <c r="N17" s="37">
        <f t="shared" si="4"/>
        <v>1.5418502202643172</v>
      </c>
      <c r="O17" s="98">
        <v>98</v>
      </c>
      <c r="P17" s="37">
        <f t="shared" si="5"/>
        <v>21.58590308370044</v>
      </c>
      <c r="Q17" s="97">
        <v>1</v>
      </c>
      <c r="R17" s="37">
        <f t="shared" si="15"/>
        <v>0.22026431718061676</v>
      </c>
      <c r="S17" s="98">
        <v>3</v>
      </c>
      <c r="T17" s="37">
        <f t="shared" si="6"/>
        <v>0.6607929515418502</v>
      </c>
      <c r="U17" s="98">
        <v>7</v>
      </c>
      <c r="V17" s="37">
        <f t="shared" si="7"/>
        <v>1.5418502202643172</v>
      </c>
      <c r="W17" s="98">
        <v>1</v>
      </c>
      <c r="X17" s="37">
        <f t="shared" si="8"/>
        <v>0.22026431718061676</v>
      </c>
      <c r="Y17" s="98">
        <v>1</v>
      </c>
      <c r="Z17" s="37">
        <f t="shared" si="9"/>
        <v>0.22026431718061676</v>
      </c>
      <c r="AA17" s="154">
        <f t="shared" si="16"/>
        <v>442</v>
      </c>
      <c r="AB17" s="160">
        <f t="shared" si="10"/>
        <v>97.3568281938326</v>
      </c>
      <c r="AC17" s="98">
        <v>12</v>
      </c>
      <c r="AD17" s="135">
        <f t="shared" si="11"/>
        <v>2.643171806167401</v>
      </c>
      <c r="AE17" s="154">
        <f t="shared" si="12"/>
        <v>454</v>
      </c>
      <c r="AF17" s="110">
        <f t="shared" si="13"/>
        <v>75.66666666666667</v>
      </c>
      <c r="AG17" s="106">
        <f t="shared" si="14"/>
        <v>-24.33333333333333</v>
      </c>
    </row>
    <row r="18" spans="1:33" ht="12.75" customHeight="1">
      <c r="A18" s="304"/>
      <c r="B18" s="6">
        <v>53</v>
      </c>
      <c r="C18" s="3" t="s">
        <v>16</v>
      </c>
      <c r="D18" s="53">
        <v>600</v>
      </c>
      <c r="E18" s="98">
        <v>108</v>
      </c>
      <c r="F18" s="37">
        <f t="shared" si="0"/>
        <v>24.2152466367713</v>
      </c>
      <c r="G18" s="98">
        <v>166</v>
      </c>
      <c r="H18" s="37">
        <f t="shared" si="1"/>
        <v>37.219730941704036</v>
      </c>
      <c r="I18" s="98">
        <v>14</v>
      </c>
      <c r="J18" s="37">
        <f t="shared" si="2"/>
        <v>3.1390134529147984</v>
      </c>
      <c r="K18" s="98">
        <v>41</v>
      </c>
      <c r="L18" s="37">
        <f t="shared" si="3"/>
        <v>9.192825112107624</v>
      </c>
      <c r="M18" s="98">
        <v>3</v>
      </c>
      <c r="N18" s="37">
        <f t="shared" si="4"/>
        <v>0.672645739910314</v>
      </c>
      <c r="O18" s="98">
        <v>92</v>
      </c>
      <c r="P18" s="37">
        <f t="shared" si="5"/>
        <v>20.62780269058296</v>
      </c>
      <c r="Q18" s="97">
        <v>0</v>
      </c>
      <c r="R18" s="37">
        <f t="shared" si="15"/>
        <v>0</v>
      </c>
      <c r="S18" s="98">
        <v>0</v>
      </c>
      <c r="T18" s="37">
        <f t="shared" si="6"/>
        <v>0</v>
      </c>
      <c r="U18" s="98">
        <v>11</v>
      </c>
      <c r="V18" s="37">
        <f t="shared" si="7"/>
        <v>2.4663677130044843</v>
      </c>
      <c r="W18" s="98">
        <v>1</v>
      </c>
      <c r="X18" s="37">
        <f t="shared" si="8"/>
        <v>0.2242152466367713</v>
      </c>
      <c r="Y18" s="98">
        <v>1</v>
      </c>
      <c r="Z18" s="37">
        <f t="shared" si="9"/>
        <v>0.2242152466367713</v>
      </c>
      <c r="AA18" s="154">
        <f t="shared" si="16"/>
        <v>437</v>
      </c>
      <c r="AB18" s="160">
        <f t="shared" si="10"/>
        <v>97.98206278026906</v>
      </c>
      <c r="AC18" s="98">
        <v>9</v>
      </c>
      <c r="AD18" s="135">
        <f t="shared" si="11"/>
        <v>2.0179372197309418</v>
      </c>
      <c r="AE18" s="154">
        <f t="shared" si="12"/>
        <v>446</v>
      </c>
      <c r="AF18" s="110">
        <f t="shared" si="13"/>
        <v>74.33333333333333</v>
      </c>
      <c r="AG18" s="106">
        <f t="shared" si="14"/>
        <v>-25.66666666666667</v>
      </c>
    </row>
    <row r="19" spans="1:33" ht="12.75" customHeight="1">
      <c r="A19" s="304"/>
      <c r="B19" s="6">
        <v>55</v>
      </c>
      <c r="C19" s="3" t="s">
        <v>15</v>
      </c>
      <c r="D19" s="53">
        <v>728</v>
      </c>
      <c r="E19" s="98">
        <v>128</v>
      </c>
      <c r="F19" s="37">
        <f t="shared" si="0"/>
        <v>26.446280991735538</v>
      </c>
      <c r="G19" s="98">
        <v>196</v>
      </c>
      <c r="H19" s="37">
        <f t="shared" si="1"/>
        <v>40.49586776859504</v>
      </c>
      <c r="I19" s="98">
        <v>20</v>
      </c>
      <c r="J19" s="37">
        <f t="shared" si="2"/>
        <v>4.132231404958678</v>
      </c>
      <c r="K19" s="98">
        <v>23</v>
      </c>
      <c r="L19" s="37">
        <f t="shared" si="3"/>
        <v>4.75206611570248</v>
      </c>
      <c r="M19" s="98">
        <v>4</v>
      </c>
      <c r="N19" s="37">
        <f t="shared" si="4"/>
        <v>0.8264462809917356</v>
      </c>
      <c r="O19" s="98">
        <v>92</v>
      </c>
      <c r="P19" s="37">
        <f t="shared" si="5"/>
        <v>19.00826446280992</v>
      </c>
      <c r="Q19" s="97">
        <v>0</v>
      </c>
      <c r="R19" s="37">
        <f t="shared" si="15"/>
        <v>0</v>
      </c>
      <c r="S19" s="98">
        <v>3</v>
      </c>
      <c r="T19" s="37">
        <f t="shared" si="6"/>
        <v>0.6198347107438017</v>
      </c>
      <c r="U19" s="98">
        <v>1</v>
      </c>
      <c r="V19" s="37">
        <f t="shared" si="7"/>
        <v>0.2066115702479339</v>
      </c>
      <c r="W19" s="98">
        <v>2</v>
      </c>
      <c r="X19" s="37">
        <f t="shared" si="8"/>
        <v>0.4132231404958678</v>
      </c>
      <c r="Y19" s="98">
        <v>4</v>
      </c>
      <c r="Z19" s="37">
        <f t="shared" si="9"/>
        <v>0.8264462809917356</v>
      </c>
      <c r="AA19" s="154">
        <f t="shared" si="16"/>
        <v>473</v>
      </c>
      <c r="AB19" s="160">
        <f t="shared" si="10"/>
        <v>97.72727272727273</v>
      </c>
      <c r="AC19" s="98">
        <v>11</v>
      </c>
      <c r="AD19" s="135">
        <f t="shared" si="11"/>
        <v>2.272727272727273</v>
      </c>
      <c r="AE19" s="154">
        <f t="shared" si="12"/>
        <v>484</v>
      </c>
      <c r="AF19" s="110">
        <f t="shared" si="13"/>
        <v>66.48351648351648</v>
      </c>
      <c r="AG19" s="106">
        <f t="shared" si="14"/>
        <v>-33.51648351648352</v>
      </c>
    </row>
    <row r="20" spans="1:33" ht="12.75" customHeight="1">
      <c r="A20" s="304"/>
      <c r="B20" s="6">
        <v>55</v>
      </c>
      <c r="C20" s="3" t="s">
        <v>16</v>
      </c>
      <c r="D20" s="53">
        <v>729</v>
      </c>
      <c r="E20" s="98">
        <v>127</v>
      </c>
      <c r="F20" s="37">
        <f t="shared" si="0"/>
        <v>26.18556701030928</v>
      </c>
      <c r="G20" s="98">
        <v>206</v>
      </c>
      <c r="H20" s="37">
        <f t="shared" si="1"/>
        <v>42.47422680412371</v>
      </c>
      <c r="I20" s="98">
        <v>19</v>
      </c>
      <c r="J20" s="37">
        <f t="shared" si="2"/>
        <v>3.917525773195876</v>
      </c>
      <c r="K20" s="98">
        <v>23</v>
      </c>
      <c r="L20" s="37">
        <f t="shared" si="3"/>
        <v>4.742268041237113</v>
      </c>
      <c r="M20" s="98">
        <v>7</v>
      </c>
      <c r="N20" s="37">
        <f t="shared" si="4"/>
        <v>1.443298969072165</v>
      </c>
      <c r="O20" s="98">
        <v>84</v>
      </c>
      <c r="P20" s="37">
        <f t="shared" si="5"/>
        <v>17.31958762886598</v>
      </c>
      <c r="Q20" s="97">
        <v>0</v>
      </c>
      <c r="R20" s="37">
        <f t="shared" si="15"/>
        <v>0</v>
      </c>
      <c r="S20" s="98">
        <v>1</v>
      </c>
      <c r="T20" s="37">
        <f t="shared" si="6"/>
        <v>0.2061855670103093</v>
      </c>
      <c r="U20" s="98">
        <v>7</v>
      </c>
      <c r="V20" s="37">
        <f t="shared" si="7"/>
        <v>1.443298969072165</v>
      </c>
      <c r="W20" s="98">
        <v>0</v>
      </c>
      <c r="X20" s="37">
        <f t="shared" si="8"/>
        <v>0</v>
      </c>
      <c r="Y20" s="98">
        <v>1</v>
      </c>
      <c r="Z20" s="37">
        <f t="shared" si="9"/>
        <v>0.2061855670103093</v>
      </c>
      <c r="AA20" s="154">
        <f t="shared" si="16"/>
        <v>475</v>
      </c>
      <c r="AB20" s="160">
        <f t="shared" si="10"/>
        <v>97.9381443298969</v>
      </c>
      <c r="AC20" s="98">
        <v>10</v>
      </c>
      <c r="AD20" s="135">
        <f t="shared" si="11"/>
        <v>2.0618556701030926</v>
      </c>
      <c r="AE20" s="154">
        <f t="shared" si="12"/>
        <v>485</v>
      </c>
      <c r="AF20" s="110">
        <f t="shared" si="13"/>
        <v>66.52949245541838</v>
      </c>
      <c r="AG20" s="106">
        <f t="shared" si="14"/>
        <v>-33.47050754458162</v>
      </c>
    </row>
    <row r="21" spans="1:33" ht="12.75" customHeight="1">
      <c r="A21" s="304"/>
      <c r="B21" s="6">
        <v>71</v>
      </c>
      <c r="C21" s="3" t="s">
        <v>15</v>
      </c>
      <c r="D21" s="53">
        <v>520</v>
      </c>
      <c r="E21" s="98">
        <v>81</v>
      </c>
      <c r="F21" s="37">
        <f>E21/AE21*100</f>
        <v>23.275862068965516</v>
      </c>
      <c r="G21" s="98">
        <v>134</v>
      </c>
      <c r="H21" s="37">
        <f>G21/AE21*100</f>
        <v>38.50574712643678</v>
      </c>
      <c r="I21" s="98">
        <v>26</v>
      </c>
      <c r="J21" s="37">
        <f>I21/AE21*100</f>
        <v>7.471264367816093</v>
      </c>
      <c r="K21" s="98">
        <v>23</v>
      </c>
      <c r="L21" s="37">
        <f t="shared" si="3"/>
        <v>6.609195402298851</v>
      </c>
      <c r="M21" s="98">
        <v>7</v>
      </c>
      <c r="N21" s="37">
        <f t="shared" si="4"/>
        <v>2.0114942528735633</v>
      </c>
      <c r="O21" s="98">
        <v>59</v>
      </c>
      <c r="P21" s="37">
        <f t="shared" si="5"/>
        <v>16.954022988505745</v>
      </c>
      <c r="Q21" s="97">
        <v>0</v>
      </c>
      <c r="R21" s="37">
        <f t="shared" si="15"/>
        <v>0</v>
      </c>
      <c r="S21" s="98">
        <v>2</v>
      </c>
      <c r="T21" s="37">
        <f t="shared" si="6"/>
        <v>0.5747126436781609</v>
      </c>
      <c r="U21" s="98">
        <v>1</v>
      </c>
      <c r="V21" s="37">
        <f t="shared" si="7"/>
        <v>0.28735632183908044</v>
      </c>
      <c r="W21" s="98">
        <v>3</v>
      </c>
      <c r="X21" s="37">
        <f t="shared" si="8"/>
        <v>0.8620689655172413</v>
      </c>
      <c r="Y21" s="98">
        <v>1</v>
      </c>
      <c r="Z21" s="37">
        <f t="shared" si="9"/>
        <v>0.28735632183908044</v>
      </c>
      <c r="AA21" s="154">
        <f t="shared" si="16"/>
        <v>337</v>
      </c>
      <c r="AB21" s="160">
        <f t="shared" si="10"/>
        <v>96.83908045977012</v>
      </c>
      <c r="AC21" s="98">
        <v>11</v>
      </c>
      <c r="AD21" s="135">
        <f t="shared" si="11"/>
        <v>3.1609195402298855</v>
      </c>
      <c r="AE21" s="154">
        <f t="shared" si="12"/>
        <v>348</v>
      </c>
      <c r="AF21" s="110">
        <f t="shared" si="13"/>
        <v>66.92307692307692</v>
      </c>
      <c r="AG21" s="106">
        <f t="shared" si="14"/>
        <v>-33.07692307692308</v>
      </c>
    </row>
    <row r="22" spans="1:33" ht="12.75" customHeight="1">
      <c r="A22" s="304"/>
      <c r="B22" s="6">
        <v>71</v>
      </c>
      <c r="C22" s="3" t="s">
        <v>16</v>
      </c>
      <c r="D22" s="53">
        <v>520</v>
      </c>
      <c r="E22" s="98">
        <v>99</v>
      </c>
      <c r="F22" s="37">
        <f t="shared" si="0"/>
        <v>26.68463611859838</v>
      </c>
      <c r="G22" s="98">
        <v>134</v>
      </c>
      <c r="H22" s="37">
        <f t="shared" si="1"/>
        <v>36.118598382749326</v>
      </c>
      <c r="I22" s="98">
        <v>19</v>
      </c>
      <c r="J22" s="37">
        <f t="shared" si="2"/>
        <v>5.121293800539084</v>
      </c>
      <c r="K22" s="98">
        <v>21</v>
      </c>
      <c r="L22" s="37">
        <f t="shared" si="3"/>
        <v>5.660377358490567</v>
      </c>
      <c r="M22" s="98">
        <v>9</v>
      </c>
      <c r="N22" s="37">
        <f t="shared" si="4"/>
        <v>2.4258760107816713</v>
      </c>
      <c r="O22" s="98">
        <v>63</v>
      </c>
      <c r="P22" s="37">
        <f t="shared" si="5"/>
        <v>16.9811320754717</v>
      </c>
      <c r="Q22" s="97">
        <v>0</v>
      </c>
      <c r="R22" s="37">
        <f t="shared" si="15"/>
        <v>0</v>
      </c>
      <c r="S22" s="98">
        <v>2</v>
      </c>
      <c r="T22" s="37">
        <f t="shared" si="6"/>
        <v>0.5390835579514826</v>
      </c>
      <c r="U22" s="98">
        <v>3</v>
      </c>
      <c r="V22" s="37">
        <f t="shared" si="7"/>
        <v>0.8086253369272237</v>
      </c>
      <c r="W22" s="98">
        <v>0</v>
      </c>
      <c r="X22" s="37">
        <f t="shared" si="8"/>
        <v>0</v>
      </c>
      <c r="Y22" s="98">
        <v>0</v>
      </c>
      <c r="Z22" s="37">
        <f t="shared" si="9"/>
        <v>0</v>
      </c>
      <c r="AA22" s="154">
        <f t="shared" si="16"/>
        <v>350</v>
      </c>
      <c r="AB22" s="160">
        <f t="shared" si="10"/>
        <v>94.33962264150944</v>
      </c>
      <c r="AC22" s="98">
        <v>21</v>
      </c>
      <c r="AD22" s="135">
        <f t="shared" si="11"/>
        <v>5.660377358490567</v>
      </c>
      <c r="AE22" s="154">
        <f t="shared" si="12"/>
        <v>371</v>
      </c>
      <c r="AF22" s="110">
        <f t="shared" si="13"/>
        <v>71.34615384615385</v>
      </c>
      <c r="AG22" s="106">
        <f t="shared" si="14"/>
        <v>-28.653846153846146</v>
      </c>
    </row>
    <row r="23" spans="1:33" ht="12.75" customHeight="1">
      <c r="A23" s="304"/>
      <c r="B23" s="6">
        <v>75</v>
      </c>
      <c r="C23" s="3" t="s">
        <v>15</v>
      </c>
      <c r="D23" s="53">
        <v>693</v>
      </c>
      <c r="E23" s="98">
        <v>91</v>
      </c>
      <c r="F23" s="37">
        <f>E23/AE23*100</f>
        <v>21.71837708830549</v>
      </c>
      <c r="G23" s="98">
        <v>156</v>
      </c>
      <c r="H23" s="37">
        <f>G23/AE23*100</f>
        <v>37.23150357995227</v>
      </c>
      <c r="I23" s="98">
        <v>7</v>
      </c>
      <c r="J23" s="37">
        <f>I23/AE23*100</f>
        <v>1.6706443914081146</v>
      </c>
      <c r="K23" s="98">
        <v>58</v>
      </c>
      <c r="L23" s="37">
        <f t="shared" si="3"/>
        <v>13.842482100238662</v>
      </c>
      <c r="M23" s="98">
        <v>7</v>
      </c>
      <c r="N23" s="37">
        <f t="shared" si="4"/>
        <v>1.6706443914081146</v>
      </c>
      <c r="O23" s="98">
        <v>67</v>
      </c>
      <c r="P23" s="37">
        <f t="shared" si="5"/>
        <v>15.990453460620524</v>
      </c>
      <c r="Q23" s="97">
        <v>0</v>
      </c>
      <c r="R23" s="37">
        <f t="shared" si="15"/>
        <v>0</v>
      </c>
      <c r="S23" s="98">
        <v>10</v>
      </c>
      <c r="T23" s="37">
        <f t="shared" si="6"/>
        <v>2.386634844868735</v>
      </c>
      <c r="U23" s="98">
        <v>1</v>
      </c>
      <c r="V23" s="37">
        <f t="shared" si="7"/>
        <v>0.23866348448687352</v>
      </c>
      <c r="W23" s="98">
        <v>0</v>
      </c>
      <c r="X23" s="37">
        <f t="shared" si="8"/>
        <v>0</v>
      </c>
      <c r="Y23" s="98">
        <v>0</v>
      </c>
      <c r="Z23" s="37">
        <f t="shared" si="9"/>
        <v>0</v>
      </c>
      <c r="AA23" s="154">
        <f t="shared" si="16"/>
        <v>397</v>
      </c>
      <c r="AB23" s="160">
        <f t="shared" si="10"/>
        <v>94.74940334128878</v>
      </c>
      <c r="AC23" s="98">
        <v>22</v>
      </c>
      <c r="AD23" s="135">
        <f t="shared" si="11"/>
        <v>5.250596658711217</v>
      </c>
      <c r="AE23" s="154">
        <f t="shared" si="12"/>
        <v>419</v>
      </c>
      <c r="AF23" s="110">
        <f t="shared" si="13"/>
        <v>60.46176046176046</v>
      </c>
      <c r="AG23" s="106">
        <f t="shared" si="14"/>
        <v>-39.53823953823954</v>
      </c>
    </row>
    <row r="24" spans="1:33" ht="12.75" customHeight="1">
      <c r="A24" s="304"/>
      <c r="B24" s="6">
        <v>75</v>
      </c>
      <c r="C24" s="3" t="s">
        <v>16</v>
      </c>
      <c r="D24" s="53">
        <v>693</v>
      </c>
      <c r="E24" s="98">
        <v>102</v>
      </c>
      <c r="F24" s="37">
        <f t="shared" si="0"/>
        <v>23.83177570093458</v>
      </c>
      <c r="G24" s="98">
        <v>145</v>
      </c>
      <c r="H24" s="37">
        <f t="shared" si="1"/>
        <v>33.8785046728972</v>
      </c>
      <c r="I24" s="98">
        <v>15</v>
      </c>
      <c r="J24" s="37">
        <f t="shared" si="2"/>
        <v>3.5046728971962615</v>
      </c>
      <c r="K24" s="98">
        <v>51</v>
      </c>
      <c r="L24" s="37">
        <f t="shared" si="3"/>
        <v>11.91588785046729</v>
      </c>
      <c r="M24" s="98">
        <v>4</v>
      </c>
      <c r="N24" s="37">
        <f t="shared" si="4"/>
        <v>0.9345794392523363</v>
      </c>
      <c r="O24" s="98">
        <v>76</v>
      </c>
      <c r="P24" s="37">
        <f t="shared" si="5"/>
        <v>17.75700934579439</v>
      </c>
      <c r="Q24" s="97">
        <v>0</v>
      </c>
      <c r="R24" s="37">
        <f t="shared" si="15"/>
        <v>0</v>
      </c>
      <c r="S24" s="98">
        <v>10</v>
      </c>
      <c r="T24" s="37">
        <f t="shared" si="6"/>
        <v>2.336448598130841</v>
      </c>
      <c r="U24" s="98">
        <v>1</v>
      </c>
      <c r="V24" s="37">
        <f t="shared" si="7"/>
        <v>0.23364485981308408</v>
      </c>
      <c r="W24" s="98">
        <v>2</v>
      </c>
      <c r="X24" s="37">
        <f t="shared" si="8"/>
        <v>0.46728971962616817</v>
      </c>
      <c r="Y24" s="98">
        <v>4</v>
      </c>
      <c r="Z24" s="37">
        <f t="shared" si="9"/>
        <v>0.9345794392523363</v>
      </c>
      <c r="AA24" s="154">
        <f t="shared" si="16"/>
        <v>410</v>
      </c>
      <c r="AB24" s="160">
        <f t="shared" si="10"/>
        <v>95.7943925233645</v>
      </c>
      <c r="AC24" s="98">
        <v>18</v>
      </c>
      <c r="AD24" s="135">
        <f t="shared" si="11"/>
        <v>4.205607476635514</v>
      </c>
      <c r="AE24" s="154">
        <f t="shared" si="12"/>
        <v>428</v>
      </c>
      <c r="AF24" s="110">
        <f t="shared" si="13"/>
        <v>61.76046176046176</v>
      </c>
      <c r="AG24" s="106">
        <f t="shared" si="14"/>
        <v>-38.23953823953824</v>
      </c>
    </row>
    <row r="25" spans="1:33" ht="12.75" customHeight="1">
      <c r="A25" s="304"/>
      <c r="B25" s="6">
        <v>76</v>
      </c>
      <c r="C25" s="3" t="s">
        <v>15</v>
      </c>
      <c r="D25" s="53">
        <v>511</v>
      </c>
      <c r="E25" s="98">
        <v>72</v>
      </c>
      <c r="F25" s="37">
        <f t="shared" si="0"/>
        <v>22.929936305732486</v>
      </c>
      <c r="G25" s="98">
        <v>128</v>
      </c>
      <c r="H25" s="37">
        <f t="shared" si="1"/>
        <v>40.76433121019109</v>
      </c>
      <c r="I25" s="98">
        <v>25</v>
      </c>
      <c r="J25" s="37">
        <f t="shared" si="2"/>
        <v>7.961783439490445</v>
      </c>
      <c r="K25" s="98">
        <v>11</v>
      </c>
      <c r="L25" s="37">
        <f t="shared" si="3"/>
        <v>3.5031847133757963</v>
      </c>
      <c r="M25" s="98">
        <v>5</v>
      </c>
      <c r="N25" s="37">
        <f t="shared" si="4"/>
        <v>1.5923566878980893</v>
      </c>
      <c r="O25" s="98">
        <v>52</v>
      </c>
      <c r="P25" s="37">
        <f t="shared" si="5"/>
        <v>16.560509554140125</v>
      </c>
      <c r="Q25" s="97">
        <v>0</v>
      </c>
      <c r="R25" s="37">
        <f t="shared" si="15"/>
        <v>0</v>
      </c>
      <c r="S25" s="98">
        <v>2</v>
      </c>
      <c r="T25" s="37">
        <f t="shared" si="6"/>
        <v>0.6369426751592357</v>
      </c>
      <c r="U25" s="98">
        <v>1</v>
      </c>
      <c r="V25" s="37">
        <f t="shared" si="7"/>
        <v>0.3184713375796179</v>
      </c>
      <c r="W25" s="98">
        <v>2</v>
      </c>
      <c r="X25" s="37">
        <f t="shared" si="8"/>
        <v>0.6369426751592357</v>
      </c>
      <c r="Y25" s="98">
        <v>0</v>
      </c>
      <c r="Z25" s="37">
        <f t="shared" si="9"/>
        <v>0</v>
      </c>
      <c r="AA25" s="154">
        <f t="shared" si="16"/>
        <v>298</v>
      </c>
      <c r="AB25" s="160">
        <f t="shared" si="10"/>
        <v>94.90445859872611</v>
      </c>
      <c r="AC25" s="98">
        <v>16</v>
      </c>
      <c r="AD25" s="135">
        <f t="shared" si="11"/>
        <v>5.095541401273886</v>
      </c>
      <c r="AE25" s="154">
        <f t="shared" si="12"/>
        <v>314</v>
      </c>
      <c r="AF25" s="110">
        <f t="shared" si="13"/>
        <v>61.44814090019569</v>
      </c>
      <c r="AG25" s="106">
        <f t="shared" si="14"/>
        <v>-38.55185909980431</v>
      </c>
    </row>
    <row r="26" spans="1:33" ht="12.75" customHeight="1">
      <c r="A26" s="304"/>
      <c r="B26" s="6">
        <v>76</v>
      </c>
      <c r="C26" s="3" t="s">
        <v>16</v>
      </c>
      <c r="D26" s="53">
        <v>512</v>
      </c>
      <c r="E26" s="98">
        <v>93</v>
      </c>
      <c r="F26" s="37">
        <f t="shared" si="0"/>
        <v>25.977653631284912</v>
      </c>
      <c r="G26" s="98">
        <v>157</v>
      </c>
      <c r="H26" s="37">
        <f t="shared" si="1"/>
        <v>43.85474860335196</v>
      </c>
      <c r="I26" s="98">
        <v>25</v>
      </c>
      <c r="J26" s="37">
        <f t="shared" si="2"/>
        <v>6.983240223463687</v>
      </c>
      <c r="K26" s="98">
        <v>20</v>
      </c>
      <c r="L26" s="37">
        <f t="shared" si="3"/>
        <v>5.58659217877095</v>
      </c>
      <c r="M26" s="98">
        <v>4</v>
      </c>
      <c r="N26" s="37">
        <f t="shared" si="4"/>
        <v>1.1173184357541899</v>
      </c>
      <c r="O26" s="98">
        <v>51</v>
      </c>
      <c r="P26" s="37">
        <f t="shared" si="5"/>
        <v>14.24581005586592</v>
      </c>
      <c r="Q26" s="97">
        <v>0</v>
      </c>
      <c r="R26" s="37">
        <f t="shared" si="15"/>
        <v>0</v>
      </c>
      <c r="S26" s="98">
        <v>2</v>
      </c>
      <c r="T26" s="37">
        <f t="shared" si="6"/>
        <v>0.5586592178770949</v>
      </c>
      <c r="U26" s="98">
        <v>2</v>
      </c>
      <c r="V26" s="37">
        <f t="shared" si="7"/>
        <v>0.5586592178770949</v>
      </c>
      <c r="W26" s="98">
        <v>4</v>
      </c>
      <c r="X26" s="37">
        <f t="shared" si="8"/>
        <v>1.1173184357541899</v>
      </c>
      <c r="Y26" s="98">
        <v>0</v>
      </c>
      <c r="Z26" s="37">
        <f t="shared" si="9"/>
        <v>0</v>
      </c>
      <c r="AA26" s="154">
        <f t="shared" si="16"/>
        <v>358</v>
      </c>
      <c r="AB26" s="160">
        <f t="shared" si="10"/>
        <v>100</v>
      </c>
      <c r="AC26" s="98">
        <v>0</v>
      </c>
      <c r="AD26" s="135">
        <f t="shared" si="11"/>
        <v>0</v>
      </c>
      <c r="AE26" s="154">
        <f t="shared" si="12"/>
        <v>358</v>
      </c>
      <c r="AF26" s="110">
        <f t="shared" si="13"/>
        <v>69.921875</v>
      </c>
      <c r="AG26" s="106">
        <f t="shared" si="14"/>
        <v>-30.078125</v>
      </c>
    </row>
    <row r="27" spans="1:33" ht="12.75" customHeight="1">
      <c r="A27" s="304"/>
      <c r="B27" s="6">
        <v>87</v>
      </c>
      <c r="C27" s="3" t="s">
        <v>15</v>
      </c>
      <c r="D27" s="53">
        <v>463</v>
      </c>
      <c r="E27" s="98">
        <v>70</v>
      </c>
      <c r="F27" s="37">
        <f t="shared" si="0"/>
        <v>20.833333333333336</v>
      </c>
      <c r="G27" s="98">
        <v>144</v>
      </c>
      <c r="H27" s="37">
        <f t="shared" si="1"/>
        <v>42.857142857142854</v>
      </c>
      <c r="I27" s="98">
        <v>24</v>
      </c>
      <c r="J27" s="37">
        <f t="shared" si="2"/>
        <v>7.142857142857142</v>
      </c>
      <c r="K27" s="98">
        <v>21</v>
      </c>
      <c r="L27" s="37">
        <f t="shared" si="3"/>
        <v>6.25</v>
      </c>
      <c r="M27" s="98">
        <v>5</v>
      </c>
      <c r="N27" s="37">
        <f t="shared" si="4"/>
        <v>1.488095238095238</v>
      </c>
      <c r="O27" s="98">
        <v>64</v>
      </c>
      <c r="P27" s="37">
        <f t="shared" si="5"/>
        <v>19.047619047619047</v>
      </c>
      <c r="Q27" s="97">
        <v>0</v>
      </c>
      <c r="R27" s="37">
        <f t="shared" si="15"/>
        <v>0</v>
      </c>
      <c r="S27" s="98">
        <v>1</v>
      </c>
      <c r="T27" s="37">
        <f t="shared" si="6"/>
        <v>0.2976190476190476</v>
      </c>
      <c r="U27" s="98">
        <v>1</v>
      </c>
      <c r="V27" s="37">
        <f t="shared" si="7"/>
        <v>0.2976190476190476</v>
      </c>
      <c r="W27" s="98">
        <v>5</v>
      </c>
      <c r="X27" s="37">
        <f t="shared" si="8"/>
        <v>1.488095238095238</v>
      </c>
      <c r="Y27" s="98">
        <v>1</v>
      </c>
      <c r="Z27" s="37">
        <f t="shared" si="9"/>
        <v>0.2976190476190476</v>
      </c>
      <c r="AA27" s="154">
        <f t="shared" si="16"/>
        <v>336</v>
      </c>
      <c r="AB27" s="160">
        <f t="shared" si="10"/>
        <v>100</v>
      </c>
      <c r="AC27" s="98">
        <v>0</v>
      </c>
      <c r="AD27" s="135">
        <f t="shared" si="11"/>
        <v>0</v>
      </c>
      <c r="AE27" s="154">
        <f t="shared" si="12"/>
        <v>336</v>
      </c>
      <c r="AF27" s="110">
        <f t="shared" si="13"/>
        <v>72.57019438444925</v>
      </c>
      <c r="AG27" s="106">
        <f t="shared" si="14"/>
        <v>-27.429805615550748</v>
      </c>
    </row>
    <row r="28" spans="1:33" ht="12.75" customHeight="1">
      <c r="A28" s="304"/>
      <c r="B28" s="6">
        <v>87</v>
      </c>
      <c r="C28" s="3" t="s">
        <v>16</v>
      </c>
      <c r="D28" s="53">
        <v>464</v>
      </c>
      <c r="E28" s="98">
        <v>70</v>
      </c>
      <c r="F28" s="37">
        <f t="shared" si="0"/>
        <v>21.806853582554517</v>
      </c>
      <c r="G28" s="98">
        <v>132</v>
      </c>
      <c r="H28" s="37">
        <f t="shared" si="1"/>
        <v>41.1214953271028</v>
      </c>
      <c r="I28" s="98">
        <v>29</v>
      </c>
      <c r="J28" s="37">
        <f t="shared" si="2"/>
        <v>9.034267912772584</v>
      </c>
      <c r="K28" s="98">
        <v>23</v>
      </c>
      <c r="L28" s="37">
        <f t="shared" si="3"/>
        <v>7.165109034267912</v>
      </c>
      <c r="M28" s="98">
        <v>0</v>
      </c>
      <c r="N28" s="37">
        <f t="shared" si="4"/>
        <v>0</v>
      </c>
      <c r="O28" s="98">
        <v>43</v>
      </c>
      <c r="P28" s="37">
        <f t="shared" si="5"/>
        <v>13.395638629283487</v>
      </c>
      <c r="Q28" s="97">
        <v>0</v>
      </c>
      <c r="R28" s="37">
        <f t="shared" si="15"/>
        <v>0</v>
      </c>
      <c r="S28" s="98">
        <v>1</v>
      </c>
      <c r="T28" s="37">
        <f t="shared" si="6"/>
        <v>0.3115264797507788</v>
      </c>
      <c r="U28" s="98">
        <v>8</v>
      </c>
      <c r="V28" s="37">
        <f t="shared" si="7"/>
        <v>2.4922118380062304</v>
      </c>
      <c r="W28" s="98">
        <v>3</v>
      </c>
      <c r="X28" s="37">
        <f t="shared" si="8"/>
        <v>0.9345794392523363</v>
      </c>
      <c r="Y28" s="98">
        <v>0</v>
      </c>
      <c r="Z28" s="37">
        <f t="shared" si="9"/>
        <v>0</v>
      </c>
      <c r="AA28" s="154">
        <f t="shared" si="16"/>
        <v>309</v>
      </c>
      <c r="AB28" s="160">
        <f t="shared" si="10"/>
        <v>96.26168224299066</v>
      </c>
      <c r="AC28" s="98">
        <v>12</v>
      </c>
      <c r="AD28" s="135">
        <f t="shared" si="11"/>
        <v>3.7383177570093453</v>
      </c>
      <c r="AE28" s="154">
        <f t="shared" si="12"/>
        <v>321</v>
      </c>
      <c r="AF28" s="110">
        <f t="shared" si="13"/>
        <v>69.18103448275862</v>
      </c>
      <c r="AG28" s="106">
        <f t="shared" si="14"/>
        <v>-30.81896551724138</v>
      </c>
    </row>
    <row r="29" spans="1:33" ht="12.75" customHeight="1">
      <c r="A29" s="304"/>
      <c r="B29" s="6">
        <v>91</v>
      </c>
      <c r="C29" s="3" t="s">
        <v>15</v>
      </c>
      <c r="D29" s="53">
        <v>623</v>
      </c>
      <c r="E29" s="98">
        <v>104</v>
      </c>
      <c r="F29" s="37">
        <f t="shared" si="0"/>
        <v>28.26086956521739</v>
      </c>
      <c r="G29" s="98">
        <v>139</v>
      </c>
      <c r="H29" s="37">
        <f t="shared" si="1"/>
        <v>37.77173913043478</v>
      </c>
      <c r="I29" s="98">
        <v>14</v>
      </c>
      <c r="J29" s="37">
        <f t="shared" si="2"/>
        <v>3.804347826086957</v>
      </c>
      <c r="K29" s="98">
        <v>30</v>
      </c>
      <c r="L29" s="37">
        <f t="shared" si="3"/>
        <v>8.152173913043478</v>
      </c>
      <c r="M29" s="98">
        <v>7</v>
      </c>
      <c r="N29" s="37">
        <f t="shared" si="4"/>
        <v>1.9021739130434785</v>
      </c>
      <c r="O29" s="98">
        <v>52</v>
      </c>
      <c r="P29" s="37">
        <f t="shared" si="5"/>
        <v>14.130434782608695</v>
      </c>
      <c r="Q29" s="97">
        <v>0</v>
      </c>
      <c r="R29" s="37">
        <f t="shared" si="15"/>
        <v>0</v>
      </c>
      <c r="S29" s="98">
        <v>1</v>
      </c>
      <c r="T29" s="37">
        <f t="shared" si="6"/>
        <v>0.2717391304347826</v>
      </c>
      <c r="U29" s="98">
        <v>0</v>
      </c>
      <c r="V29" s="37">
        <f t="shared" si="7"/>
        <v>0</v>
      </c>
      <c r="W29" s="98">
        <v>6</v>
      </c>
      <c r="X29" s="37">
        <f t="shared" si="8"/>
        <v>1.6304347826086956</v>
      </c>
      <c r="Y29" s="98">
        <v>2</v>
      </c>
      <c r="Z29" s="37">
        <f t="shared" si="9"/>
        <v>0.5434782608695652</v>
      </c>
      <c r="AA29" s="154">
        <f t="shared" si="16"/>
        <v>355</v>
      </c>
      <c r="AB29" s="160">
        <f t="shared" si="10"/>
        <v>96.46739130434783</v>
      </c>
      <c r="AC29" s="98">
        <v>13</v>
      </c>
      <c r="AD29" s="135">
        <f t="shared" si="11"/>
        <v>3.532608695652174</v>
      </c>
      <c r="AE29" s="154">
        <f t="shared" si="12"/>
        <v>368</v>
      </c>
      <c r="AF29" s="110">
        <f t="shared" si="13"/>
        <v>59.069020866773684</v>
      </c>
      <c r="AG29" s="106">
        <f t="shared" si="14"/>
        <v>-40.930979133226316</v>
      </c>
    </row>
    <row r="30" spans="1:33" ht="12.75" customHeight="1">
      <c r="A30" s="304"/>
      <c r="B30" s="6">
        <v>91</v>
      </c>
      <c r="C30" s="3" t="s">
        <v>16</v>
      </c>
      <c r="D30" s="53">
        <v>623</v>
      </c>
      <c r="E30" s="98">
        <v>87</v>
      </c>
      <c r="F30" s="37">
        <f t="shared" si="0"/>
        <v>23.835616438356162</v>
      </c>
      <c r="G30" s="98">
        <v>134</v>
      </c>
      <c r="H30" s="37">
        <f t="shared" si="1"/>
        <v>36.71232876712329</v>
      </c>
      <c r="I30" s="98">
        <v>12</v>
      </c>
      <c r="J30" s="37">
        <f t="shared" si="2"/>
        <v>3.287671232876712</v>
      </c>
      <c r="K30" s="98">
        <v>30</v>
      </c>
      <c r="L30" s="37">
        <f t="shared" si="3"/>
        <v>8.21917808219178</v>
      </c>
      <c r="M30" s="98">
        <v>2</v>
      </c>
      <c r="N30" s="37">
        <f t="shared" si="4"/>
        <v>0.547945205479452</v>
      </c>
      <c r="O30" s="98">
        <v>79</v>
      </c>
      <c r="P30" s="37">
        <f t="shared" si="5"/>
        <v>21.643835616438356</v>
      </c>
      <c r="Q30" s="97">
        <v>0</v>
      </c>
      <c r="R30" s="37">
        <f t="shared" si="15"/>
        <v>0</v>
      </c>
      <c r="S30" s="98">
        <v>3</v>
      </c>
      <c r="T30" s="37">
        <f t="shared" si="6"/>
        <v>0.821917808219178</v>
      </c>
      <c r="U30" s="98">
        <v>0</v>
      </c>
      <c r="V30" s="37">
        <f t="shared" si="7"/>
        <v>0</v>
      </c>
      <c r="W30" s="98">
        <v>5</v>
      </c>
      <c r="X30" s="37">
        <f t="shared" si="8"/>
        <v>1.36986301369863</v>
      </c>
      <c r="Y30" s="98">
        <v>1</v>
      </c>
      <c r="Z30" s="37">
        <f t="shared" si="9"/>
        <v>0.273972602739726</v>
      </c>
      <c r="AA30" s="154">
        <f t="shared" si="16"/>
        <v>353</v>
      </c>
      <c r="AB30" s="160">
        <f t="shared" si="10"/>
        <v>96.7123287671233</v>
      </c>
      <c r="AC30" s="98">
        <v>12</v>
      </c>
      <c r="AD30" s="135">
        <f t="shared" si="11"/>
        <v>3.287671232876712</v>
      </c>
      <c r="AE30" s="154">
        <f t="shared" si="12"/>
        <v>365</v>
      </c>
      <c r="AF30" s="110">
        <f t="shared" si="13"/>
        <v>58.58747993579454</v>
      </c>
      <c r="AG30" s="106">
        <f t="shared" si="14"/>
        <v>-41.41252006420546</v>
      </c>
    </row>
    <row r="31" spans="1:33" ht="12.75" customHeight="1">
      <c r="A31" s="304"/>
      <c r="B31" s="6">
        <v>99</v>
      </c>
      <c r="C31" s="3" t="s">
        <v>15</v>
      </c>
      <c r="D31" s="53">
        <v>531</v>
      </c>
      <c r="E31" s="98">
        <v>78</v>
      </c>
      <c r="F31" s="37">
        <f t="shared" si="0"/>
        <v>24.148606811145513</v>
      </c>
      <c r="G31" s="98">
        <v>114</v>
      </c>
      <c r="H31" s="37">
        <f t="shared" si="1"/>
        <v>35.294117647058826</v>
      </c>
      <c r="I31" s="98">
        <v>19</v>
      </c>
      <c r="J31" s="37">
        <f t="shared" si="2"/>
        <v>5.88235294117647</v>
      </c>
      <c r="K31" s="98">
        <v>36</v>
      </c>
      <c r="L31" s="37">
        <f t="shared" si="3"/>
        <v>11.145510835913312</v>
      </c>
      <c r="M31" s="98">
        <v>6</v>
      </c>
      <c r="N31" s="37">
        <f t="shared" si="4"/>
        <v>1.8575851393188854</v>
      </c>
      <c r="O31" s="98">
        <v>51</v>
      </c>
      <c r="P31" s="37">
        <f t="shared" si="5"/>
        <v>15.789473684210526</v>
      </c>
      <c r="Q31" s="97">
        <v>0</v>
      </c>
      <c r="R31" s="37">
        <f t="shared" si="15"/>
        <v>0</v>
      </c>
      <c r="S31" s="98">
        <v>5</v>
      </c>
      <c r="T31" s="37">
        <f t="shared" si="6"/>
        <v>1.5479876160990713</v>
      </c>
      <c r="U31" s="98">
        <v>1</v>
      </c>
      <c r="V31" s="37">
        <f t="shared" si="7"/>
        <v>0.30959752321981426</v>
      </c>
      <c r="W31" s="98">
        <v>3</v>
      </c>
      <c r="X31" s="37">
        <f t="shared" si="8"/>
        <v>0.9287925696594427</v>
      </c>
      <c r="Y31" s="98">
        <v>0</v>
      </c>
      <c r="Z31" s="37">
        <f t="shared" si="9"/>
        <v>0</v>
      </c>
      <c r="AA31" s="154">
        <f t="shared" si="16"/>
        <v>313</v>
      </c>
      <c r="AB31" s="160">
        <f t="shared" si="10"/>
        <v>96.90402476780186</v>
      </c>
      <c r="AC31" s="98">
        <v>10</v>
      </c>
      <c r="AD31" s="135">
        <f t="shared" si="11"/>
        <v>3.0959752321981426</v>
      </c>
      <c r="AE31" s="154">
        <f t="shared" si="12"/>
        <v>323</v>
      </c>
      <c r="AF31" s="110">
        <f t="shared" si="13"/>
        <v>60.8286252354049</v>
      </c>
      <c r="AG31" s="106">
        <f t="shared" si="14"/>
        <v>-39.1713747645951</v>
      </c>
    </row>
    <row r="32" spans="1:33" ht="12.75" customHeight="1">
      <c r="A32" s="304"/>
      <c r="B32" s="6">
        <v>99</v>
      </c>
      <c r="C32" s="3" t="s">
        <v>16</v>
      </c>
      <c r="D32" s="53">
        <v>531</v>
      </c>
      <c r="E32" s="98">
        <v>79</v>
      </c>
      <c r="F32" s="37">
        <f t="shared" si="0"/>
        <v>24.458204334365323</v>
      </c>
      <c r="G32" s="98">
        <v>130</v>
      </c>
      <c r="H32" s="37">
        <f t="shared" si="1"/>
        <v>40.24767801857585</v>
      </c>
      <c r="I32" s="98">
        <v>13</v>
      </c>
      <c r="J32" s="37">
        <f t="shared" si="2"/>
        <v>4.024767801857585</v>
      </c>
      <c r="K32" s="98">
        <v>26</v>
      </c>
      <c r="L32" s="37">
        <f t="shared" si="3"/>
        <v>8.04953560371517</v>
      </c>
      <c r="M32" s="98">
        <v>7</v>
      </c>
      <c r="N32" s="37">
        <f t="shared" si="4"/>
        <v>2.1671826625387</v>
      </c>
      <c r="O32" s="98">
        <v>57</v>
      </c>
      <c r="P32" s="37">
        <f t="shared" si="5"/>
        <v>17.647058823529413</v>
      </c>
      <c r="Q32" s="97">
        <v>0</v>
      </c>
      <c r="R32" s="37">
        <f t="shared" si="15"/>
        <v>0</v>
      </c>
      <c r="S32" s="98">
        <v>3</v>
      </c>
      <c r="T32" s="37">
        <f t="shared" si="6"/>
        <v>0.9287925696594427</v>
      </c>
      <c r="U32" s="98">
        <v>0</v>
      </c>
      <c r="V32" s="37">
        <f t="shared" si="7"/>
        <v>0</v>
      </c>
      <c r="W32" s="98">
        <v>2</v>
      </c>
      <c r="X32" s="37">
        <f t="shared" si="8"/>
        <v>0.6191950464396285</v>
      </c>
      <c r="Y32" s="98">
        <v>0</v>
      </c>
      <c r="Z32" s="37">
        <f t="shared" si="9"/>
        <v>0</v>
      </c>
      <c r="AA32" s="154">
        <f t="shared" si="16"/>
        <v>317</v>
      </c>
      <c r="AB32" s="160">
        <f t="shared" si="10"/>
        <v>98.14241486068111</v>
      </c>
      <c r="AC32" s="98">
        <v>6</v>
      </c>
      <c r="AD32" s="135">
        <f t="shared" si="11"/>
        <v>1.8575851393188854</v>
      </c>
      <c r="AE32" s="154">
        <f t="shared" si="12"/>
        <v>323</v>
      </c>
      <c r="AF32" s="110">
        <f t="shared" si="13"/>
        <v>60.8286252354049</v>
      </c>
      <c r="AG32" s="106">
        <f t="shared" si="14"/>
        <v>-39.1713747645951</v>
      </c>
    </row>
    <row r="33" spans="1:33" ht="12.75" customHeight="1">
      <c r="A33" s="304"/>
      <c r="B33" s="6">
        <v>102</v>
      </c>
      <c r="C33" s="3" t="s">
        <v>15</v>
      </c>
      <c r="D33" s="53">
        <v>539</v>
      </c>
      <c r="E33" s="98">
        <v>84</v>
      </c>
      <c r="F33" s="37">
        <f t="shared" si="0"/>
        <v>23.931623931623932</v>
      </c>
      <c r="G33" s="98">
        <v>168</v>
      </c>
      <c r="H33" s="37">
        <f t="shared" si="1"/>
        <v>47.863247863247864</v>
      </c>
      <c r="I33" s="98">
        <v>17</v>
      </c>
      <c r="J33" s="37">
        <f t="shared" si="2"/>
        <v>4.843304843304843</v>
      </c>
      <c r="K33" s="98">
        <v>11</v>
      </c>
      <c r="L33" s="37">
        <f t="shared" si="3"/>
        <v>3.133903133903134</v>
      </c>
      <c r="M33" s="98">
        <v>1</v>
      </c>
      <c r="N33" s="37">
        <f t="shared" si="4"/>
        <v>0.2849002849002849</v>
      </c>
      <c r="O33" s="98">
        <v>52</v>
      </c>
      <c r="P33" s="37">
        <f t="shared" si="5"/>
        <v>14.814814814814813</v>
      </c>
      <c r="Q33" s="97">
        <v>1</v>
      </c>
      <c r="R33" s="37">
        <f t="shared" si="15"/>
        <v>0.2849002849002849</v>
      </c>
      <c r="S33" s="98">
        <v>2</v>
      </c>
      <c r="T33" s="37">
        <f t="shared" si="6"/>
        <v>0.5698005698005698</v>
      </c>
      <c r="U33" s="98">
        <v>1</v>
      </c>
      <c r="V33" s="37">
        <f t="shared" si="7"/>
        <v>0.2849002849002849</v>
      </c>
      <c r="W33" s="98">
        <v>0</v>
      </c>
      <c r="X33" s="37">
        <f t="shared" si="8"/>
        <v>0</v>
      </c>
      <c r="Y33" s="98">
        <v>0</v>
      </c>
      <c r="Z33" s="37">
        <f t="shared" si="9"/>
        <v>0</v>
      </c>
      <c r="AA33" s="154">
        <f t="shared" si="16"/>
        <v>337</v>
      </c>
      <c r="AB33" s="160">
        <f t="shared" si="10"/>
        <v>96.01139601139602</v>
      </c>
      <c r="AC33" s="98">
        <v>14</v>
      </c>
      <c r="AD33" s="135">
        <f t="shared" si="11"/>
        <v>3.9886039886039883</v>
      </c>
      <c r="AE33" s="154">
        <f t="shared" si="12"/>
        <v>351</v>
      </c>
      <c r="AF33" s="110">
        <f t="shared" si="13"/>
        <v>65.12059369202227</v>
      </c>
      <c r="AG33" s="106">
        <f t="shared" si="14"/>
        <v>-34.87940630797773</v>
      </c>
    </row>
    <row r="34" spans="1:33" ht="12.75" customHeight="1">
      <c r="A34" s="304"/>
      <c r="B34" s="6">
        <v>102</v>
      </c>
      <c r="C34" s="3" t="s">
        <v>16</v>
      </c>
      <c r="D34" s="53">
        <v>539</v>
      </c>
      <c r="E34" s="98">
        <v>83</v>
      </c>
      <c r="F34" s="37">
        <f t="shared" si="0"/>
        <v>24.556213017751478</v>
      </c>
      <c r="G34" s="98">
        <v>169</v>
      </c>
      <c r="H34" s="37">
        <f t="shared" si="1"/>
        <v>50</v>
      </c>
      <c r="I34" s="98">
        <v>11</v>
      </c>
      <c r="J34" s="37">
        <f t="shared" si="2"/>
        <v>3.2544378698224854</v>
      </c>
      <c r="K34" s="98">
        <v>12</v>
      </c>
      <c r="L34" s="37">
        <f t="shared" si="3"/>
        <v>3.5502958579881656</v>
      </c>
      <c r="M34" s="98">
        <v>8</v>
      </c>
      <c r="N34" s="37">
        <f t="shared" si="4"/>
        <v>2.366863905325444</v>
      </c>
      <c r="O34" s="98">
        <v>51</v>
      </c>
      <c r="P34" s="37">
        <f t="shared" si="5"/>
        <v>15.088757396449704</v>
      </c>
      <c r="Q34" s="97">
        <v>1</v>
      </c>
      <c r="R34" s="37">
        <f t="shared" si="15"/>
        <v>0.2958579881656805</v>
      </c>
      <c r="S34" s="98">
        <v>1</v>
      </c>
      <c r="T34" s="37">
        <f t="shared" si="6"/>
        <v>0.2958579881656805</v>
      </c>
      <c r="U34" s="98">
        <v>1</v>
      </c>
      <c r="V34" s="37">
        <f t="shared" si="7"/>
        <v>0.2958579881656805</v>
      </c>
      <c r="W34" s="98">
        <v>0</v>
      </c>
      <c r="X34" s="37">
        <f t="shared" si="8"/>
        <v>0</v>
      </c>
      <c r="Y34" s="98">
        <v>1</v>
      </c>
      <c r="Z34" s="37">
        <f t="shared" si="9"/>
        <v>0.2958579881656805</v>
      </c>
      <c r="AA34" s="154">
        <f t="shared" si="16"/>
        <v>338</v>
      </c>
      <c r="AB34" s="160">
        <f t="shared" si="10"/>
        <v>100</v>
      </c>
      <c r="AC34" s="98">
        <v>0</v>
      </c>
      <c r="AD34" s="135">
        <f t="shared" si="11"/>
        <v>0</v>
      </c>
      <c r="AE34" s="154">
        <f t="shared" si="12"/>
        <v>338</v>
      </c>
      <c r="AF34" s="110">
        <f t="shared" si="13"/>
        <v>62.708719851577</v>
      </c>
      <c r="AG34" s="106">
        <f t="shared" si="14"/>
        <v>-37.291280148423</v>
      </c>
    </row>
    <row r="35" spans="1:33" ht="12.75" customHeight="1">
      <c r="A35" s="304"/>
      <c r="B35" s="6">
        <v>103</v>
      </c>
      <c r="C35" s="3" t="s">
        <v>15</v>
      </c>
      <c r="D35" s="53">
        <v>528</v>
      </c>
      <c r="E35" s="98">
        <v>76</v>
      </c>
      <c r="F35" s="37">
        <f t="shared" si="0"/>
        <v>25.503355704697988</v>
      </c>
      <c r="G35" s="98">
        <v>127</v>
      </c>
      <c r="H35" s="37">
        <f t="shared" si="1"/>
        <v>42.61744966442953</v>
      </c>
      <c r="I35" s="98">
        <v>5</v>
      </c>
      <c r="J35" s="37">
        <f t="shared" si="2"/>
        <v>1.6778523489932886</v>
      </c>
      <c r="K35" s="98">
        <v>7</v>
      </c>
      <c r="L35" s="37">
        <f t="shared" si="3"/>
        <v>2.348993288590604</v>
      </c>
      <c r="M35" s="98">
        <v>2</v>
      </c>
      <c r="N35" s="37">
        <f t="shared" si="4"/>
        <v>0.6711409395973155</v>
      </c>
      <c r="O35" s="98">
        <v>68</v>
      </c>
      <c r="P35" s="37">
        <f t="shared" si="5"/>
        <v>22.818791946308725</v>
      </c>
      <c r="Q35" s="97">
        <v>1</v>
      </c>
      <c r="R35" s="37">
        <f t="shared" si="15"/>
        <v>0.33557046979865773</v>
      </c>
      <c r="S35" s="98">
        <v>3</v>
      </c>
      <c r="T35" s="37">
        <f t="shared" si="6"/>
        <v>1.006711409395973</v>
      </c>
      <c r="U35" s="98">
        <v>0</v>
      </c>
      <c r="V35" s="37">
        <f t="shared" si="7"/>
        <v>0</v>
      </c>
      <c r="W35" s="98">
        <v>1</v>
      </c>
      <c r="X35" s="37">
        <f t="shared" si="8"/>
        <v>0.33557046979865773</v>
      </c>
      <c r="Y35" s="98">
        <v>0</v>
      </c>
      <c r="Z35" s="37">
        <f t="shared" si="9"/>
        <v>0</v>
      </c>
      <c r="AA35" s="154">
        <f t="shared" si="16"/>
        <v>290</v>
      </c>
      <c r="AB35" s="160">
        <f t="shared" si="10"/>
        <v>97.31543624161074</v>
      </c>
      <c r="AC35" s="98">
        <v>8</v>
      </c>
      <c r="AD35" s="135">
        <f t="shared" si="11"/>
        <v>2.684563758389262</v>
      </c>
      <c r="AE35" s="154">
        <f t="shared" si="12"/>
        <v>298</v>
      </c>
      <c r="AF35" s="110">
        <f t="shared" si="13"/>
        <v>56.439393939393945</v>
      </c>
      <c r="AG35" s="106">
        <f t="shared" si="14"/>
        <v>-43.560606060606055</v>
      </c>
    </row>
    <row r="36" spans="1:33" ht="12.75" customHeight="1">
      <c r="A36" s="304"/>
      <c r="B36" s="6">
        <v>103</v>
      </c>
      <c r="C36" s="3" t="s">
        <v>16</v>
      </c>
      <c r="D36" s="53">
        <v>529</v>
      </c>
      <c r="E36" s="98">
        <v>92</v>
      </c>
      <c r="F36" s="37">
        <f t="shared" si="0"/>
        <v>28.930817610062892</v>
      </c>
      <c r="G36" s="98">
        <v>127</v>
      </c>
      <c r="H36" s="37">
        <f t="shared" si="1"/>
        <v>39.937106918238996</v>
      </c>
      <c r="I36" s="98">
        <v>12</v>
      </c>
      <c r="J36" s="37">
        <f t="shared" si="2"/>
        <v>3.7735849056603774</v>
      </c>
      <c r="K36" s="98">
        <v>15</v>
      </c>
      <c r="L36" s="37">
        <f t="shared" si="3"/>
        <v>4.716981132075472</v>
      </c>
      <c r="M36" s="98">
        <v>4</v>
      </c>
      <c r="N36" s="37">
        <f t="shared" si="4"/>
        <v>1.257861635220126</v>
      </c>
      <c r="O36" s="98">
        <v>50</v>
      </c>
      <c r="P36" s="37">
        <f t="shared" si="5"/>
        <v>15.723270440251572</v>
      </c>
      <c r="Q36" s="97">
        <v>0</v>
      </c>
      <c r="R36" s="37">
        <f t="shared" si="15"/>
        <v>0</v>
      </c>
      <c r="S36" s="98">
        <v>7</v>
      </c>
      <c r="T36" s="37">
        <f t="shared" si="6"/>
        <v>2.20125786163522</v>
      </c>
      <c r="U36" s="98">
        <v>1</v>
      </c>
      <c r="V36" s="37">
        <f t="shared" si="7"/>
        <v>0.3144654088050315</v>
      </c>
      <c r="W36" s="98">
        <v>5</v>
      </c>
      <c r="X36" s="37">
        <f t="shared" si="8"/>
        <v>1.5723270440251573</v>
      </c>
      <c r="Y36" s="98">
        <v>0</v>
      </c>
      <c r="Z36" s="37">
        <f t="shared" si="9"/>
        <v>0</v>
      </c>
      <c r="AA36" s="154">
        <f t="shared" si="16"/>
        <v>313</v>
      </c>
      <c r="AB36" s="160">
        <f t="shared" si="10"/>
        <v>98.42767295597484</v>
      </c>
      <c r="AC36" s="98">
        <v>5</v>
      </c>
      <c r="AD36" s="135">
        <f t="shared" si="11"/>
        <v>1.5723270440251573</v>
      </c>
      <c r="AE36" s="154">
        <f t="shared" si="12"/>
        <v>318</v>
      </c>
      <c r="AF36" s="110">
        <f t="shared" si="13"/>
        <v>60.113421550094515</v>
      </c>
      <c r="AG36" s="106">
        <f t="shared" si="14"/>
        <v>-39.886578449905485</v>
      </c>
    </row>
    <row r="37" spans="1:33" ht="12.75" customHeight="1">
      <c r="A37" s="304"/>
      <c r="B37" s="6">
        <v>107</v>
      </c>
      <c r="C37" s="3" t="s">
        <v>15</v>
      </c>
      <c r="D37" s="53">
        <v>524</v>
      </c>
      <c r="E37" s="98">
        <v>62</v>
      </c>
      <c r="F37" s="37">
        <f t="shared" si="0"/>
        <v>25.833333333333336</v>
      </c>
      <c r="G37" s="98">
        <v>95</v>
      </c>
      <c r="H37" s="37">
        <f t="shared" si="1"/>
        <v>39.58333333333333</v>
      </c>
      <c r="I37" s="98">
        <v>10</v>
      </c>
      <c r="J37" s="37">
        <f t="shared" si="2"/>
        <v>4.166666666666666</v>
      </c>
      <c r="K37" s="98">
        <v>9</v>
      </c>
      <c r="L37" s="37">
        <f t="shared" si="3"/>
        <v>3.75</v>
      </c>
      <c r="M37" s="98">
        <v>2</v>
      </c>
      <c r="N37" s="37">
        <f t="shared" si="4"/>
        <v>0.8333333333333334</v>
      </c>
      <c r="O37" s="98">
        <v>41</v>
      </c>
      <c r="P37" s="37">
        <f t="shared" si="5"/>
        <v>17.083333333333332</v>
      </c>
      <c r="Q37" s="97">
        <v>0</v>
      </c>
      <c r="R37" s="37">
        <f t="shared" si="15"/>
        <v>0</v>
      </c>
      <c r="S37" s="98">
        <v>6</v>
      </c>
      <c r="T37" s="37">
        <f t="shared" si="6"/>
        <v>2.5</v>
      </c>
      <c r="U37" s="98">
        <v>0</v>
      </c>
      <c r="V37" s="37">
        <f t="shared" si="7"/>
        <v>0</v>
      </c>
      <c r="W37" s="98">
        <v>5</v>
      </c>
      <c r="X37" s="37">
        <f t="shared" si="8"/>
        <v>2.083333333333333</v>
      </c>
      <c r="Y37" s="98">
        <v>0</v>
      </c>
      <c r="Z37" s="37">
        <f t="shared" si="9"/>
        <v>0</v>
      </c>
      <c r="AA37" s="154">
        <f t="shared" si="16"/>
        <v>230</v>
      </c>
      <c r="AB37" s="160">
        <f t="shared" si="10"/>
        <v>95.83333333333334</v>
      </c>
      <c r="AC37" s="98">
        <v>10</v>
      </c>
      <c r="AD37" s="135">
        <f t="shared" si="11"/>
        <v>4.166666666666666</v>
      </c>
      <c r="AE37" s="154">
        <f t="shared" si="12"/>
        <v>240</v>
      </c>
      <c r="AF37" s="110">
        <f t="shared" si="13"/>
        <v>45.80152671755725</v>
      </c>
      <c r="AG37" s="106">
        <f t="shared" si="14"/>
        <v>-54.19847328244275</v>
      </c>
    </row>
    <row r="38" spans="1:33" ht="12.75" customHeight="1">
      <c r="A38" s="304"/>
      <c r="B38" s="6">
        <v>107</v>
      </c>
      <c r="C38" s="3" t="s">
        <v>16</v>
      </c>
      <c r="D38" s="53">
        <v>525</v>
      </c>
      <c r="E38" s="98">
        <v>108</v>
      </c>
      <c r="F38" s="37">
        <f t="shared" si="0"/>
        <v>35.526315789473685</v>
      </c>
      <c r="G38" s="98">
        <v>105</v>
      </c>
      <c r="H38" s="37">
        <f t="shared" si="1"/>
        <v>34.53947368421053</v>
      </c>
      <c r="I38" s="98">
        <v>8</v>
      </c>
      <c r="J38" s="37">
        <f t="shared" si="2"/>
        <v>2.631578947368421</v>
      </c>
      <c r="K38" s="98">
        <v>17</v>
      </c>
      <c r="L38" s="37">
        <f t="shared" si="3"/>
        <v>5.592105263157895</v>
      </c>
      <c r="M38" s="98">
        <v>5</v>
      </c>
      <c r="N38" s="37">
        <f t="shared" si="4"/>
        <v>1.644736842105263</v>
      </c>
      <c r="O38" s="98">
        <v>40</v>
      </c>
      <c r="P38" s="37">
        <f t="shared" si="5"/>
        <v>13.157894736842104</v>
      </c>
      <c r="Q38" s="97">
        <v>0</v>
      </c>
      <c r="R38" s="37">
        <f t="shared" si="15"/>
        <v>0</v>
      </c>
      <c r="S38" s="98">
        <v>7</v>
      </c>
      <c r="T38" s="37">
        <f t="shared" si="6"/>
        <v>2.302631578947368</v>
      </c>
      <c r="U38" s="98">
        <v>0</v>
      </c>
      <c r="V38" s="37">
        <f t="shared" si="7"/>
        <v>0</v>
      </c>
      <c r="W38" s="98">
        <v>1</v>
      </c>
      <c r="X38" s="37">
        <f t="shared" si="8"/>
        <v>0.3289473684210526</v>
      </c>
      <c r="Y38" s="98">
        <v>0</v>
      </c>
      <c r="Z38" s="37">
        <f t="shared" si="9"/>
        <v>0</v>
      </c>
      <c r="AA38" s="154">
        <f t="shared" si="16"/>
        <v>291</v>
      </c>
      <c r="AB38" s="160">
        <f t="shared" si="10"/>
        <v>95.72368421052632</v>
      </c>
      <c r="AC38" s="98">
        <v>13</v>
      </c>
      <c r="AD38" s="135">
        <f t="shared" si="11"/>
        <v>4.276315789473684</v>
      </c>
      <c r="AE38" s="154">
        <f t="shared" si="12"/>
        <v>304</v>
      </c>
      <c r="AF38" s="110">
        <f t="shared" si="13"/>
        <v>57.904761904761905</v>
      </c>
      <c r="AG38" s="106">
        <f t="shared" si="14"/>
        <v>-42.095238095238095</v>
      </c>
    </row>
    <row r="39" spans="1:33" ht="12.75" customHeight="1">
      <c r="A39" s="304"/>
      <c r="B39" s="6">
        <v>108</v>
      </c>
      <c r="C39" s="3" t="s">
        <v>15</v>
      </c>
      <c r="D39" s="53">
        <v>599</v>
      </c>
      <c r="E39" s="98">
        <v>130</v>
      </c>
      <c r="F39" s="37">
        <f t="shared" si="0"/>
        <v>37.57225433526011</v>
      </c>
      <c r="G39" s="98">
        <v>142</v>
      </c>
      <c r="H39" s="37">
        <f t="shared" si="1"/>
        <v>41.040462427745666</v>
      </c>
      <c r="I39" s="98">
        <v>6</v>
      </c>
      <c r="J39" s="37">
        <f t="shared" si="2"/>
        <v>1.7341040462427744</v>
      </c>
      <c r="K39" s="98">
        <v>11</v>
      </c>
      <c r="L39" s="37">
        <f t="shared" si="3"/>
        <v>3.1791907514450863</v>
      </c>
      <c r="M39" s="98">
        <v>5</v>
      </c>
      <c r="N39" s="37">
        <f t="shared" si="4"/>
        <v>1.4450867052023122</v>
      </c>
      <c r="O39" s="98">
        <v>33</v>
      </c>
      <c r="P39" s="37">
        <f t="shared" si="5"/>
        <v>9.53757225433526</v>
      </c>
      <c r="Q39" s="97">
        <v>0</v>
      </c>
      <c r="R39" s="37">
        <f t="shared" si="15"/>
        <v>0</v>
      </c>
      <c r="S39" s="98">
        <v>4</v>
      </c>
      <c r="T39" s="37">
        <f t="shared" si="6"/>
        <v>1.1560693641618496</v>
      </c>
      <c r="U39" s="98">
        <v>0</v>
      </c>
      <c r="V39" s="37">
        <f t="shared" si="7"/>
        <v>0</v>
      </c>
      <c r="W39" s="98">
        <v>3</v>
      </c>
      <c r="X39" s="37">
        <f t="shared" si="8"/>
        <v>0.8670520231213872</v>
      </c>
      <c r="Y39" s="98">
        <v>2</v>
      </c>
      <c r="Z39" s="37">
        <f t="shared" si="9"/>
        <v>0.5780346820809248</v>
      </c>
      <c r="AA39" s="154">
        <f t="shared" si="16"/>
        <v>336</v>
      </c>
      <c r="AB39" s="160">
        <f t="shared" si="10"/>
        <v>97.10982658959537</v>
      </c>
      <c r="AC39" s="98">
        <v>10</v>
      </c>
      <c r="AD39" s="135">
        <f t="shared" si="11"/>
        <v>2.8901734104046244</v>
      </c>
      <c r="AE39" s="154">
        <f t="shared" si="12"/>
        <v>346</v>
      </c>
      <c r="AF39" s="110">
        <f t="shared" si="13"/>
        <v>57.76293823038397</v>
      </c>
      <c r="AG39" s="106">
        <f t="shared" si="14"/>
        <v>-42.23706176961603</v>
      </c>
    </row>
    <row r="40" spans="1:33" ht="12.75" customHeight="1">
      <c r="A40" s="304" t="s">
        <v>24</v>
      </c>
      <c r="B40" s="6">
        <v>108</v>
      </c>
      <c r="C40" s="3" t="s">
        <v>16</v>
      </c>
      <c r="D40" s="53">
        <v>599</v>
      </c>
      <c r="E40" s="98">
        <v>112</v>
      </c>
      <c r="F40" s="37">
        <f t="shared" si="0"/>
        <v>34.04255319148936</v>
      </c>
      <c r="G40" s="98">
        <v>144</v>
      </c>
      <c r="H40" s="37">
        <f t="shared" si="1"/>
        <v>43.76899696048632</v>
      </c>
      <c r="I40" s="98">
        <v>11</v>
      </c>
      <c r="J40" s="37">
        <f t="shared" si="2"/>
        <v>3.343465045592705</v>
      </c>
      <c r="K40" s="98">
        <v>9</v>
      </c>
      <c r="L40" s="37">
        <f t="shared" si="3"/>
        <v>2.735562310030395</v>
      </c>
      <c r="M40" s="98">
        <v>1</v>
      </c>
      <c r="N40" s="37">
        <f t="shared" si="4"/>
        <v>0.303951367781155</v>
      </c>
      <c r="O40" s="98">
        <v>31</v>
      </c>
      <c r="P40" s="37">
        <f t="shared" si="5"/>
        <v>9.422492401215806</v>
      </c>
      <c r="Q40" s="97">
        <v>0</v>
      </c>
      <c r="R40" s="37">
        <f t="shared" si="15"/>
        <v>0</v>
      </c>
      <c r="S40" s="98">
        <v>2</v>
      </c>
      <c r="T40" s="37">
        <f t="shared" si="6"/>
        <v>0.60790273556231</v>
      </c>
      <c r="U40" s="98">
        <v>0</v>
      </c>
      <c r="V40" s="37">
        <f t="shared" si="7"/>
        <v>0</v>
      </c>
      <c r="W40" s="98">
        <v>4</v>
      </c>
      <c r="X40" s="37">
        <f t="shared" si="8"/>
        <v>1.21580547112462</v>
      </c>
      <c r="Y40" s="98">
        <v>1</v>
      </c>
      <c r="Z40" s="37">
        <f t="shared" si="9"/>
        <v>0.303951367781155</v>
      </c>
      <c r="AA40" s="154">
        <f t="shared" si="16"/>
        <v>315</v>
      </c>
      <c r="AB40" s="160">
        <f t="shared" si="10"/>
        <v>95.74468085106383</v>
      </c>
      <c r="AC40" s="98">
        <v>14</v>
      </c>
      <c r="AD40" s="135">
        <f t="shared" si="11"/>
        <v>4.25531914893617</v>
      </c>
      <c r="AE40" s="154">
        <f t="shared" si="12"/>
        <v>329</v>
      </c>
      <c r="AF40" s="110">
        <f t="shared" si="13"/>
        <v>54.92487479131887</v>
      </c>
      <c r="AG40" s="106">
        <f t="shared" si="14"/>
        <v>-45.07512520868113</v>
      </c>
    </row>
    <row r="41" spans="1:33" ht="12.75" customHeight="1">
      <c r="A41" s="304"/>
      <c r="B41" s="6">
        <v>108</v>
      </c>
      <c r="C41" s="3" t="s">
        <v>19</v>
      </c>
      <c r="D41" s="53">
        <v>600</v>
      </c>
      <c r="E41" s="98">
        <v>121</v>
      </c>
      <c r="F41" s="37">
        <f t="shared" si="0"/>
        <v>35.90504451038576</v>
      </c>
      <c r="G41" s="98">
        <v>141</v>
      </c>
      <c r="H41" s="37">
        <f t="shared" si="1"/>
        <v>41.839762611275965</v>
      </c>
      <c r="I41" s="98">
        <v>8</v>
      </c>
      <c r="J41" s="37">
        <f t="shared" si="2"/>
        <v>2.3738872403560833</v>
      </c>
      <c r="K41" s="98">
        <v>11</v>
      </c>
      <c r="L41" s="37">
        <f t="shared" si="3"/>
        <v>3.2640949554896146</v>
      </c>
      <c r="M41" s="98">
        <v>7</v>
      </c>
      <c r="N41" s="37">
        <f t="shared" si="4"/>
        <v>2.0771513353115725</v>
      </c>
      <c r="O41" s="98">
        <v>32</v>
      </c>
      <c r="P41" s="37">
        <f t="shared" si="5"/>
        <v>9.495548961424333</v>
      </c>
      <c r="Q41" s="97">
        <v>0</v>
      </c>
      <c r="R41" s="37">
        <f t="shared" si="15"/>
        <v>0</v>
      </c>
      <c r="S41" s="98">
        <v>3</v>
      </c>
      <c r="T41" s="37">
        <f t="shared" si="6"/>
        <v>0.8902077151335311</v>
      </c>
      <c r="U41" s="98">
        <v>0</v>
      </c>
      <c r="V41" s="37">
        <f t="shared" si="7"/>
        <v>0</v>
      </c>
      <c r="W41" s="98">
        <v>3</v>
      </c>
      <c r="X41" s="37">
        <f t="shared" si="8"/>
        <v>0.8902077151335311</v>
      </c>
      <c r="Y41" s="98">
        <v>0</v>
      </c>
      <c r="Z41" s="37">
        <f t="shared" si="9"/>
        <v>0</v>
      </c>
      <c r="AA41" s="154">
        <f t="shared" si="16"/>
        <v>326</v>
      </c>
      <c r="AB41" s="160">
        <f t="shared" si="10"/>
        <v>96.73590504451039</v>
      </c>
      <c r="AC41" s="98">
        <v>11</v>
      </c>
      <c r="AD41" s="135">
        <f t="shared" si="11"/>
        <v>3.2640949554896146</v>
      </c>
      <c r="AE41" s="154">
        <f t="shared" si="12"/>
        <v>337</v>
      </c>
      <c r="AF41" s="110">
        <f t="shared" si="13"/>
        <v>56.166666666666664</v>
      </c>
      <c r="AG41" s="106">
        <f t="shared" si="14"/>
        <v>-43.833333333333336</v>
      </c>
    </row>
    <row r="42" spans="1:33" ht="12.75" customHeight="1">
      <c r="A42" s="304"/>
      <c r="B42" s="6">
        <v>112</v>
      </c>
      <c r="C42" s="3" t="s">
        <v>15</v>
      </c>
      <c r="D42" s="53">
        <v>566</v>
      </c>
      <c r="E42" s="98">
        <v>125</v>
      </c>
      <c r="F42" s="37">
        <f t="shared" si="0"/>
        <v>41.254125412541256</v>
      </c>
      <c r="G42" s="98">
        <v>121</v>
      </c>
      <c r="H42" s="37">
        <f t="shared" si="1"/>
        <v>39.93399339933993</v>
      </c>
      <c r="I42" s="98">
        <v>9</v>
      </c>
      <c r="J42" s="37">
        <f t="shared" si="2"/>
        <v>2.9702970297029703</v>
      </c>
      <c r="K42" s="98">
        <v>10</v>
      </c>
      <c r="L42" s="37">
        <f t="shared" si="3"/>
        <v>3.3003300330033</v>
      </c>
      <c r="M42" s="98">
        <v>1</v>
      </c>
      <c r="N42" s="37">
        <f t="shared" si="4"/>
        <v>0.33003300330033003</v>
      </c>
      <c r="O42" s="98">
        <v>26</v>
      </c>
      <c r="P42" s="37">
        <f t="shared" si="5"/>
        <v>8.58085808580858</v>
      </c>
      <c r="Q42" s="97">
        <v>0</v>
      </c>
      <c r="R42" s="37">
        <f t="shared" si="15"/>
        <v>0</v>
      </c>
      <c r="S42" s="98">
        <v>2</v>
      </c>
      <c r="T42" s="37">
        <f t="shared" si="6"/>
        <v>0.6600660066006601</v>
      </c>
      <c r="U42" s="98">
        <v>0</v>
      </c>
      <c r="V42" s="37">
        <f t="shared" si="7"/>
        <v>0</v>
      </c>
      <c r="W42" s="98">
        <v>0</v>
      </c>
      <c r="X42" s="37">
        <f t="shared" si="8"/>
        <v>0</v>
      </c>
      <c r="Y42" s="98">
        <v>0</v>
      </c>
      <c r="Z42" s="37">
        <f t="shared" si="9"/>
        <v>0</v>
      </c>
      <c r="AA42" s="154">
        <f t="shared" si="16"/>
        <v>294</v>
      </c>
      <c r="AB42" s="160">
        <f t="shared" si="10"/>
        <v>97.02970297029702</v>
      </c>
      <c r="AC42" s="98">
        <v>9</v>
      </c>
      <c r="AD42" s="135">
        <f t="shared" si="11"/>
        <v>2.9702970297029703</v>
      </c>
      <c r="AE42" s="154">
        <f t="shared" si="12"/>
        <v>303</v>
      </c>
      <c r="AF42" s="110">
        <f t="shared" si="13"/>
        <v>53.53356890459364</v>
      </c>
      <c r="AG42" s="106">
        <f t="shared" si="14"/>
        <v>-46.46643109540636</v>
      </c>
    </row>
    <row r="43" spans="1:33" ht="12.75" customHeight="1">
      <c r="A43" s="304"/>
      <c r="B43" s="6">
        <v>112</v>
      </c>
      <c r="C43" s="3" t="s">
        <v>16</v>
      </c>
      <c r="D43" s="53">
        <v>567</v>
      </c>
      <c r="E43" s="98">
        <v>91</v>
      </c>
      <c r="F43" s="37">
        <f t="shared" si="0"/>
        <v>28.61635220125786</v>
      </c>
      <c r="G43" s="98">
        <v>157</v>
      </c>
      <c r="H43" s="37">
        <f t="shared" si="1"/>
        <v>49.37106918238994</v>
      </c>
      <c r="I43" s="98">
        <v>8</v>
      </c>
      <c r="J43" s="37">
        <f t="shared" si="2"/>
        <v>2.515723270440252</v>
      </c>
      <c r="K43" s="98">
        <v>12</v>
      </c>
      <c r="L43" s="37">
        <f t="shared" si="3"/>
        <v>3.7735849056603774</v>
      </c>
      <c r="M43" s="98">
        <v>7</v>
      </c>
      <c r="N43" s="37">
        <f t="shared" si="4"/>
        <v>2.20125786163522</v>
      </c>
      <c r="O43" s="98">
        <v>28</v>
      </c>
      <c r="P43" s="37">
        <f t="shared" si="5"/>
        <v>8.80503144654088</v>
      </c>
      <c r="Q43" s="97">
        <v>0</v>
      </c>
      <c r="R43" s="37">
        <f t="shared" si="15"/>
        <v>0</v>
      </c>
      <c r="S43" s="98">
        <v>6</v>
      </c>
      <c r="T43" s="37">
        <f t="shared" si="6"/>
        <v>1.8867924528301887</v>
      </c>
      <c r="U43" s="98">
        <v>0</v>
      </c>
      <c r="V43" s="37">
        <f t="shared" si="7"/>
        <v>0</v>
      </c>
      <c r="W43" s="98">
        <v>0</v>
      </c>
      <c r="X43" s="37">
        <f t="shared" si="8"/>
        <v>0</v>
      </c>
      <c r="Y43" s="98">
        <v>0</v>
      </c>
      <c r="Z43" s="37">
        <f t="shared" si="9"/>
        <v>0</v>
      </c>
      <c r="AA43" s="154">
        <f t="shared" si="16"/>
        <v>309</v>
      </c>
      <c r="AB43" s="160">
        <f t="shared" si="10"/>
        <v>97.16981132075472</v>
      </c>
      <c r="AC43" s="98">
        <v>9</v>
      </c>
      <c r="AD43" s="135">
        <f t="shared" si="11"/>
        <v>2.8301886792452833</v>
      </c>
      <c r="AE43" s="154">
        <f t="shared" si="12"/>
        <v>318</v>
      </c>
      <c r="AF43" s="110">
        <f t="shared" si="13"/>
        <v>56.08465608465608</v>
      </c>
      <c r="AG43" s="106">
        <f t="shared" si="14"/>
        <v>-43.91534391534392</v>
      </c>
    </row>
    <row r="44" spans="1:33" ht="13.5" customHeight="1" thickBot="1">
      <c r="A44" s="305"/>
      <c r="B44" s="30">
        <v>112</v>
      </c>
      <c r="C44" s="31" t="s">
        <v>19</v>
      </c>
      <c r="D44" s="54">
        <v>567</v>
      </c>
      <c r="E44" s="101">
        <v>131</v>
      </c>
      <c r="F44" s="42">
        <f t="shared" si="0"/>
        <v>42.394822006472495</v>
      </c>
      <c r="G44" s="101">
        <v>119</v>
      </c>
      <c r="H44" s="42">
        <f t="shared" si="1"/>
        <v>38.51132686084142</v>
      </c>
      <c r="I44" s="101">
        <v>6</v>
      </c>
      <c r="J44" s="42">
        <f t="shared" si="2"/>
        <v>1.9417475728155338</v>
      </c>
      <c r="K44" s="101">
        <v>6</v>
      </c>
      <c r="L44" s="42">
        <f t="shared" si="3"/>
        <v>1.9417475728155338</v>
      </c>
      <c r="M44" s="101">
        <v>1</v>
      </c>
      <c r="N44" s="42">
        <f t="shared" si="4"/>
        <v>0.3236245954692557</v>
      </c>
      <c r="O44" s="101">
        <v>31</v>
      </c>
      <c r="P44" s="42">
        <f t="shared" si="5"/>
        <v>10.032362459546926</v>
      </c>
      <c r="Q44" s="99">
        <v>0</v>
      </c>
      <c r="R44" s="42">
        <f t="shared" si="15"/>
        <v>0</v>
      </c>
      <c r="S44" s="101">
        <v>4</v>
      </c>
      <c r="T44" s="42">
        <f t="shared" si="6"/>
        <v>1.2944983818770228</v>
      </c>
      <c r="U44" s="101">
        <v>0</v>
      </c>
      <c r="V44" s="42">
        <f t="shared" si="7"/>
        <v>0</v>
      </c>
      <c r="W44" s="101">
        <v>0</v>
      </c>
      <c r="X44" s="42">
        <f t="shared" si="8"/>
        <v>0</v>
      </c>
      <c r="Y44" s="101">
        <v>0</v>
      </c>
      <c r="Z44" s="42">
        <f t="shared" si="9"/>
        <v>0</v>
      </c>
      <c r="AA44" s="155">
        <f t="shared" si="16"/>
        <v>298</v>
      </c>
      <c r="AB44" s="161">
        <f t="shared" si="10"/>
        <v>96.44012944983818</v>
      </c>
      <c r="AC44" s="101">
        <v>11</v>
      </c>
      <c r="AD44" s="137">
        <f t="shared" si="11"/>
        <v>3.559870550161812</v>
      </c>
      <c r="AE44" s="155">
        <f t="shared" si="12"/>
        <v>309</v>
      </c>
      <c r="AF44" s="111">
        <f t="shared" si="13"/>
        <v>54.4973544973545</v>
      </c>
      <c r="AG44" s="107">
        <f t="shared" si="14"/>
        <v>-45.5026455026455</v>
      </c>
    </row>
    <row r="45" spans="1:38" s="4" customFormat="1" ht="7.5" customHeight="1" thickBot="1" thickTop="1">
      <c r="A45" s="64"/>
      <c r="B45" s="32"/>
      <c r="C45" s="15"/>
      <c r="D45" s="16"/>
      <c r="E45" s="195"/>
      <c r="F45" s="196"/>
      <c r="G45" s="195"/>
      <c r="H45" s="196"/>
      <c r="I45" s="195"/>
      <c r="J45" s="196"/>
      <c r="K45" s="195"/>
      <c r="L45" s="196"/>
      <c r="M45" s="195"/>
      <c r="N45" s="196"/>
      <c r="O45" s="195"/>
      <c r="P45" s="196"/>
      <c r="Q45" s="197"/>
      <c r="R45" s="196"/>
      <c r="S45" s="197"/>
      <c r="T45" s="196"/>
      <c r="U45" s="197"/>
      <c r="V45" s="196"/>
      <c r="W45" s="197"/>
      <c r="X45" s="196"/>
      <c r="Y45" s="195"/>
      <c r="Z45" s="196"/>
      <c r="AA45" s="198"/>
      <c r="AB45" s="195"/>
      <c r="AC45" s="195"/>
      <c r="AD45" s="197"/>
      <c r="AE45" s="195"/>
      <c r="AF45" s="199"/>
      <c r="AG45" s="199"/>
      <c r="AH45" s="19"/>
      <c r="AI45" s="19"/>
      <c r="AJ45" s="19"/>
      <c r="AK45" s="19"/>
      <c r="AL45" s="19"/>
    </row>
    <row r="46" spans="1:38" s="9" customFormat="1" ht="18" customHeight="1" thickBot="1" thickTop="1">
      <c r="A46" s="309" t="s">
        <v>37</v>
      </c>
      <c r="B46" s="309"/>
      <c r="C46" s="55">
        <f>COUNTA(C13:C44)</f>
        <v>32</v>
      </c>
      <c r="D46" s="56">
        <f>SUM(D13:D45)</f>
        <v>18072</v>
      </c>
      <c r="E46" s="56">
        <f>SUM(E13:E45)</f>
        <v>3154</v>
      </c>
      <c r="F46" s="166">
        <f>E46/AE46*100</f>
        <v>27.63757448300035</v>
      </c>
      <c r="G46" s="56">
        <f>SUM(G13:G45)</f>
        <v>4547</v>
      </c>
      <c r="H46" s="166">
        <f>G46/AE46*100</f>
        <v>39.84402383456011</v>
      </c>
      <c r="I46" s="56">
        <f>SUM(I13:I45)</f>
        <v>516</v>
      </c>
      <c r="J46" s="166">
        <f>I46/AE46*100</f>
        <v>4.52155625657203</v>
      </c>
      <c r="K46" s="56">
        <f>SUM(K13:K45)</f>
        <v>692</v>
      </c>
      <c r="L46" s="166">
        <f>K46/AE46*100</f>
        <v>6.063792499123729</v>
      </c>
      <c r="M46" s="56">
        <f>SUM(M13:M45)</f>
        <v>143</v>
      </c>
      <c r="N46" s="166">
        <f>M46/AE46*100</f>
        <v>1.2530669470732563</v>
      </c>
      <c r="O46" s="56">
        <f>SUM(O13:O45)</f>
        <v>1782</v>
      </c>
      <c r="P46" s="166">
        <f>O46/AE46*100</f>
        <v>15.615141955835963</v>
      </c>
      <c r="Q46" s="56">
        <f>SUM(Q13:Q45)</f>
        <v>4</v>
      </c>
      <c r="R46" s="166">
        <f t="shared" si="15"/>
        <v>0.03505082369435682</v>
      </c>
      <c r="S46" s="56">
        <f>SUM(S13:S45)</f>
        <v>106</v>
      </c>
      <c r="T46" s="166">
        <f>S46/AE46*100</f>
        <v>0.9288468279004557</v>
      </c>
      <c r="U46" s="56">
        <f>SUM(U13:U45)</f>
        <v>60</v>
      </c>
      <c r="V46" s="166">
        <f>U46/AE46*100</f>
        <v>0.5257623554153523</v>
      </c>
      <c r="W46" s="56">
        <f>SUM(W13:W45)</f>
        <v>64</v>
      </c>
      <c r="X46" s="166">
        <f>W46/AE46*100</f>
        <v>0.5608131791097091</v>
      </c>
      <c r="Y46" s="56">
        <f>SUM(Y13:Y45)</f>
        <v>23</v>
      </c>
      <c r="Z46" s="166">
        <f>Y46/AE46*100</f>
        <v>0.2015422362425517</v>
      </c>
      <c r="AA46" s="94">
        <f>Y46+W46+U46+S46+O46+M46+K46+I46+G46+E46</f>
        <v>11087</v>
      </c>
      <c r="AB46" s="167">
        <f>AA46/AE46*100</f>
        <v>97.15212057483352</v>
      </c>
      <c r="AC46" s="56">
        <f>SUM(AC13:AC45)</f>
        <v>321</v>
      </c>
      <c r="AD46" s="168">
        <f>AC46/AE46*100</f>
        <v>2.8128286014721344</v>
      </c>
      <c r="AE46" s="56">
        <f>SUM(AE13:AE45)</f>
        <v>11412</v>
      </c>
      <c r="AF46" s="194">
        <f>AE46/D46*100</f>
        <v>63.147410358565736</v>
      </c>
      <c r="AG46" s="169">
        <f>AF46-100</f>
        <v>-36.852589641434264</v>
      </c>
      <c r="AH46" s="20"/>
      <c r="AI46" s="20"/>
      <c r="AJ46" s="20"/>
      <c r="AK46" s="20"/>
      <c r="AL46" s="20"/>
    </row>
    <row r="47" ht="13.5" thickTop="1"/>
  </sheetData>
  <mergeCells count="32">
    <mergeCell ref="AG9:AG11"/>
    <mergeCell ref="W10:X10"/>
    <mergeCell ref="S10:T10"/>
    <mergeCell ref="U10:V10"/>
    <mergeCell ref="A46:B46"/>
    <mergeCell ref="AE9:AE11"/>
    <mergeCell ref="Y10:Z10"/>
    <mergeCell ref="E9:Z9"/>
    <mergeCell ref="M10:N10"/>
    <mergeCell ref="O10:P10"/>
    <mergeCell ref="G10:H10"/>
    <mergeCell ref="I10:J10"/>
    <mergeCell ref="A40:A44"/>
    <mergeCell ref="C9:C11"/>
    <mergeCell ref="A13:A39"/>
    <mergeCell ref="AF9:AF11"/>
    <mergeCell ref="A9:A11"/>
    <mergeCell ref="B9:B11"/>
    <mergeCell ref="AA9:AB10"/>
    <mergeCell ref="E10:F10"/>
    <mergeCell ref="AC9:AD10"/>
    <mergeCell ref="K10:L10"/>
    <mergeCell ref="D9:D11"/>
    <mergeCell ref="Q10:R10"/>
    <mergeCell ref="A5:AG5"/>
    <mergeCell ref="A6:AG6"/>
    <mergeCell ref="A7:AG7"/>
    <mergeCell ref="A8:AG8"/>
    <mergeCell ref="A1:AG1"/>
    <mergeCell ref="A2:AG2"/>
    <mergeCell ref="A3:AG3"/>
    <mergeCell ref="A4:AG4"/>
  </mergeCells>
  <printOptions horizontalCentered="1"/>
  <pageMargins left="0" right="0" top="0.5905511811023623" bottom="0.7874015748031497" header="0" footer="0"/>
  <pageSetup horizontalDpi="300" verticalDpi="300" orientation="landscape" paperSize="9" scale="90" r:id="rId2"/>
  <headerFooter alignWithMargins="0">
    <oddFooter>&amp;C&amp;P de &amp;N</oddFooter>
  </headerFooter>
  <rowBreaks count="1" manualBreakCount="1">
    <brk id="39" max="3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7"/>
  <sheetViews>
    <sheetView zoomScale="75" zoomScaleNormal="75" workbookViewId="0" topLeftCell="B34">
      <selection activeCell="AI13" sqref="AI13"/>
    </sheetView>
  </sheetViews>
  <sheetFormatPr defaultColWidth="11.421875" defaultRowHeight="12.75"/>
  <cols>
    <col min="1" max="1" width="8.00390625" style="66" customWidth="1"/>
    <col min="2" max="2" width="7.7109375" style="5" customWidth="1"/>
    <col min="3" max="3" width="5.57421875" style="1" customWidth="1"/>
    <col min="4" max="4" width="6.8515625" style="8" customWidth="1"/>
    <col min="5" max="5" width="5.7109375" style="8" customWidth="1"/>
    <col min="6" max="6" width="4.57421875" style="21" customWidth="1"/>
    <col min="7" max="7" width="5.7109375" style="8" customWidth="1"/>
    <col min="8" max="8" width="4.421875" style="21" customWidth="1"/>
    <col min="9" max="9" width="5.7109375" style="8" customWidth="1"/>
    <col min="10" max="10" width="4.57421875" style="21" customWidth="1"/>
    <col min="11" max="11" width="5.7109375" style="8" customWidth="1"/>
    <col min="12" max="12" width="4.57421875" style="21" customWidth="1"/>
    <col min="13" max="13" width="5.7109375" style="8" customWidth="1"/>
    <col min="14" max="14" width="4.57421875" style="21" customWidth="1"/>
    <col min="15" max="15" width="5.7109375" style="8" customWidth="1"/>
    <col min="16" max="16" width="4.57421875" style="21" customWidth="1"/>
    <col min="17" max="17" width="5.7109375" style="21" customWidth="1"/>
    <col min="18" max="18" width="4.57421875" style="21" customWidth="1"/>
    <col min="19" max="19" width="5.7109375" style="21" customWidth="1"/>
    <col min="20" max="20" width="4.57421875" style="21" customWidth="1"/>
    <col min="21" max="21" width="5.7109375" style="21" customWidth="1"/>
    <col min="22" max="22" width="4.57421875" style="21" customWidth="1"/>
    <col min="23" max="23" width="5.7109375" style="21" customWidth="1"/>
    <col min="24" max="24" width="4.57421875" style="21" customWidth="1"/>
    <col min="25" max="25" width="5.7109375" style="8" customWidth="1"/>
    <col min="26" max="26" width="4.57421875" style="21" customWidth="1"/>
    <col min="27" max="27" width="6.7109375" style="157" customWidth="1"/>
    <col min="28" max="28" width="4.7109375" style="157" customWidth="1"/>
    <col min="29" max="29" width="5.00390625" style="157" customWidth="1"/>
    <col min="30" max="30" width="4.57421875" style="158" customWidth="1"/>
    <col min="31" max="31" width="7.00390625" style="157" customWidth="1"/>
    <col min="32" max="32" width="7.8515625" style="158" customWidth="1"/>
    <col min="33" max="33" width="7.28125" style="158" customWidth="1"/>
    <col min="34" max="39" width="11.421875" style="18" customWidth="1"/>
  </cols>
  <sheetData>
    <row r="1" spans="1:33" ht="39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</row>
    <row r="2" spans="1:33" ht="18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</row>
    <row r="3" spans="1:33" ht="12.75">
      <c r="A3" s="312" t="s">
        <v>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</row>
    <row r="4" spans="1:33" ht="12.75">
      <c r="A4" s="313" t="s">
        <v>35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3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3" ht="25.5" customHeight="1">
      <c r="A6" s="343" t="s">
        <v>53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</row>
    <row r="7" spans="1:33" ht="11.25" customHeight="1">
      <c r="A7" s="315" t="s">
        <v>46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</row>
    <row r="8" spans="1:33" ht="13.5" thickBot="1">
      <c r="A8" s="306" t="s">
        <v>72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39" s="165" customFormat="1" ht="12" customHeight="1" thickBot="1" thickTop="1">
      <c r="A9" s="319" t="s">
        <v>36</v>
      </c>
      <c r="B9" s="322" t="s">
        <v>11</v>
      </c>
      <c r="C9" s="333" t="s">
        <v>12</v>
      </c>
      <c r="D9" s="334" t="s">
        <v>39</v>
      </c>
      <c r="E9" s="307" t="s">
        <v>42</v>
      </c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8"/>
      <c r="AA9" s="323" t="s">
        <v>43</v>
      </c>
      <c r="AB9" s="324"/>
      <c r="AC9" s="329" t="s">
        <v>40</v>
      </c>
      <c r="AD9" s="330"/>
      <c r="AE9" s="334" t="s">
        <v>41</v>
      </c>
      <c r="AF9" s="316" t="s">
        <v>68</v>
      </c>
      <c r="AG9" s="342" t="s">
        <v>69</v>
      </c>
      <c r="AH9" s="24"/>
      <c r="AI9" s="24"/>
      <c r="AJ9" s="24"/>
      <c r="AK9" s="24"/>
      <c r="AL9" s="24"/>
      <c r="AM9" s="24"/>
    </row>
    <row r="10" spans="1:33" s="24" customFormat="1" ht="18.75" customHeight="1" thickBot="1" thickTop="1">
      <c r="A10" s="320"/>
      <c r="B10" s="322"/>
      <c r="C10" s="333"/>
      <c r="D10" s="334"/>
      <c r="E10" s="327"/>
      <c r="F10" s="328"/>
      <c r="G10" s="327"/>
      <c r="H10" s="328"/>
      <c r="I10" s="327"/>
      <c r="J10" s="328"/>
      <c r="K10" s="327"/>
      <c r="L10" s="328"/>
      <c r="M10" s="327"/>
      <c r="N10" s="328"/>
      <c r="O10" s="327"/>
      <c r="P10" s="328"/>
      <c r="Q10" s="327"/>
      <c r="R10" s="328"/>
      <c r="S10" s="327"/>
      <c r="T10" s="328"/>
      <c r="U10" s="327"/>
      <c r="V10" s="328"/>
      <c r="W10" s="327"/>
      <c r="X10" s="328"/>
      <c r="Y10" s="327"/>
      <c r="Z10" s="328"/>
      <c r="AA10" s="325"/>
      <c r="AB10" s="326"/>
      <c r="AC10" s="331"/>
      <c r="AD10" s="332"/>
      <c r="AE10" s="334"/>
      <c r="AF10" s="317"/>
      <c r="AG10" s="342"/>
    </row>
    <row r="11" spans="1:33" s="24" customFormat="1" ht="12.75" customHeight="1" thickBot="1" thickTop="1">
      <c r="A11" s="321"/>
      <c r="B11" s="322"/>
      <c r="C11" s="333"/>
      <c r="D11" s="334"/>
      <c r="E11" s="49" t="s">
        <v>44</v>
      </c>
      <c r="F11" s="144" t="s">
        <v>38</v>
      </c>
      <c r="G11" s="49" t="s">
        <v>44</v>
      </c>
      <c r="H11" s="144" t="s">
        <v>38</v>
      </c>
      <c r="I11" s="49" t="s">
        <v>44</v>
      </c>
      <c r="J11" s="144" t="s">
        <v>38</v>
      </c>
      <c r="K11" s="49" t="s">
        <v>44</v>
      </c>
      <c r="L11" s="144" t="s">
        <v>38</v>
      </c>
      <c r="M11" s="49" t="s">
        <v>44</v>
      </c>
      <c r="N11" s="144" t="s">
        <v>38</v>
      </c>
      <c r="O11" s="49" t="s">
        <v>44</v>
      </c>
      <c r="P11" s="144" t="s">
        <v>38</v>
      </c>
      <c r="Q11" s="49" t="s">
        <v>44</v>
      </c>
      <c r="R11" s="144" t="s">
        <v>38</v>
      </c>
      <c r="S11" s="49" t="s">
        <v>44</v>
      </c>
      <c r="T11" s="144" t="s">
        <v>38</v>
      </c>
      <c r="U11" s="49" t="s">
        <v>44</v>
      </c>
      <c r="V11" s="144" t="s">
        <v>38</v>
      </c>
      <c r="W11" s="49" t="s">
        <v>44</v>
      </c>
      <c r="X11" s="144" t="s">
        <v>38</v>
      </c>
      <c r="Y11" s="49" t="s">
        <v>44</v>
      </c>
      <c r="Z11" s="144" t="s">
        <v>38</v>
      </c>
      <c r="AA11" s="49" t="s">
        <v>44</v>
      </c>
      <c r="AB11" s="142" t="s">
        <v>38</v>
      </c>
      <c r="AC11" s="48" t="s">
        <v>44</v>
      </c>
      <c r="AD11" s="142" t="s">
        <v>38</v>
      </c>
      <c r="AE11" s="334"/>
      <c r="AF11" s="318"/>
      <c r="AG11" s="342"/>
    </row>
    <row r="12" spans="1:39" s="2" customFormat="1" ht="7.5" customHeight="1" thickBot="1" thickTop="1">
      <c r="A12" s="65"/>
      <c r="B12" s="5"/>
      <c r="C12" s="1"/>
      <c r="D12" s="8"/>
      <c r="E12" s="8"/>
      <c r="F12" s="21"/>
      <c r="G12" s="8"/>
      <c r="H12" s="21"/>
      <c r="I12" s="8"/>
      <c r="J12" s="21"/>
      <c r="K12" s="8"/>
      <c r="L12" s="21"/>
      <c r="M12" s="8"/>
      <c r="N12" s="21"/>
      <c r="O12" s="8"/>
      <c r="P12" s="21"/>
      <c r="Q12" s="21"/>
      <c r="R12" s="21"/>
      <c r="S12" s="21"/>
      <c r="T12" s="21"/>
      <c r="U12" s="21"/>
      <c r="V12" s="21"/>
      <c r="W12" s="21"/>
      <c r="X12" s="21"/>
      <c r="Y12" s="8"/>
      <c r="Z12" s="21"/>
      <c r="AA12" s="157"/>
      <c r="AB12" s="157"/>
      <c r="AC12" s="157"/>
      <c r="AD12" s="158"/>
      <c r="AE12" s="157"/>
      <c r="AF12" s="158"/>
      <c r="AG12" s="158"/>
      <c r="AH12" s="14"/>
      <c r="AI12" s="14"/>
      <c r="AJ12" s="14"/>
      <c r="AK12" s="14"/>
      <c r="AL12" s="14"/>
      <c r="AM12" s="14"/>
    </row>
    <row r="13" spans="1:33" ht="13.5" customHeight="1" thickTop="1">
      <c r="A13" s="303" t="s">
        <v>25</v>
      </c>
      <c r="B13" s="28">
        <v>54</v>
      </c>
      <c r="C13" s="29" t="s">
        <v>15</v>
      </c>
      <c r="D13" s="52">
        <v>489</v>
      </c>
      <c r="E13" s="96">
        <v>80</v>
      </c>
      <c r="F13" s="33">
        <f aca="true" t="shared" si="0" ref="F13:F35">E13/AE13*100</f>
        <v>23.59882005899705</v>
      </c>
      <c r="G13" s="100">
        <v>185</v>
      </c>
      <c r="H13" s="33">
        <f aca="true" t="shared" si="1" ref="H13:H35">G13/AE13*100</f>
        <v>54.572271386430685</v>
      </c>
      <c r="I13" s="96">
        <v>6</v>
      </c>
      <c r="J13" s="33">
        <f aca="true" t="shared" si="2" ref="J13:J35">I13/AE13*100</f>
        <v>1.7699115044247788</v>
      </c>
      <c r="K13" s="96">
        <v>1</v>
      </c>
      <c r="L13" s="33">
        <f aca="true" t="shared" si="3" ref="L13:L35">K13/AE13*100</f>
        <v>0.2949852507374631</v>
      </c>
      <c r="M13" s="96">
        <v>1</v>
      </c>
      <c r="N13" s="33">
        <f aca="true" t="shared" si="4" ref="N13:N35">M13/AE13*100</f>
        <v>0.2949852507374631</v>
      </c>
      <c r="O13" s="96">
        <v>48</v>
      </c>
      <c r="P13" s="33">
        <f aca="true" t="shared" si="5" ref="P13:P35">O13/AE13*100</f>
        <v>14.15929203539823</v>
      </c>
      <c r="Q13" s="96">
        <v>0</v>
      </c>
      <c r="R13" s="33">
        <f aca="true" t="shared" si="6" ref="R13:R35">Q13/AE13*100</f>
        <v>0</v>
      </c>
      <c r="S13" s="96">
        <v>7</v>
      </c>
      <c r="T13" s="33">
        <f aca="true" t="shared" si="7" ref="T13:T35">S13/AE13*100</f>
        <v>2.0648967551622417</v>
      </c>
      <c r="U13" s="114">
        <v>2</v>
      </c>
      <c r="V13" s="33">
        <f aca="true" t="shared" si="8" ref="V13:V35">U13/AE13*100</f>
        <v>0.5899705014749262</v>
      </c>
      <c r="W13" s="114">
        <v>0</v>
      </c>
      <c r="X13" s="33">
        <f aca="true" t="shared" si="9" ref="X13:X35">W13/AE13*100</f>
        <v>0</v>
      </c>
      <c r="Y13" s="96">
        <v>1</v>
      </c>
      <c r="Z13" s="33">
        <f aca="true" t="shared" si="10" ref="Z13:Z35">Y13/AA13*100</f>
        <v>0.3021148036253776</v>
      </c>
      <c r="AA13" s="153">
        <f>E13+G13+I13+K13+M13+O13+Q13+S13+U13+W13+Y13</f>
        <v>331</v>
      </c>
      <c r="AB13" s="159">
        <f aca="true" t="shared" si="11" ref="AB13:AB35">AA13/AE13*100</f>
        <v>97.6401179941003</v>
      </c>
      <c r="AC13" s="96">
        <v>8</v>
      </c>
      <c r="AD13" s="102">
        <f aca="true" t="shared" si="12" ref="AD13:AD35">AC13/AE13*100</f>
        <v>2.359882005899705</v>
      </c>
      <c r="AE13" s="153">
        <f aca="true" t="shared" si="13" ref="AE13:AE35">AA13+AC13</f>
        <v>339</v>
      </c>
      <c r="AF13" s="102">
        <f aca="true" t="shared" si="14" ref="AF13:AF35">AE13/D13*100</f>
        <v>69.32515337423312</v>
      </c>
      <c r="AG13" s="105">
        <f aca="true" t="shared" si="15" ref="AG13:AG35">AF13-100</f>
        <v>-30.674846625766875</v>
      </c>
    </row>
    <row r="14" spans="1:33" ht="12.75" customHeight="1">
      <c r="A14" s="304"/>
      <c r="B14" s="6">
        <v>54</v>
      </c>
      <c r="C14" s="3" t="s">
        <v>16</v>
      </c>
      <c r="D14" s="53">
        <v>489</v>
      </c>
      <c r="E14" s="97">
        <v>101</v>
      </c>
      <c r="F14" s="37">
        <f t="shared" si="0"/>
        <v>29.61876832844575</v>
      </c>
      <c r="G14" s="113">
        <v>166</v>
      </c>
      <c r="H14" s="37">
        <f t="shared" si="1"/>
        <v>48.68035190615836</v>
      </c>
      <c r="I14" s="97">
        <v>18</v>
      </c>
      <c r="J14" s="37">
        <f t="shared" si="2"/>
        <v>5.278592375366569</v>
      </c>
      <c r="K14" s="97">
        <v>0</v>
      </c>
      <c r="L14" s="37">
        <f t="shared" si="3"/>
        <v>0</v>
      </c>
      <c r="M14" s="97">
        <v>4</v>
      </c>
      <c r="N14" s="37">
        <f t="shared" si="4"/>
        <v>1.1730205278592376</v>
      </c>
      <c r="O14" s="97">
        <v>38</v>
      </c>
      <c r="P14" s="37">
        <f t="shared" si="5"/>
        <v>11.143695014662756</v>
      </c>
      <c r="Q14" s="97">
        <v>0</v>
      </c>
      <c r="R14" s="37">
        <f t="shared" si="6"/>
        <v>0</v>
      </c>
      <c r="S14" s="97">
        <v>4</v>
      </c>
      <c r="T14" s="37">
        <f t="shared" si="7"/>
        <v>1.1730205278592376</v>
      </c>
      <c r="U14" s="115">
        <v>3</v>
      </c>
      <c r="V14" s="37">
        <f t="shared" si="8"/>
        <v>0.8797653958944283</v>
      </c>
      <c r="W14" s="115">
        <v>0</v>
      </c>
      <c r="X14" s="37">
        <f t="shared" si="9"/>
        <v>0</v>
      </c>
      <c r="Y14" s="97">
        <v>0</v>
      </c>
      <c r="Z14" s="37">
        <f t="shared" si="10"/>
        <v>0</v>
      </c>
      <c r="AA14" s="154">
        <f aca="true" t="shared" si="16" ref="AA14:AA35">E14+G14+I14+K14+M14+O14+Q14+S14+U14+W14+Y14</f>
        <v>334</v>
      </c>
      <c r="AB14" s="160">
        <f t="shared" si="11"/>
        <v>97.94721407624634</v>
      </c>
      <c r="AC14" s="97">
        <v>7</v>
      </c>
      <c r="AD14" s="103">
        <f t="shared" si="12"/>
        <v>2.0527859237536656</v>
      </c>
      <c r="AE14" s="154">
        <f t="shared" si="13"/>
        <v>341</v>
      </c>
      <c r="AF14" s="103">
        <f t="shared" si="14"/>
        <v>69.73415132924336</v>
      </c>
      <c r="AG14" s="106">
        <f t="shared" si="15"/>
        <v>-30.26584867075664</v>
      </c>
    </row>
    <row r="15" spans="1:33" ht="12.75" customHeight="1">
      <c r="A15" s="304"/>
      <c r="B15" s="6">
        <v>72</v>
      </c>
      <c r="C15" s="3" t="s">
        <v>15</v>
      </c>
      <c r="D15" s="53">
        <v>643</v>
      </c>
      <c r="E15" s="97">
        <v>108</v>
      </c>
      <c r="F15" s="37">
        <f t="shared" si="0"/>
        <v>24.601366742596813</v>
      </c>
      <c r="G15" s="97">
        <v>245</v>
      </c>
      <c r="H15" s="37">
        <f t="shared" si="1"/>
        <v>55.80865603644647</v>
      </c>
      <c r="I15" s="97">
        <v>12</v>
      </c>
      <c r="J15" s="37">
        <f t="shared" si="2"/>
        <v>2.733485193621868</v>
      </c>
      <c r="K15" s="98">
        <v>3</v>
      </c>
      <c r="L15" s="37">
        <f t="shared" si="3"/>
        <v>0.683371298405467</v>
      </c>
      <c r="M15" s="98">
        <v>5</v>
      </c>
      <c r="N15" s="37">
        <f t="shared" si="4"/>
        <v>1.1389521640091116</v>
      </c>
      <c r="O15" s="98">
        <v>53</v>
      </c>
      <c r="P15" s="37">
        <f t="shared" si="5"/>
        <v>12.072892938496583</v>
      </c>
      <c r="Q15" s="97">
        <v>1</v>
      </c>
      <c r="R15" s="37">
        <f t="shared" si="6"/>
        <v>0.22779043280182232</v>
      </c>
      <c r="S15" s="98">
        <v>1</v>
      </c>
      <c r="T15" s="37">
        <f t="shared" si="7"/>
        <v>0.22779043280182232</v>
      </c>
      <c r="U15" s="115">
        <v>2</v>
      </c>
      <c r="V15" s="37">
        <f t="shared" si="8"/>
        <v>0.45558086560364464</v>
      </c>
      <c r="W15" s="115">
        <v>1</v>
      </c>
      <c r="X15" s="37">
        <f t="shared" si="9"/>
        <v>0.22779043280182232</v>
      </c>
      <c r="Y15" s="97">
        <v>0</v>
      </c>
      <c r="Z15" s="37">
        <f t="shared" si="10"/>
        <v>0</v>
      </c>
      <c r="AA15" s="154">
        <f t="shared" si="16"/>
        <v>431</v>
      </c>
      <c r="AB15" s="160">
        <f t="shared" si="11"/>
        <v>98.17767653758543</v>
      </c>
      <c r="AC15" s="97">
        <v>8</v>
      </c>
      <c r="AD15" s="103">
        <f t="shared" si="12"/>
        <v>1.8223234624145785</v>
      </c>
      <c r="AE15" s="154">
        <f t="shared" si="13"/>
        <v>439</v>
      </c>
      <c r="AF15" s="103">
        <f t="shared" si="14"/>
        <v>68.27371695178849</v>
      </c>
      <c r="AG15" s="106">
        <f t="shared" si="15"/>
        <v>-31.726283048211513</v>
      </c>
    </row>
    <row r="16" spans="1:33" ht="12.75" customHeight="1">
      <c r="A16" s="304"/>
      <c r="B16" s="6">
        <v>72</v>
      </c>
      <c r="C16" s="3" t="s">
        <v>16</v>
      </c>
      <c r="D16" s="53">
        <v>643</v>
      </c>
      <c r="E16" s="97">
        <v>130</v>
      </c>
      <c r="F16" s="37">
        <f t="shared" si="0"/>
        <v>28.01724137931034</v>
      </c>
      <c r="G16" s="98">
        <v>255</v>
      </c>
      <c r="H16" s="37">
        <f t="shared" si="1"/>
        <v>54.956896551724135</v>
      </c>
      <c r="I16" s="98">
        <v>9</v>
      </c>
      <c r="J16" s="37">
        <f t="shared" si="2"/>
        <v>1.9396551724137931</v>
      </c>
      <c r="K16" s="98">
        <v>4</v>
      </c>
      <c r="L16" s="37">
        <f t="shared" si="3"/>
        <v>0.8620689655172413</v>
      </c>
      <c r="M16" s="98">
        <v>2</v>
      </c>
      <c r="N16" s="37">
        <f t="shared" si="4"/>
        <v>0.43103448275862066</v>
      </c>
      <c r="O16" s="98">
        <v>52</v>
      </c>
      <c r="P16" s="37">
        <f t="shared" si="5"/>
        <v>11.206896551724139</v>
      </c>
      <c r="Q16" s="97">
        <v>0</v>
      </c>
      <c r="R16" s="37">
        <f t="shared" si="6"/>
        <v>0</v>
      </c>
      <c r="S16" s="98">
        <v>3</v>
      </c>
      <c r="T16" s="37">
        <f t="shared" si="7"/>
        <v>0.646551724137931</v>
      </c>
      <c r="U16" s="116">
        <v>0</v>
      </c>
      <c r="V16" s="37">
        <f t="shared" si="8"/>
        <v>0</v>
      </c>
      <c r="W16" s="116">
        <v>2</v>
      </c>
      <c r="X16" s="37">
        <f t="shared" si="9"/>
        <v>0.43103448275862066</v>
      </c>
      <c r="Y16" s="98">
        <v>0</v>
      </c>
      <c r="Z16" s="37">
        <f t="shared" si="10"/>
        <v>0</v>
      </c>
      <c r="AA16" s="154">
        <f t="shared" si="16"/>
        <v>457</v>
      </c>
      <c r="AB16" s="160">
        <f t="shared" si="11"/>
        <v>98.49137931034483</v>
      </c>
      <c r="AC16" s="97">
        <v>7</v>
      </c>
      <c r="AD16" s="103">
        <f t="shared" si="12"/>
        <v>1.5086206896551724</v>
      </c>
      <c r="AE16" s="154">
        <f t="shared" si="13"/>
        <v>464</v>
      </c>
      <c r="AF16" s="103">
        <f t="shared" si="14"/>
        <v>72.16174183514774</v>
      </c>
      <c r="AG16" s="106">
        <f t="shared" si="15"/>
        <v>-27.838258164852263</v>
      </c>
    </row>
    <row r="17" spans="1:33" ht="12.75" customHeight="1">
      <c r="A17" s="304"/>
      <c r="B17" s="6">
        <v>73</v>
      </c>
      <c r="C17" s="3" t="s">
        <v>15</v>
      </c>
      <c r="D17" s="53">
        <v>592</v>
      </c>
      <c r="E17" s="97">
        <v>120</v>
      </c>
      <c r="F17" s="37">
        <f t="shared" si="0"/>
        <v>34.48275862068966</v>
      </c>
      <c r="G17" s="98">
        <v>181</v>
      </c>
      <c r="H17" s="37">
        <f t="shared" si="1"/>
        <v>52.01149425287356</v>
      </c>
      <c r="I17" s="98">
        <v>7</v>
      </c>
      <c r="J17" s="37">
        <f t="shared" si="2"/>
        <v>2.0114942528735633</v>
      </c>
      <c r="K17" s="98">
        <v>0</v>
      </c>
      <c r="L17" s="37">
        <f t="shared" si="3"/>
        <v>0</v>
      </c>
      <c r="M17" s="98">
        <v>2</v>
      </c>
      <c r="N17" s="37">
        <f t="shared" si="4"/>
        <v>0.5747126436781609</v>
      </c>
      <c r="O17" s="98">
        <v>22</v>
      </c>
      <c r="P17" s="37">
        <f t="shared" si="5"/>
        <v>6.321839080459771</v>
      </c>
      <c r="Q17" s="97">
        <v>0</v>
      </c>
      <c r="R17" s="37">
        <f t="shared" si="6"/>
        <v>0</v>
      </c>
      <c r="S17" s="98">
        <v>12</v>
      </c>
      <c r="T17" s="37">
        <f t="shared" si="7"/>
        <v>3.4482758620689653</v>
      </c>
      <c r="U17" s="116">
        <v>1</v>
      </c>
      <c r="V17" s="37">
        <f t="shared" si="8"/>
        <v>0.28735632183908044</v>
      </c>
      <c r="W17" s="116">
        <v>1</v>
      </c>
      <c r="X17" s="37">
        <f t="shared" si="9"/>
        <v>0.28735632183908044</v>
      </c>
      <c r="Y17" s="98">
        <v>1</v>
      </c>
      <c r="Z17" s="37">
        <f t="shared" si="10"/>
        <v>0.2881844380403458</v>
      </c>
      <c r="AA17" s="154">
        <f t="shared" si="16"/>
        <v>347</v>
      </c>
      <c r="AB17" s="160">
        <f t="shared" si="11"/>
        <v>99.71264367816092</v>
      </c>
      <c r="AC17" s="97">
        <v>1</v>
      </c>
      <c r="AD17" s="103">
        <f t="shared" si="12"/>
        <v>0.28735632183908044</v>
      </c>
      <c r="AE17" s="154">
        <f t="shared" si="13"/>
        <v>348</v>
      </c>
      <c r="AF17" s="103">
        <f t="shared" si="14"/>
        <v>58.78378378378378</v>
      </c>
      <c r="AG17" s="106">
        <f t="shared" si="15"/>
        <v>-41.21621621621622</v>
      </c>
    </row>
    <row r="18" spans="1:33" ht="12.75" customHeight="1">
      <c r="A18" s="304"/>
      <c r="B18" s="6">
        <v>73</v>
      </c>
      <c r="C18" s="3" t="s">
        <v>16</v>
      </c>
      <c r="D18" s="53">
        <v>593</v>
      </c>
      <c r="E18" s="97">
        <v>109</v>
      </c>
      <c r="F18" s="37">
        <f t="shared" si="0"/>
        <v>32.831325301204814</v>
      </c>
      <c r="G18" s="98">
        <v>171</v>
      </c>
      <c r="H18" s="37">
        <f t="shared" si="1"/>
        <v>51.50602409638554</v>
      </c>
      <c r="I18" s="98">
        <v>6</v>
      </c>
      <c r="J18" s="37">
        <f t="shared" si="2"/>
        <v>1.8072289156626504</v>
      </c>
      <c r="K18" s="98">
        <v>1</v>
      </c>
      <c r="L18" s="37">
        <f t="shared" si="3"/>
        <v>0.30120481927710846</v>
      </c>
      <c r="M18" s="98">
        <v>2</v>
      </c>
      <c r="N18" s="37">
        <f t="shared" si="4"/>
        <v>0.6024096385542169</v>
      </c>
      <c r="O18" s="98">
        <v>22</v>
      </c>
      <c r="P18" s="37">
        <f t="shared" si="5"/>
        <v>6.626506024096386</v>
      </c>
      <c r="Q18" s="97">
        <v>0</v>
      </c>
      <c r="R18" s="37">
        <f t="shared" si="6"/>
        <v>0</v>
      </c>
      <c r="S18" s="98">
        <v>13</v>
      </c>
      <c r="T18" s="37">
        <f t="shared" si="7"/>
        <v>3.91566265060241</v>
      </c>
      <c r="U18" s="116">
        <v>1</v>
      </c>
      <c r="V18" s="37">
        <f t="shared" si="8"/>
        <v>0.30120481927710846</v>
      </c>
      <c r="W18" s="116">
        <v>0</v>
      </c>
      <c r="X18" s="37">
        <f t="shared" si="9"/>
        <v>0</v>
      </c>
      <c r="Y18" s="98">
        <v>0</v>
      </c>
      <c r="Z18" s="37">
        <f t="shared" si="10"/>
        <v>0</v>
      </c>
      <c r="AA18" s="154">
        <f t="shared" si="16"/>
        <v>325</v>
      </c>
      <c r="AB18" s="160">
        <f t="shared" si="11"/>
        <v>97.89156626506023</v>
      </c>
      <c r="AC18" s="97">
        <v>7</v>
      </c>
      <c r="AD18" s="103">
        <f t="shared" si="12"/>
        <v>2.108433734939759</v>
      </c>
      <c r="AE18" s="154">
        <f t="shared" si="13"/>
        <v>332</v>
      </c>
      <c r="AF18" s="103">
        <f t="shared" si="14"/>
        <v>55.98650927487352</v>
      </c>
      <c r="AG18" s="106">
        <f t="shared" si="15"/>
        <v>-44.01349072512648</v>
      </c>
    </row>
    <row r="19" spans="1:33" ht="12.75" customHeight="1">
      <c r="A19" s="304"/>
      <c r="B19" s="6">
        <v>74</v>
      </c>
      <c r="C19" s="3" t="s">
        <v>15</v>
      </c>
      <c r="D19" s="53">
        <v>714</v>
      </c>
      <c r="E19" s="97">
        <v>147</v>
      </c>
      <c r="F19" s="37">
        <f t="shared" si="0"/>
        <v>30.49792531120332</v>
      </c>
      <c r="G19" s="98">
        <v>234</v>
      </c>
      <c r="H19" s="37">
        <f t="shared" si="1"/>
        <v>48.54771784232365</v>
      </c>
      <c r="I19" s="98">
        <v>15</v>
      </c>
      <c r="J19" s="37">
        <f t="shared" si="2"/>
        <v>3.112033195020747</v>
      </c>
      <c r="K19" s="98">
        <v>3</v>
      </c>
      <c r="L19" s="37">
        <f t="shared" si="3"/>
        <v>0.6224066390041494</v>
      </c>
      <c r="M19" s="98">
        <v>6</v>
      </c>
      <c r="N19" s="37">
        <f t="shared" si="4"/>
        <v>1.2448132780082988</v>
      </c>
      <c r="O19" s="98">
        <v>54</v>
      </c>
      <c r="P19" s="37">
        <f t="shared" si="5"/>
        <v>11.20331950207469</v>
      </c>
      <c r="Q19" s="97">
        <v>0</v>
      </c>
      <c r="R19" s="37">
        <f t="shared" si="6"/>
        <v>0</v>
      </c>
      <c r="S19" s="98">
        <v>2</v>
      </c>
      <c r="T19" s="37">
        <f t="shared" si="7"/>
        <v>0.4149377593360996</v>
      </c>
      <c r="U19" s="116">
        <v>1</v>
      </c>
      <c r="V19" s="37">
        <f t="shared" si="8"/>
        <v>0.2074688796680498</v>
      </c>
      <c r="W19" s="116">
        <v>0</v>
      </c>
      <c r="X19" s="37">
        <f t="shared" si="9"/>
        <v>0</v>
      </c>
      <c r="Y19" s="98">
        <v>1</v>
      </c>
      <c r="Z19" s="37">
        <f t="shared" si="10"/>
        <v>0.21598272138228944</v>
      </c>
      <c r="AA19" s="154">
        <f t="shared" si="16"/>
        <v>463</v>
      </c>
      <c r="AB19" s="160">
        <f t="shared" si="11"/>
        <v>96.05809128630706</v>
      </c>
      <c r="AC19" s="97">
        <v>19</v>
      </c>
      <c r="AD19" s="103">
        <f t="shared" si="12"/>
        <v>3.941908713692946</v>
      </c>
      <c r="AE19" s="154">
        <f t="shared" si="13"/>
        <v>482</v>
      </c>
      <c r="AF19" s="103">
        <f t="shared" si="14"/>
        <v>67.50700280112045</v>
      </c>
      <c r="AG19" s="106">
        <f t="shared" si="15"/>
        <v>-32.49299719887955</v>
      </c>
    </row>
    <row r="20" spans="1:33" ht="12.75" customHeight="1">
      <c r="A20" s="304"/>
      <c r="B20" s="6">
        <v>74</v>
      </c>
      <c r="C20" s="3" t="s">
        <v>16</v>
      </c>
      <c r="D20" s="53">
        <v>715</v>
      </c>
      <c r="E20" s="97">
        <v>123</v>
      </c>
      <c r="F20" s="37">
        <f t="shared" si="0"/>
        <v>26.394849785407725</v>
      </c>
      <c r="G20" s="98">
        <v>235</v>
      </c>
      <c r="H20" s="37">
        <f t="shared" si="1"/>
        <v>50.42918454935622</v>
      </c>
      <c r="I20" s="98">
        <v>12</v>
      </c>
      <c r="J20" s="37">
        <f t="shared" si="2"/>
        <v>2.575107296137339</v>
      </c>
      <c r="K20" s="98">
        <v>1</v>
      </c>
      <c r="L20" s="37">
        <f t="shared" si="3"/>
        <v>0.2145922746781116</v>
      </c>
      <c r="M20" s="98">
        <v>7</v>
      </c>
      <c r="N20" s="37">
        <f t="shared" si="4"/>
        <v>1.502145922746781</v>
      </c>
      <c r="O20" s="98">
        <v>71</v>
      </c>
      <c r="P20" s="37">
        <f t="shared" si="5"/>
        <v>15.236051502145923</v>
      </c>
      <c r="Q20" s="97">
        <v>0</v>
      </c>
      <c r="R20" s="37">
        <f t="shared" si="6"/>
        <v>0</v>
      </c>
      <c r="S20" s="98">
        <v>3</v>
      </c>
      <c r="T20" s="37">
        <f t="shared" si="7"/>
        <v>0.6437768240343348</v>
      </c>
      <c r="U20" s="116">
        <v>2</v>
      </c>
      <c r="V20" s="37">
        <f t="shared" si="8"/>
        <v>0.4291845493562232</v>
      </c>
      <c r="W20" s="116">
        <v>0</v>
      </c>
      <c r="X20" s="37">
        <f t="shared" si="9"/>
        <v>0</v>
      </c>
      <c r="Y20" s="98">
        <v>0</v>
      </c>
      <c r="Z20" s="37">
        <f t="shared" si="10"/>
        <v>0</v>
      </c>
      <c r="AA20" s="154">
        <f t="shared" si="16"/>
        <v>454</v>
      </c>
      <c r="AB20" s="160">
        <f t="shared" si="11"/>
        <v>97.42489270386267</v>
      </c>
      <c r="AC20" s="97">
        <v>12</v>
      </c>
      <c r="AD20" s="103">
        <f t="shared" si="12"/>
        <v>2.575107296137339</v>
      </c>
      <c r="AE20" s="154">
        <f t="shared" si="13"/>
        <v>466</v>
      </c>
      <c r="AF20" s="103">
        <f t="shared" si="14"/>
        <v>65.17482517482517</v>
      </c>
      <c r="AG20" s="106">
        <f t="shared" si="15"/>
        <v>-34.82517482517483</v>
      </c>
    </row>
    <row r="21" spans="1:33" ht="12.75" customHeight="1">
      <c r="A21" s="304"/>
      <c r="B21" s="6">
        <v>88</v>
      </c>
      <c r="C21" s="3" t="s">
        <v>15</v>
      </c>
      <c r="D21" s="53">
        <v>667</v>
      </c>
      <c r="E21" s="97">
        <v>170</v>
      </c>
      <c r="F21" s="37">
        <f t="shared" si="0"/>
        <v>34.34343434343434</v>
      </c>
      <c r="G21" s="98">
        <v>245</v>
      </c>
      <c r="H21" s="37">
        <f t="shared" si="1"/>
        <v>49.494949494949495</v>
      </c>
      <c r="I21" s="98">
        <v>13</v>
      </c>
      <c r="J21" s="37">
        <f t="shared" si="2"/>
        <v>2.6262626262626263</v>
      </c>
      <c r="K21" s="98">
        <v>3</v>
      </c>
      <c r="L21" s="37">
        <f t="shared" si="3"/>
        <v>0.6060606060606061</v>
      </c>
      <c r="M21" s="98">
        <v>5</v>
      </c>
      <c r="N21" s="37">
        <f t="shared" si="4"/>
        <v>1.0101010101010102</v>
      </c>
      <c r="O21" s="98">
        <v>46</v>
      </c>
      <c r="P21" s="37">
        <f t="shared" si="5"/>
        <v>9.292929292929292</v>
      </c>
      <c r="Q21" s="97">
        <v>0</v>
      </c>
      <c r="R21" s="37">
        <f t="shared" si="6"/>
        <v>0</v>
      </c>
      <c r="S21" s="98">
        <v>3</v>
      </c>
      <c r="T21" s="37">
        <f t="shared" si="7"/>
        <v>0.6060606060606061</v>
      </c>
      <c r="U21" s="116">
        <v>0</v>
      </c>
      <c r="V21" s="37">
        <f t="shared" si="8"/>
        <v>0</v>
      </c>
      <c r="W21" s="116">
        <v>1</v>
      </c>
      <c r="X21" s="37">
        <f t="shared" si="9"/>
        <v>0.20202020202020202</v>
      </c>
      <c r="Y21" s="98">
        <v>1</v>
      </c>
      <c r="Z21" s="37">
        <f t="shared" si="10"/>
        <v>0.20533880903490762</v>
      </c>
      <c r="AA21" s="154">
        <f t="shared" si="16"/>
        <v>487</v>
      </c>
      <c r="AB21" s="160">
        <f t="shared" si="11"/>
        <v>98.38383838383838</v>
      </c>
      <c r="AC21" s="97">
        <v>8</v>
      </c>
      <c r="AD21" s="103">
        <f t="shared" si="12"/>
        <v>1.6161616161616161</v>
      </c>
      <c r="AE21" s="154">
        <f t="shared" si="13"/>
        <v>495</v>
      </c>
      <c r="AF21" s="103">
        <f t="shared" si="14"/>
        <v>74.2128935532234</v>
      </c>
      <c r="AG21" s="106">
        <f t="shared" si="15"/>
        <v>-25.787106446776605</v>
      </c>
    </row>
    <row r="22" spans="1:33" ht="12.75" customHeight="1">
      <c r="A22" s="304"/>
      <c r="B22" s="6">
        <v>89</v>
      </c>
      <c r="C22" s="3" t="s">
        <v>15</v>
      </c>
      <c r="D22" s="53">
        <v>525</v>
      </c>
      <c r="E22" s="97">
        <v>142</v>
      </c>
      <c r="F22" s="37">
        <f t="shared" si="0"/>
        <v>38.482384823848236</v>
      </c>
      <c r="G22" s="98">
        <v>166</v>
      </c>
      <c r="H22" s="37">
        <f t="shared" si="1"/>
        <v>44.986449864498645</v>
      </c>
      <c r="I22" s="98">
        <v>6</v>
      </c>
      <c r="J22" s="37">
        <f t="shared" si="2"/>
        <v>1.6260162601626018</v>
      </c>
      <c r="K22" s="98">
        <v>1</v>
      </c>
      <c r="L22" s="37">
        <f t="shared" si="3"/>
        <v>0.27100271002710025</v>
      </c>
      <c r="M22" s="98">
        <v>3</v>
      </c>
      <c r="N22" s="37">
        <f t="shared" si="4"/>
        <v>0.8130081300813009</v>
      </c>
      <c r="O22" s="98">
        <v>43</v>
      </c>
      <c r="P22" s="37">
        <f t="shared" si="5"/>
        <v>11.653116531165312</v>
      </c>
      <c r="Q22" s="97">
        <v>0</v>
      </c>
      <c r="R22" s="37">
        <f t="shared" si="6"/>
        <v>0</v>
      </c>
      <c r="S22" s="98">
        <v>2</v>
      </c>
      <c r="T22" s="37">
        <f t="shared" si="7"/>
        <v>0.5420054200542005</v>
      </c>
      <c r="U22" s="116">
        <v>0</v>
      </c>
      <c r="V22" s="37">
        <f t="shared" si="8"/>
        <v>0</v>
      </c>
      <c r="W22" s="116">
        <v>1</v>
      </c>
      <c r="X22" s="37">
        <f t="shared" si="9"/>
        <v>0.27100271002710025</v>
      </c>
      <c r="Y22" s="98">
        <v>2</v>
      </c>
      <c r="Z22" s="37">
        <f t="shared" si="10"/>
        <v>0.546448087431694</v>
      </c>
      <c r="AA22" s="154">
        <f t="shared" si="16"/>
        <v>366</v>
      </c>
      <c r="AB22" s="160">
        <f t="shared" si="11"/>
        <v>99.1869918699187</v>
      </c>
      <c r="AC22" s="97">
        <v>3</v>
      </c>
      <c r="AD22" s="103">
        <f t="shared" si="12"/>
        <v>0.8130081300813009</v>
      </c>
      <c r="AE22" s="154">
        <f t="shared" si="13"/>
        <v>369</v>
      </c>
      <c r="AF22" s="103">
        <f t="shared" si="14"/>
        <v>70.28571428571428</v>
      </c>
      <c r="AG22" s="106">
        <f t="shared" si="15"/>
        <v>-29.714285714285722</v>
      </c>
    </row>
    <row r="23" spans="1:33" ht="12.75" customHeight="1">
      <c r="A23" s="304"/>
      <c r="B23" s="6">
        <v>89</v>
      </c>
      <c r="C23" s="3" t="s">
        <v>16</v>
      </c>
      <c r="D23" s="53">
        <v>525</v>
      </c>
      <c r="E23" s="97">
        <v>158</v>
      </c>
      <c r="F23" s="37">
        <f t="shared" si="0"/>
        <v>43.28767123287671</v>
      </c>
      <c r="G23" s="98">
        <v>159</v>
      </c>
      <c r="H23" s="37">
        <f t="shared" si="1"/>
        <v>43.56164383561644</v>
      </c>
      <c r="I23" s="98">
        <v>7</v>
      </c>
      <c r="J23" s="37">
        <f t="shared" si="2"/>
        <v>1.9178082191780823</v>
      </c>
      <c r="K23" s="98">
        <v>0</v>
      </c>
      <c r="L23" s="37">
        <f t="shared" si="3"/>
        <v>0</v>
      </c>
      <c r="M23" s="98">
        <v>4</v>
      </c>
      <c r="N23" s="37">
        <f t="shared" si="4"/>
        <v>1.095890410958904</v>
      </c>
      <c r="O23" s="98">
        <v>26</v>
      </c>
      <c r="P23" s="37">
        <f t="shared" si="5"/>
        <v>7.123287671232877</v>
      </c>
      <c r="Q23" s="97">
        <v>1</v>
      </c>
      <c r="R23" s="37">
        <f t="shared" si="6"/>
        <v>0.273972602739726</v>
      </c>
      <c r="S23" s="98">
        <v>4</v>
      </c>
      <c r="T23" s="37">
        <f t="shared" si="7"/>
        <v>1.095890410958904</v>
      </c>
      <c r="U23" s="116">
        <v>0</v>
      </c>
      <c r="V23" s="37">
        <f t="shared" si="8"/>
        <v>0</v>
      </c>
      <c r="W23" s="116">
        <v>0</v>
      </c>
      <c r="X23" s="37">
        <f t="shared" si="9"/>
        <v>0</v>
      </c>
      <c r="Y23" s="98">
        <v>0</v>
      </c>
      <c r="Z23" s="37">
        <f t="shared" si="10"/>
        <v>0</v>
      </c>
      <c r="AA23" s="154">
        <f t="shared" si="16"/>
        <v>359</v>
      </c>
      <c r="AB23" s="160">
        <f t="shared" si="11"/>
        <v>98.35616438356163</v>
      </c>
      <c r="AC23" s="97">
        <v>6</v>
      </c>
      <c r="AD23" s="103">
        <f t="shared" si="12"/>
        <v>1.643835616438356</v>
      </c>
      <c r="AE23" s="154">
        <f t="shared" si="13"/>
        <v>365</v>
      </c>
      <c r="AF23" s="103">
        <f t="shared" si="14"/>
        <v>69.52380952380952</v>
      </c>
      <c r="AG23" s="106">
        <f t="shared" si="15"/>
        <v>-30.47619047619048</v>
      </c>
    </row>
    <row r="24" spans="1:33" ht="12.75" customHeight="1">
      <c r="A24" s="304"/>
      <c r="B24" s="6">
        <v>90</v>
      </c>
      <c r="C24" s="3" t="s">
        <v>15</v>
      </c>
      <c r="D24" s="53">
        <v>717</v>
      </c>
      <c r="E24" s="97">
        <v>147</v>
      </c>
      <c r="F24" s="37">
        <f t="shared" si="0"/>
        <v>32.16630196936542</v>
      </c>
      <c r="G24" s="98">
        <v>218</v>
      </c>
      <c r="H24" s="37">
        <f t="shared" si="1"/>
        <v>47.70240700218819</v>
      </c>
      <c r="I24" s="98">
        <v>9</v>
      </c>
      <c r="J24" s="37">
        <f t="shared" si="2"/>
        <v>1.9693654266958425</v>
      </c>
      <c r="K24" s="98">
        <v>1</v>
      </c>
      <c r="L24" s="37">
        <f t="shared" si="3"/>
        <v>0.2188183807439825</v>
      </c>
      <c r="M24" s="98">
        <v>3</v>
      </c>
      <c r="N24" s="37">
        <f t="shared" si="4"/>
        <v>0.6564551422319475</v>
      </c>
      <c r="O24" s="98">
        <v>64</v>
      </c>
      <c r="P24" s="37">
        <f t="shared" si="5"/>
        <v>14.00437636761488</v>
      </c>
      <c r="Q24" s="97">
        <v>0</v>
      </c>
      <c r="R24" s="37">
        <f t="shared" si="6"/>
        <v>0</v>
      </c>
      <c r="S24" s="98">
        <v>1</v>
      </c>
      <c r="T24" s="37">
        <f t="shared" si="7"/>
        <v>0.2188183807439825</v>
      </c>
      <c r="U24" s="116">
        <v>2</v>
      </c>
      <c r="V24" s="37">
        <f t="shared" si="8"/>
        <v>0.437636761487965</v>
      </c>
      <c r="W24" s="116">
        <v>1</v>
      </c>
      <c r="X24" s="37">
        <f t="shared" si="9"/>
        <v>0.2188183807439825</v>
      </c>
      <c r="Y24" s="98">
        <v>1</v>
      </c>
      <c r="Z24" s="37">
        <f t="shared" si="10"/>
        <v>0.22371364653243847</v>
      </c>
      <c r="AA24" s="154">
        <f t="shared" si="16"/>
        <v>447</v>
      </c>
      <c r="AB24" s="160">
        <f t="shared" si="11"/>
        <v>97.81181619256017</v>
      </c>
      <c r="AC24" s="97">
        <v>10</v>
      </c>
      <c r="AD24" s="103">
        <f t="shared" si="12"/>
        <v>2.1881838074398248</v>
      </c>
      <c r="AE24" s="154">
        <f t="shared" si="13"/>
        <v>457</v>
      </c>
      <c r="AF24" s="103">
        <f t="shared" si="14"/>
        <v>63.737796373779645</v>
      </c>
      <c r="AG24" s="106">
        <f t="shared" si="15"/>
        <v>-36.262203626220355</v>
      </c>
    </row>
    <row r="25" spans="1:33" ht="12.75" customHeight="1">
      <c r="A25" s="304"/>
      <c r="B25" s="6">
        <v>90</v>
      </c>
      <c r="C25" s="3" t="s">
        <v>16</v>
      </c>
      <c r="D25" s="53">
        <v>717</v>
      </c>
      <c r="E25" s="97">
        <v>132</v>
      </c>
      <c r="F25" s="37">
        <f t="shared" si="0"/>
        <v>27.442827442827443</v>
      </c>
      <c r="G25" s="98">
        <v>246</v>
      </c>
      <c r="H25" s="37">
        <f t="shared" si="1"/>
        <v>51.143451143451145</v>
      </c>
      <c r="I25" s="98">
        <v>11</v>
      </c>
      <c r="J25" s="37">
        <f t="shared" si="2"/>
        <v>2.2869022869022873</v>
      </c>
      <c r="K25" s="98">
        <v>4</v>
      </c>
      <c r="L25" s="37">
        <f t="shared" si="3"/>
        <v>0.8316008316008316</v>
      </c>
      <c r="M25" s="98">
        <v>10</v>
      </c>
      <c r="N25" s="37">
        <f t="shared" si="4"/>
        <v>2.079002079002079</v>
      </c>
      <c r="O25" s="98">
        <v>56</v>
      </c>
      <c r="P25" s="37">
        <f t="shared" si="5"/>
        <v>11.642411642411643</v>
      </c>
      <c r="Q25" s="97">
        <v>0</v>
      </c>
      <c r="R25" s="37">
        <f t="shared" si="6"/>
        <v>0</v>
      </c>
      <c r="S25" s="98">
        <v>4</v>
      </c>
      <c r="T25" s="37">
        <f t="shared" si="7"/>
        <v>0.8316008316008316</v>
      </c>
      <c r="U25" s="116">
        <v>3</v>
      </c>
      <c r="V25" s="37">
        <f t="shared" si="8"/>
        <v>0.6237006237006237</v>
      </c>
      <c r="W25" s="116">
        <v>1</v>
      </c>
      <c r="X25" s="37">
        <f t="shared" si="9"/>
        <v>0.2079002079002079</v>
      </c>
      <c r="Y25" s="98">
        <v>1</v>
      </c>
      <c r="Z25" s="37">
        <f t="shared" si="10"/>
        <v>0.2136752136752137</v>
      </c>
      <c r="AA25" s="154">
        <f t="shared" si="16"/>
        <v>468</v>
      </c>
      <c r="AB25" s="160">
        <f t="shared" si="11"/>
        <v>97.2972972972973</v>
      </c>
      <c r="AC25" s="97">
        <v>13</v>
      </c>
      <c r="AD25" s="103">
        <f t="shared" si="12"/>
        <v>2.7027027027027026</v>
      </c>
      <c r="AE25" s="154">
        <f t="shared" si="13"/>
        <v>481</v>
      </c>
      <c r="AF25" s="103">
        <f t="shared" si="14"/>
        <v>67.08507670850767</v>
      </c>
      <c r="AG25" s="106">
        <f t="shared" si="15"/>
        <v>-32.91492329149233</v>
      </c>
    </row>
    <row r="26" spans="1:33" ht="12.75" customHeight="1">
      <c r="A26" s="304"/>
      <c r="B26" s="6">
        <v>100</v>
      </c>
      <c r="C26" s="3" t="s">
        <v>15</v>
      </c>
      <c r="D26" s="53">
        <v>590</v>
      </c>
      <c r="E26" s="97">
        <v>98</v>
      </c>
      <c r="F26" s="37">
        <f t="shared" si="0"/>
        <v>27.450980392156865</v>
      </c>
      <c r="G26" s="98">
        <v>195</v>
      </c>
      <c r="H26" s="37">
        <f t="shared" si="1"/>
        <v>54.621848739495796</v>
      </c>
      <c r="I26" s="98">
        <v>2</v>
      </c>
      <c r="J26" s="37">
        <f t="shared" si="2"/>
        <v>0.5602240896358543</v>
      </c>
      <c r="K26" s="98">
        <v>8</v>
      </c>
      <c r="L26" s="37">
        <f t="shared" si="3"/>
        <v>2.2408963585434174</v>
      </c>
      <c r="M26" s="98">
        <v>1</v>
      </c>
      <c r="N26" s="37">
        <f t="shared" si="4"/>
        <v>0.2801120448179272</v>
      </c>
      <c r="O26" s="98">
        <v>30</v>
      </c>
      <c r="P26" s="37">
        <f t="shared" si="5"/>
        <v>8.403361344537815</v>
      </c>
      <c r="Q26" s="97">
        <v>0</v>
      </c>
      <c r="R26" s="37">
        <f t="shared" si="6"/>
        <v>0</v>
      </c>
      <c r="S26" s="98">
        <v>6</v>
      </c>
      <c r="T26" s="37">
        <f t="shared" si="7"/>
        <v>1.680672268907563</v>
      </c>
      <c r="U26" s="116">
        <v>0</v>
      </c>
      <c r="V26" s="37">
        <f t="shared" si="8"/>
        <v>0</v>
      </c>
      <c r="W26" s="116">
        <v>1</v>
      </c>
      <c r="X26" s="37">
        <f t="shared" si="9"/>
        <v>0.2801120448179272</v>
      </c>
      <c r="Y26" s="98">
        <v>2</v>
      </c>
      <c r="Z26" s="37">
        <f t="shared" si="10"/>
        <v>0.5830903790087464</v>
      </c>
      <c r="AA26" s="154">
        <f t="shared" si="16"/>
        <v>343</v>
      </c>
      <c r="AB26" s="160">
        <f t="shared" si="11"/>
        <v>96.07843137254902</v>
      </c>
      <c r="AC26" s="97">
        <v>14</v>
      </c>
      <c r="AD26" s="103">
        <f t="shared" si="12"/>
        <v>3.9215686274509802</v>
      </c>
      <c r="AE26" s="154">
        <f t="shared" si="13"/>
        <v>357</v>
      </c>
      <c r="AF26" s="103">
        <f t="shared" si="14"/>
        <v>60.50847457627119</v>
      </c>
      <c r="AG26" s="106">
        <f t="shared" si="15"/>
        <v>-39.49152542372881</v>
      </c>
    </row>
    <row r="27" spans="1:33" ht="12.75" customHeight="1">
      <c r="A27" s="304"/>
      <c r="B27" s="6">
        <v>100</v>
      </c>
      <c r="C27" s="3" t="s">
        <v>16</v>
      </c>
      <c r="D27" s="53">
        <v>590</v>
      </c>
      <c r="E27" s="97">
        <v>116</v>
      </c>
      <c r="F27" s="37">
        <f t="shared" si="0"/>
        <v>31.521739130434785</v>
      </c>
      <c r="G27" s="98">
        <v>189</v>
      </c>
      <c r="H27" s="37">
        <f t="shared" si="1"/>
        <v>51.358695652173914</v>
      </c>
      <c r="I27" s="98">
        <v>9</v>
      </c>
      <c r="J27" s="37">
        <f t="shared" si="2"/>
        <v>2.4456521739130435</v>
      </c>
      <c r="K27" s="98">
        <v>2</v>
      </c>
      <c r="L27" s="37">
        <f t="shared" si="3"/>
        <v>0.5434782608695652</v>
      </c>
      <c r="M27" s="98">
        <v>2</v>
      </c>
      <c r="N27" s="37">
        <f t="shared" si="4"/>
        <v>0.5434782608695652</v>
      </c>
      <c r="O27" s="98">
        <v>36</v>
      </c>
      <c r="P27" s="37">
        <f t="shared" si="5"/>
        <v>9.782608695652174</v>
      </c>
      <c r="Q27" s="97">
        <v>0</v>
      </c>
      <c r="R27" s="37">
        <f t="shared" si="6"/>
        <v>0</v>
      </c>
      <c r="S27" s="98">
        <v>3</v>
      </c>
      <c r="T27" s="37">
        <f t="shared" si="7"/>
        <v>0.8152173913043478</v>
      </c>
      <c r="U27" s="116">
        <v>1</v>
      </c>
      <c r="V27" s="37">
        <f t="shared" si="8"/>
        <v>0.2717391304347826</v>
      </c>
      <c r="W27" s="116">
        <v>0</v>
      </c>
      <c r="X27" s="37">
        <f t="shared" si="9"/>
        <v>0</v>
      </c>
      <c r="Y27" s="98">
        <v>0</v>
      </c>
      <c r="Z27" s="37">
        <f t="shared" si="10"/>
        <v>0</v>
      </c>
      <c r="AA27" s="154">
        <f t="shared" si="16"/>
        <v>358</v>
      </c>
      <c r="AB27" s="160">
        <f t="shared" si="11"/>
        <v>97.28260869565217</v>
      </c>
      <c r="AC27" s="97">
        <v>10</v>
      </c>
      <c r="AD27" s="103">
        <f t="shared" si="12"/>
        <v>2.717391304347826</v>
      </c>
      <c r="AE27" s="154">
        <f t="shared" si="13"/>
        <v>368</v>
      </c>
      <c r="AF27" s="103">
        <f t="shared" si="14"/>
        <v>62.37288135593221</v>
      </c>
      <c r="AG27" s="106">
        <f t="shared" si="15"/>
        <v>-37.62711864406779</v>
      </c>
    </row>
    <row r="28" spans="1:33" ht="12.75" customHeight="1">
      <c r="A28" s="304"/>
      <c r="B28" s="6">
        <v>100</v>
      </c>
      <c r="C28" s="3" t="s">
        <v>19</v>
      </c>
      <c r="D28" s="53">
        <v>591</v>
      </c>
      <c r="E28" s="97">
        <v>108</v>
      </c>
      <c r="F28" s="37">
        <f t="shared" si="0"/>
        <v>28.723404255319153</v>
      </c>
      <c r="G28" s="98">
        <v>214</v>
      </c>
      <c r="H28" s="37">
        <f t="shared" si="1"/>
        <v>56.91489361702128</v>
      </c>
      <c r="I28" s="98">
        <v>3</v>
      </c>
      <c r="J28" s="37">
        <f t="shared" si="2"/>
        <v>0.7978723404255319</v>
      </c>
      <c r="K28" s="98">
        <v>2</v>
      </c>
      <c r="L28" s="37">
        <f t="shared" si="3"/>
        <v>0.5319148936170213</v>
      </c>
      <c r="M28" s="98">
        <v>2</v>
      </c>
      <c r="N28" s="37">
        <f t="shared" si="4"/>
        <v>0.5319148936170213</v>
      </c>
      <c r="O28" s="98">
        <v>28</v>
      </c>
      <c r="P28" s="37">
        <f t="shared" si="5"/>
        <v>7.446808510638298</v>
      </c>
      <c r="Q28" s="97">
        <v>0</v>
      </c>
      <c r="R28" s="37">
        <f t="shared" si="6"/>
        <v>0</v>
      </c>
      <c r="S28" s="98">
        <v>3</v>
      </c>
      <c r="T28" s="37">
        <f t="shared" si="7"/>
        <v>0.7978723404255319</v>
      </c>
      <c r="U28" s="116">
        <v>0</v>
      </c>
      <c r="V28" s="37">
        <f t="shared" si="8"/>
        <v>0</v>
      </c>
      <c r="W28" s="116">
        <v>0</v>
      </c>
      <c r="X28" s="37">
        <f t="shared" si="9"/>
        <v>0</v>
      </c>
      <c r="Y28" s="98">
        <v>0</v>
      </c>
      <c r="Z28" s="37">
        <f t="shared" si="10"/>
        <v>0</v>
      </c>
      <c r="AA28" s="154">
        <f t="shared" si="16"/>
        <v>360</v>
      </c>
      <c r="AB28" s="160">
        <f t="shared" si="11"/>
        <v>95.74468085106383</v>
      </c>
      <c r="AC28" s="97">
        <v>16</v>
      </c>
      <c r="AD28" s="103">
        <f t="shared" si="12"/>
        <v>4.25531914893617</v>
      </c>
      <c r="AE28" s="154">
        <f t="shared" si="13"/>
        <v>376</v>
      </c>
      <c r="AF28" s="103">
        <f t="shared" si="14"/>
        <v>63.62098138747885</v>
      </c>
      <c r="AG28" s="106">
        <f t="shared" si="15"/>
        <v>-36.37901861252115</v>
      </c>
    </row>
    <row r="29" spans="1:33" ht="12.75" customHeight="1">
      <c r="A29" s="304"/>
      <c r="B29" s="6">
        <v>101</v>
      </c>
      <c r="C29" s="3" t="s">
        <v>15</v>
      </c>
      <c r="D29" s="53">
        <v>605</v>
      </c>
      <c r="E29" s="97">
        <v>98</v>
      </c>
      <c r="F29" s="37">
        <f t="shared" si="0"/>
        <v>24.93638676844784</v>
      </c>
      <c r="G29" s="98">
        <v>213</v>
      </c>
      <c r="H29" s="37">
        <f t="shared" si="1"/>
        <v>54.19847328244275</v>
      </c>
      <c r="I29" s="98">
        <v>2</v>
      </c>
      <c r="J29" s="37">
        <f t="shared" si="2"/>
        <v>0.5089058524173028</v>
      </c>
      <c r="K29" s="98">
        <v>3</v>
      </c>
      <c r="L29" s="37">
        <f t="shared" si="3"/>
        <v>0.7633587786259541</v>
      </c>
      <c r="M29" s="98">
        <v>3</v>
      </c>
      <c r="N29" s="37">
        <f t="shared" si="4"/>
        <v>0.7633587786259541</v>
      </c>
      <c r="O29" s="98">
        <v>62</v>
      </c>
      <c r="P29" s="37">
        <f t="shared" si="5"/>
        <v>15.776081424936386</v>
      </c>
      <c r="Q29" s="97">
        <v>0</v>
      </c>
      <c r="R29" s="37">
        <f t="shared" si="6"/>
        <v>0</v>
      </c>
      <c r="S29" s="98">
        <v>2</v>
      </c>
      <c r="T29" s="37">
        <f t="shared" si="7"/>
        <v>0.5089058524173028</v>
      </c>
      <c r="U29" s="116">
        <v>3</v>
      </c>
      <c r="V29" s="37">
        <f t="shared" si="8"/>
        <v>0.7633587786259541</v>
      </c>
      <c r="W29" s="116">
        <v>0</v>
      </c>
      <c r="X29" s="37">
        <f t="shared" si="9"/>
        <v>0</v>
      </c>
      <c r="Y29" s="98">
        <v>0</v>
      </c>
      <c r="Z29" s="37">
        <f t="shared" si="10"/>
        <v>0</v>
      </c>
      <c r="AA29" s="154">
        <f t="shared" si="16"/>
        <v>386</v>
      </c>
      <c r="AB29" s="160">
        <f t="shared" si="11"/>
        <v>98.21882951653944</v>
      </c>
      <c r="AC29" s="97">
        <v>7</v>
      </c>
      <c r="AD29" s="103">
        <f t="shared" si="12"/>
        <v>1.7811704834605597</v>
      </c>
      <c r="AE29" s="154">
        <f t="shared" si="13"/>
        <v>393</v>
      </c>
      <c r="AF29" s="103">
        <f t="shared" si="14"/>
        <v>64.95867768595042</v>
      </c>
      <c r="AG29" s="106">
        <f t="shared" si="15"/>
        <v>-35.04132231404958</v>
      </c>
    </row>
    <row r="30" spans="1:33" ht="12.75" customHeight="1">
      <c r="A30" s="304"/>
      <c r="B30" s="6">
        <v>101</v>
      </c>
      <c r="C30" s="3" t="s">
        <v>16</v>
      </c>
      <c r="D30" s="53">
        <v>606</v>
      </c>
      <c r="E30" s="97">
        <v>87</v>
      </c>
      <c r="F30" s="37">
        <f t="shared" si="0"/>
        <v>21.91435768261965</v>
      </c>
      <c r="G30" s="98">
        <v>213</v>
      </c>
      <c r="H30" s="37">
        <f t="shared" si="1"/>
        <v>53.65239294710328</v>
      </c>
      <c r="I30" s="98">
        <v>3</v>
      </c>
      <c r="J30" s="37">
        <f t="shared" si="2"/>
        <v>0.7556675062972292</v>
      </c>
      <c r="K30" s="98">
        <v>1</v>
      </c>
      <c r="L30" s="37">
        <f t="shared" si="3"/>
        <v>0.2518891687657431</v>
      </c>
      <c r="M30" s="98">
        <v>1</v>
      </c>
      <c r="N30" s="37">
        <f t="shared" si="4"/>
        <v>0.2518891687657431</v>
      </c>
      <c r="O30" s="98">
        <v>83</v>
      </c>
      <c r="P30" s="37">
        <f t="shared" si="5"/>
        <v>20.906801007556673</v>
      </c>
      <c r="Q30" s="97">
        <v>0</v>
      </c>
      <c r="R30" s="37">
        <f t="shared" si="6"/>
        <v>0</v>
      </c>
      <c r="S30" s="98">
        <v>0</v>
      </c>
      <c r="T30" s="37">
        <f t="shared" si="7"/>
        <v>0</v>
      </c>
      <c r="U30" s="116">
        <v>1</v>
      </c>
      <c r="V30" s="37">
        <f t="shared" si="8"/>
        <v>0.2518891687657431</v>
      </c>
      <c r="W30" s="116">
        <v>0</v>
      </c>
      <c r="X30" s="37">
        <f t="shared" si="9"/>
        <v>0</v>
      </c>
      <c r="Y30" s="98">
        <v>1</v>
      </c>
      <c r="Z30" s="37">
        <f t="shared" si="10"/>
        <v>0.2564102564102564</v>
      </c>
      <c r="AA30" s="154">
        <f t="shared" si="16"/>
        <v>390</v>
      </c>
      <c r="AB30" s="160">
        <f t="shared" si="11"/>
        <v>98.2367758186398</v>
      </c>
      <c r="AC30" s="97">
        <v>7</v>
      </c>
      <c r="AD30" s="103">
        <f t="shared" si="12"/>
        <v>1.7632241813602016</v>
      </c>
      <c r="AE30" s="154">
        <f t="shared" si="13"/>
        <v>397</v>
      </c>
      <c r="AF30" s="103">
        <f t="shared" si="14"/>
        <v>65.51155115511551</v>
      </c>
      <c r="AG30" s="106">
        <f t="shared" si="15"/>
        <v>-34.48844884488449</v>
      </c>
    </row>
    <row r="31" spans="1:33" ht="12.75" customHeight="1">
      <c r="A31" s="304"/>
      <c r="B31" s="6">
        <v>101</v>
      </c>
      <c r="C31" s="3" t="s">
        <v>19</v>
      </c>
      <c r="D31" s="53">
        <v>606</v>
      </c>
      <c r="E31" s="97">
        <v>72</v>
      </c>
      <c r="F31" s="37">
        <f t="shared" si="0"/>
        <v>20.224719101123593</v>
      </c>
      <c r="G31" s="98">
        <v>195</v>
      </c>
      <c r="H31" s="37">
        <f t="shared" si="1"/>
        <v>54.7752808988764</v>
      </c>
      <c r="I31" s="98">
        <v>8</v>
      </c>
      <c r="J31" s="37">
        <f t="shared" si="2"/>
        <v>2.247191011235955</v>
      </c>
      <c r="K31" s="98">
        <v>1</v>
      </c>
      <c r="L31" s="37">
        <f t="shared" si="3"/>
        <v>0.2808988764044944</v>
      </c>
      <c r="M31" s="98">
        <v>4</v>
      </c>
      <c r="N31" s="37">
        <f t="shared" si="4"/>
        <v>1.1235955056179776</v>
      </c>
      <c r="O31" s="98">
        <v>62</v>
      </c>
      <c r="P31" s="37">
        <f t="shared" si="5"/>
        <v>17.415730337078653</v>
      </c>
      <c r="Q31" s="97">
        <v>1</v>
      </c>
      <c r="R31" s="37">
        <f t="shared" si="6"/>
        <v>0.2808988764044944</v>
      </c>
      <c r="S31" s="98">
        <v>1</v>
      </c>
      <c r="T31" s="37">
        <f t="shared" si="7"/>
        <v>0.2808988764044944</v>
      </c>
      <c r="U31" s="116">
        <v>0</v>
      </c>
      <c r="V31" s="37">
        <f t="shared" si="8"/>
        <v>0</v>
      </c>
      <c r="W31" s="116">
        <v>0</v>
      </c>
      <c r="X31" s="37">
        <f t="shared" si="9"/>
        <v>0</v>
      </c>
      <c r="Y31" s="98">
        <v>1</v>
      </c>
      <c r="Z31" s="37">
        <f t="shared" si="10"/>
        <v>0.2898550724637681</v>
      </c>
      <c r="AA31" s="154">
        <f t="shared" si="16"/>
        <v>345</v>
      </c>
      <c r="AB31" s="160">
        <f t="shared" si="11"/>
        <v>96.91011235955057</v>
      </c>
      <c r="AC31" s="97">
        <v>11</v>
      </c>
      <c r="AD31" s="103">
        <f t="shared" si="12"/>
        <v>3.089887640449438</v>
      </c>
      <c r="AE31" s="154">
        <f t="shared" si="13"/>
        <v>356</v>
      </c>
      <c r="AF31" s="103">
        <f t="shared" si="14"/>
        <v>58.745874587458744</v>
      </c>
      <c r="AG31" s="106">
        <f t="shared" si="15"/>
        <v>-41.254125412541256</v>
      </c>
    </row>
    <row r="32" spans="1:33" ht="12.75" customHeight="1">
      <c r="A32" s="304"/>
      <c r="B32" s="6">
        <v>109</v>
      </c>
      <c r="C32" s="3" t="s">
        <v>15</v>
      </c>
      <c r="D32" s="53">
        <v>623</v>
      </c>
      <c r="E32" s="98">
        <v>119</v>
      </c>
      <c r="F32" s="37">
        <f t="shared" si="0"/>
        <v>31.48148148148148</v>
      </c>
      <c r="G32" s="98">
        <v>194</v>
      </c>
      <c r="H32" s="37">
        <f t="shared" si="1"/>
        <v>51.32275132275132</v>
      </c>
      <c r="I32" s="98">
        <v>4</v>
      </c>
      <c r="J32" s="37">
        <f t="shared" si="2"/>
        <v>1.0582010582010581</v>
      </c>
      <c r="K32" s="98">
        <v>0</v>
      </c>
      <c r="L32" s="37">
        <f t="shared" si="3"/>
        <v>0</v>
      </c>
      <c r="M32" s="98">
        <v>3</v>
      </c>
      <c r="N32" s="37">
        <f t="shared" si="4"/>
        <v>0.7936507936507936</v>
      </c>
      <c r="O32" s="98">
        <v>42</v>
      </c>
      <c r="P32" s="37">
        <f t="shared" si="5"/>
        <v>11.11111111111111</v>
      </c>
      <c r="Q32" s="97">
        <v>0</v>
      </c>
      <c r="R32" s="37">
        <f t="shared" si="6"/>
        <v>0</v>
      </c>
      <c r="S32" s="98">
        <v>4</v>
      </c>
      <c r="T32" s="37">
        <f t="shared" si="7"/>
        <v>1.0582010582010581</v>
      </c>
      <c r="U32" s="116">
        <v>0</v>
      </c>
      <c r="V32" s="37">
        <v>0</v>
      </c>
      <c r="W32" s="116">
        <v>0</v>
      </c>
      <c r="X32" s="37">
        <f t="shared" si="9"/>
        <v>0</v>
      </c>
      <c r="Y32" s="98">
        <v>0</v>
      </c>
      <c r="Z32" s="37">
        <f t="shared" si="10"/>
        <v>0</v>
      </c>
      <c r="AA32" s="154">
        <f t="shared" si="16"/>
        <v>366</v>
      </c>
      <c r="AB32" s="160">
        <f t="shared" si="11"/>
        <v>96.82539682539682</v>
      </c>
      <c r="AC32" s="97">
        <v>12</v>
      </c>
      <c r="AD32" s="103">
        <f t="shared" si="12"/>
        <v>3.1746031746031744</v>
      </c>
      <c r="AE32" s="154">
        <f t="shared" si="13"/>
        <v>378</v>
      </c>
      <c r="AF32" s="103">
        <f t="shared" si="14"/>
        <v>60.67415730337079</v>
      </c>
      <c r="AG32" s="106">
        <f t="shared" si="15"/>
        <v>-39.32584269662921</v>
      </c>
    </row>
    <row r="33" spans="1:33" ht="12.75" customHeight="1">
      <c r="A33" s="304"/>
      <c r="B33" s="6">
        <v>109</v>
      </c>
      <c r="C33" s="3" t="s">
        <v>16</v>
      </c>
      <c r="D33" s="53">
        <v>624</v>
      </c>
      <c r="E33" s="98">
        <v>156</v>
      </c>
      <c r="F33" s="37">
        <f t="shared" si="0"/>
        <v>35.53530751708428</v>
      </c>
      <c r="G33" s="98">
        <v>205</v>
      </c>
      <c r="H33" s="37">
        <f t="shared" si="1"/>
        <v>46.69703872437358</v>
      </c>
      <c r="I33" s="98">
        <v>6</v>
      </c>
      <c r="J33" s="37">
        <f t="shared" si="2"/>
        <v>1.366742596810934</v>
      </c>
      <c r="K33" s="98">
        <v>1</v>
      </c>
      <c r="L33" s="37">
        <f t="shared" si="3"/>
        <v>0.22779043280182232</v>
      </c>
      <c r="M33" s="98">
        <v>0</v>
      </c>
      <c r="N33" s="37">
        <f t="shared" si="4"/>
        <v>0</v>
      </c>
      <c r="O33" s="98">
        <v>46</v>
      </c>
      <c r="P33" s="37">
        <f t="shared" si="5"/>
        <v>10.478359908883828</v>
      </c>
      <c r="Q33" s="97">
        <v>0</v>
      </c>
      <c r="R33" s="37">
        <f t="shared" si="6"/>
        <v>0</v>
      </c>
      <c r="S33" s="98">
        <v>5</v>
      </c>
      <c r="T33" s="37">
        <f t="shared" si="7"/>
        <v>1.1389521640091116</v>
      </c>
      <c r="U33" s="116">
        <v>4</v>
      </c>
      <c r="V33" s="37">
        <f t="shared" si="8"/>
        <v>0.9111617312072893</v>
      </c>
      <c r="W33" s="116">
        <v>0</v>
      </c>
      <c r="X33" s="37">
        <f t="shared" si="9"/>
        <v>0</v>
      </c>
      <c r="Y33" s="98">
        <v>0</v>
      </c>
      <c r="Z33" s="37">
        <f t="shared" si="10"/>
        <v>0</v>
      </c>
      <c r="AA33" s="154">
        <f t="shared" si="16"/>
        <v>423</v>
      </c>
      <c r="AB33" s="160">
        <f t="shared" si="11"/>
        <v>96.35535307517085</v>
      </c>
      <c r="AC33" s="97">
        <v>16</v>
      </c>
      <c r="AD33" s="103">
        <f t="shared" si="12"/>
        <v>3.644646924829157</v>
      </c>
      <c r="AE33" s="154">
        <f t="shared" si="13"/>
        <v>439</v>
      </c>
      <c r="AF33" s="103">
        <f t="shared" si="14"/>
        <v>70.3525641025641</v>
      </c>
      <c r="AG33" s="106">
        <f t="shared" si="15"/>
        <v>-29.647435897435898</v>
      </c>
    </row>
    <row r="34" spans="1:33" ht="12.75" customHeight="1">
      <c r="A34" s="304"/>
      <c r="B34" s="6">
        <v>111</v>
      </c>
      <c r="C34" s="3" t="s">
        <v>15</v>
      </c>
      <c r="D34" s="53">
        <v>613</v>
      </c>
      <c r="E34" s="98">
        <v>78</v>
      </c>
      <c r="F34" s="37">
        <f t="shared" si="0"/>
        <v>21.138211382113823</v>
      </c>
      <c r="G34" s="98">
        <v>180</v>
      </c>
      <c r="H34" s="37">
        <f t="shared" si="1"/>
        <v>48.78048780487805</v>
      </c>
      <c r="I34" s="98">
        <v>1</v>
      </c>
      <c r="J34" s="37">
        <f t="shared" si="2"/>
        <v>0.27100271002710025</v>
      </c>
      <c r="K34" s="98">
        <v>0</v>
      </c>
      <c r="L34" s="37">
        <f t="shared" si="3"/>
        <v>0</v>
      </c>
      <c r="M34" s="98">
        <v>1</v>
      </c>
      <c r="N34" s="37">
        <f t="shared" si="4"/>
        <v>0.27100271002710025</v>
      </c>
      <c r="O34" s="98">
        <v>82</v>
      </c>
      <c r="P34" s="37">
        <f t="shared" si="5"/>
        <v>22.22222222222222</v>
      </c>
      <c r="Q34" s="97">
        <v>1</v>
      </c>
      <c r="R34" s="37">
        <f t="shared" si="6"/>
        <v>0.27100271002710025</v>
      </c>
      <c r="S34" s="98">
        <v>4</v>
      </c>
      <c r="T34" s="37">
        <f t="shared" si="7"/>
        <v>1.084010840108401</v>
      </c>
      <c r="U34" s="116">
        <v>7</v>
      </c>
      <c r="V34" s="37">
        <f t="shared" si="8"/>
        <v>1.8970189701897018</v>
      </c>
      <c r="W34" s="116">
        <v>0</v>
      </c>
      <c r="X34" s="37">
        <f t="shared" si="9"/>
        <v>0</v>
      </c>
      <c r="Y34" s="98">
        <v>0</v>
      </c>
      <c r="Z34" s="37">
        <f t="shared" si="10"/>
        <v>0</v>
      </c>
      <c r="AA34" s="154">
        <f t="shared" si="16"/>
        <v>354</v>
      </c>
      <c r="AB34" s="160">
        <f t="shared" si="11"/>
        <v>95.9349593495935</v>
      </c>
      <c r="AC34" s="97">
        <v>15</v>
      </c>
      <c r="AD34" s="103">
        <f t="shared" si="12"/>
        <v>4.0650406504065035</v>
      </c>
      <c r="AE34" s="154">
        <f t="shared" si="13"/>
        <v>369</v>
      </c>
      <c r="AF34" s="103">
        <f t="shared" si="14"/>
        <v>60.1957585644372</v>
      </c>
      <c r="AG34" s="106">
        <f t="shared" si="15"/>
        <v>-39.8042414355628</v>
      </c>
    </row>
    <row r="35" spans="1:33" ht="13.5" customHeight="1" thickBot="1">
      <c r="A35" s="305"/>
      <c r="B35" s="30">
        <v>111</v>
      </c>
      <c r="C35" s="31" t="s">
        <v>16</v>
      </c>
      <c r="D35" s="54">
        <v>614</v>
      </c>
      <c r="E35" s="68">
        <v>81</v>
      </c>
      <c r="F35" s="42">
        <f t="shared" si="0"/>
        <v>20.558375634517766</v>
      </c>
      <c r="G35" s="68">
        <v>200</v>
      </c>
      <c r="H35" s="42">
        <f t="shared" si="1"/>
        <v>50.76142131979695</v>
      </c>
      <c r="I35" s="68">
        <v>5</v>
      </c>
      <c r="J35" s="42">
        <f t="shared" si="2"/>
        <v>1.2690355329949239</v>
      </c>
      <c r="K35" s="68">
        <v>1</v>
      </c>
      <c r="L35" s="42">
        <f t="shared" si="3"/>
        <v>0.25380710659898476</v>
      </c>
      <c r="M35" s="68">
        <v>2</v>
      </c>
      <c r="N35" s="42">
        <f t="shared" si="4"/>
        <v>0.5076142131979695</v>
      </c>
      <c r="O35" s="68">
        <v>75</v>
      </c>
      <c r="P35" s="42">
        <f t="shared" si="5"/>
        <v>19.035532994923855</v>
      </c>
      <c r="Q35" s="99">
        <v>0</v>
      </c>
      <c r="R35" s="42">
        <f t="shared" si="6"/>
        <v>0</v>
      </c>
      <c r="S35" s="43">
        <v>6</v>
      </c>
      <c r="T35" s="42">
        <f t="shared" si="7"/>
        <v>1.5228426395939088</v>
      </c>
      <c r="U35" s="43">
        <v>4</v>
      </c>
      <c r="V35" s="42">
        <f t="shared" si="8"/>
        <v>1.015228426395939</v>
      </c>
      <c r="W35" s="43">
        <v>1</v>
      </c>
      <c r="X35" s="42">
        <f t="shared" si="9"/>
        <v>0.25380710659898476</v>
      </c>
      <c r="Y35" s="68">
        <v>0</v>
      </c>
      <c r="Z35" s="42">
        <f t="shared" si="10"/>
        <v>0</v>
      </c>
      <c r="AA35" s="155">
        <f t="shared" si="16"/>
        <v>375</v>
      </c>
      <c r="AB35" s="161">
        <f t="shared" si="11"/>
        <v>95.17766497461929</v>
      </c>
      <c r="AC35" s="67">
        <v>19</v>
      </c>
      <c r="AD35" s="104">
        <f t="shared" si="12"/>
        <v>4.822335025380711</v>
      </c>
      <c r="AE35" s="155">
        <f t="shared" si="13"/>
        <v>394</v>
      </c>
      <c r="AF35" s="104">
        <f t="shared" si="14"/>
        <v>64.16938110749186</v>
      </c>
      <c r="AG35" s="107">
        <f t="shared" si="15"/>
        <v>-35.83061889250814</v>
      </c>
    </row>
    <row r="36" ht="7.5" customHeight="1" thickBot="1" thickTop="1"/>
    <row r="37" spans="1:39" s="9" customFormat="1" ht="18" customHeight="1" thickBot="1" thickTop="1">
      <c r="A37" s="309" t="s">
        <v>47</v>
      </c>
      <c r="B37" s="309"/>
      <c r="C37" s="55">
        <f>COUNTA(C13:C35)</f>
        <v>23</v>
      </c>
      <c r="D37" s="56">
        <f>SUM(D13:D36)</f>
        <v>14091</v>
      </c>
      <c r="E37" s="56">
        <f>SUM(E13:E36)</f>
        <v>2680</v>
      </c>
      <c r="F37" s="166">
        <f>E37/AE37*100</f>
        <v>29.114611624117327</v>
      </c>
      <c r="G37" s="56">
        <f>SUM(G13:G36)</f>
        <v>4704</v>
      </c>
      <c r="H37" s="166">
        <f>G37/AE37*100</f>
        <v>51.10266159695818</v>
      </c>
      <c r="I37" s="56">
        <f>SUM(I13:I36)</f>
        <v>174</v>
      </c>
      <c r="J37" s="166">
        <f>I37/AE37*100</f>
        <v>1.8902770233568713</v>
      </c>
      <c r="K37" s="56">
        <f>SUM(K13:K36)</f>
        <v>41</v>
      </c>
      <c r="L37" s="166">
        <f>K37/AE37*100</f>
        <v>0.44541010320478003</v>
      </c>
      <c r="M37" s="56">
        <f>SUM(M13:M36)</f>
        <v>73</v>
      </c>
      <c r="N37" s="166">
        <f>M37/AE37*100</f>
        <v>0.793047256925584</v>
      </c>
      <c r="O37" s="56">
        <f>SUM(O13:O36)</f>
        <v>1141</v>
      </c>
      <c r="P37" s="166">
        <f>O37/AE37*100</f>
        <v>12.395437262357415</v>
      </c>
      <c r="Q37" s="56">
        <f>SUM(Q13:Q36)</f>
        <v>4</v>
      </c>
      <c r="R37" s="166">
        <f>Q37/AE37*100</f>
        <v>0.04345464421510049</v>
      </c>
      <c r="S37" s="56">
        <f>SUM(S13:S36)</f>
        <v>93</v>
      </c>
      <c r="T37" s="166">
        <f>S37/AE37*100</f>
        <v>1.0103204780010864</v>
      </c>
      <c r="U37" s="56">
        <f>SUM(U13:U36)</f>
        <v>37</v>
      </c>
      <c r="V37" s="166">
        <f>U37/AE37*100</f>
        <v>0.40195545898967955</v>
      </c>
      <c r="W37" s="56">
        <f>SUM(W13:W36)</f>
        <v>10</v>
      </c>
      <c r="X37" s="166">
        <f>W37/AE37*100</f>
        <v>0.10863661053775121</v>
      </c>
      <c r="Y37" s="56">
        <f>SUM(Y13:Y36)</f>
        <v>12</v>
      </c>
      <c r="Z37" s="166">
        <f>Y37/AE37*100</f>
        <v>0.13036393264530147</v>
      </c>
      <c r="AA37" s="56">
        <f>SUM(AA13:AA36)</f>
        <v>8969</v>
      </c>
      <c r="AB37" s="167">
        <f>AA37/AE37*100</f>
        <v>97.43617599130907</v>
      </c>
      <c r="AC37" s="56">
        <f>SUM(AC13:AC36)</f>
        <v>236</v>
      </c>
      <c r="AD37" s="186">
        <f>AC37/AE37*100</f>
        <v>2.5638240086909287</v>
      </c>
      <c r="AE37" s="56">
        <f>SUM(AE13:AE36)</f>
        <v>9205</v>
      </c>
      <c r="AF37" s="186">
        <f>AE37/D37*100</f>
        <v>65.32538499751614</v>
      </c>
      <c r="AG37" s="169">
        <f>AF37-100</f>
        <v>-34.67461500248386</v>
      </c>
      <c r="AH37" s="20"/>
      <c r="AI37" s="20"/>
      <c r="AJ37" s="20"/>
      <c r="AK37" s="20"/>
      <c r="AL37" s="20"/>
      <c r="AM37" s="20"/>
    </row>
    <row r="38" ht="13.5" thickTop="1"/>
  </sheetData>
  <mergeCells count="31">
    <mergeCell ref="AF9:AF11"/>
    <mergeCell ref="A9:A11"/>
    <mergeCell ref="AA9:AB10"/>
    <mergeCell ref="E10:F10"/>
    <mergeCell ref="AC9:AD10"/>
    <mergeCell ref="K10:L10"/>
    <mergeCell ref="I10:J10"/>
    <mergeCell ref="S10:T10"/>
    <mergeCell ref="U10:V10"/>
    <mergeCell ref="AE9:AE11"/>
    <mergeCell ref="A37:B37"/>
    <mergeCell ref="C9:C11"/>
    <mergeCell ref="D9:D11"/>
    <mergeCell ref="A13:A35"/>
    <mergeCell ref="B9:B11"/>
    <mergeCell ref="Y10:Z10"/>
    <mergeCell ref="E9:Z9"/>
    <mergeCell ref="M10:N10"/>
    <mergeCell ref="O10:P10"/>
    <mergeCell ref="G10:H10"/>
    <mergeCell ref="Q10:R10"/>
    <mergeCell ref="AG9:AG11"/>
    <mergeCell ref="A1:AG1"/>
    <mergeCell ref="A2:AG2"/>
    <mergeCell ref="A3:AG3"/>
    <mergeCell ref="A4:AG4"/>
    <mergeCell ref="A5:AG5"/>
    <mergeCell ref="A6:AG6"/>
    <mergeCell ref="A7:AG7"/>
    <mergeCell ref="A8:AG8"/>
    <mergeCell ref="W10:X10"/>
  </mergeCells>
  <printOptions/>
  <pageMargins left="0" right="0" top="0.5905511811023623" bottom="0.8" header="0" footer="0"/>
  <pageSetup horizontalDpi="300" verticalDpi="300" orientation="landscape" paperSize="9" scale="90" r:id="rId2"/>
  <headerFooter alignWithMargins="0">
    <oddFooter>&amp;C&amp;P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88"/>
  <sheetViews>
    <sheetView zoomScale="75" zoomScaleNormal="75" workbookViewId="0" topLeftCell="A76">
      <selection activeCell="Y13" sqref="Y13"/>
    </sheetView>
  </sheetViews>
  <sheetFormatPr defaultColWidth="11.421875" defaultRowHeight="12.75"/>
  <cols>
    <col min="1" max="1" width="7.57421875" style="66" customWidth="1"/>
    <col min="2" max="2" width="7.57421875" style="5" customWidth="1"/>
    <col min="3" max="3" width="5.57421875" style="1" customWidth="1"/>
    <col min="4" max="4" width="6.8515625" style="8" customWidth="1"/>
    <col min="5" max="5" width="5.7109375" style="8" customWidth="1"/>
    <col min="6" max="6" width="4.57421875" style="21" customWidth="1"/>
    <col min="7" max="7" width="5.7109375" style="8" customWidth="1"/>
    <col min="8" max="8" width="4.421875" style="21" customWidth="1"/>
    <col min="9" max="9" width="5.7109375" style="8" customWidth="1"/>
    <col min="10" max="10" width="4.57421875" style="21" customWidth="1"/>
    <col min="11" max="11" width="5.7109375" style="8" customWidth="1"/>
    <col min="12" max="12" width="4.57421875" style="21" customWidth="1"/>
    <col min="13" max="13" width="5.7109375" style="8" customWidth="1"/>
    <col min="14" max="14" width="4.57421875" style="21" customWidth="1"/>
    <col min="15" max="15" width="5.7109375" style="8" customWidth="1"/>
    <col min="16" max="16" width="4.57421875" style="21" customWidth="1"/>
    <col min="17" max="17" width="5.7109375" style="21" customWidth="1"/>
    <col min="18" max="18" width="4.57421875" style="21" customWidth="1"/>
    <col min="19" max="19" width="5.7109375" style="21" customWidth="1"/>
    <col min="20" max="20" width="4.57421875" style="21" customWidth="1"/>
    <col min="21" max="21" width="5.7109375" style="21" customWidth="1"/>
    <col min="22" max="22" width="4.57421875" style="21" customWidth="1"/>
    <col min="23" max="23" width="5.7109375" style="8" customWidth="1"/>
    <col min="24" max="24" width="5.140625" style="21" customWidth="1"/>
    <col min="25" max="25" width="6.7109375" style="157" customWidth="1"/>
    <col min="26" max="27" width="5.28125" style="157" customWidth="1"/>
    <col min="28" max="28" width="4.57421875" style="158" customWidth="1"/>
    <col min="29" max="29" width="7.00390625" style="157" customWidth="1"/>
    <col min="30" max="30" width="7.7109375" style="158" customWidth="1"/>
    <col min="31" max="31" width="7.421875" style="185" customWidth="1"/>
    <col min="33" max="39" width="11.421875" style="18" customWidth="1"/>
  </cols>
  <sheetData>
    <row r="1" spans="1:30" ht="39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</row>
    <row r="2" spans="1:31" ht="18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</row>
    <row r="3" spans="1:31" ht="12.75">
      <c r="A3" s="312" t="s">
        <v>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</row>
    <row r="4" spans="1:31" ht="12.75">
      <c r="A4" s="313" t="s">
        <v>35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</row>
    <row r="5" spans="1:31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</row>
    <row r="6" spans="1:31" ht="25.5" customHeight="1">
      <c r="A6" s="314" t="s">
        <v>57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</row>
    <row r="7" spans="1:31" ht="11.25" customHeight="1">
      <c r="A7" s="315" t="s">
        <v>46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</row>
    <row r="8" spans="1:33" ht="13.5" thickBot="1">
      <c r="A8" s="306" t="s">
        <v>72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39" s="165" customFormat="1" ht="12" customHeight="1" thickBot="1" thickTop="1">
      <c r="A9" s="319" t="s">
        <v>36</v>
      </c>
      <c r="B9" s="322" t="s">
        <v>11</v>
      </c>
      <c r="C9" s="333" t="s">
        <v>12</v>
      </c>
      <c r="D9" s="334" t="s">
        <v>39</v>
      </c>
      <c r="E9" s="307" t="s">
        <v>42</v>
      </c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8"/>
      <c r="Y9" s="323" t="s">
        <v>43</v>
      </c>
      <c r="Z9" s="324"/>
      <c r="AA9" s="329" t="s">
        <v>40</v>
      </c>
      <c r="AB9" s="330"/>
      <c r="AC9" s="334" t="s">
        <v>41</v>
      </c>
      <c r="AD9" s="316" t="s">
        <v>68</v>
      </c>
      <c r="AE9" s="342" t="s">
        <v>69</v>
      </c>
      <c r="AG9" s="24"/>
      <c r="AH9" s="24"/>
      <c r="AI9" s="24"/>
      <c r="AJ9" s="24"/>
      <c r="AK9" s="24"/>
      <c r="AL9" s="24"/>
      <c r="AM9" s="24"/>
    </row>
    <row r="10" spans="1:31" s="24" customFormat="1" ht="18.75" customHeight="1" thickBot="1" thickTop="1">
      <c r="A10" s="320"/>
      <c r="B10" s="322"/>
      <c r="C10" s="333"/>
      <c r="D10" s="334"/>
      <c r="E10" s="327"/>
      <c r="F10" s="328"/>
      <c r="G10" s="327"/>
      <c r="H10" s="328"/>
      <c r="I10" s="327"/>
      <c r="J10" s="328"/>
      <c r="K10" s="327"/>
      <c r="L10" s="328"/>
      <c r="M10" s="327"/>
      <c r="N10" s="328"/>
      <c r="O10" s="327"/>
      <c r="P10" s="328"/>
      <c r="Q10" s="327"/>
      <c r="R10" s="328"/>
      <c r="S10" s="327"/>
      <c r="T10" s="328"/>
      <c r="U10" s="327"/>
      <c r="V10" s="328"/>
      <c r="W10" s="327"/>
      <c r="X10" s="328"/>
      <c r="Y10" s="325"/>
      <c r="Z10" s="326"/>
      <c r="AA10" s="331"/>
      <c r="AB10" s="332"/>
      <c r="AC10" s="334"/>
      <c r="AD10" s="317"/>
      <c r="AE10" s="342"/>
    </row>
    <row r="11" spans="1:31" s="24" customFormat="1" ht="12.75" customHeight="1" thickBot="1" thickTop="1">
      <c r="A11" s="321"/>
      <c r="B11" s="322"/>
      <c r="C11" s="333"/>
      <c r="D11" s="334"/>
      <c r="E11" s="49" t="s">
        <v>44</v>
      </c>
      <c r="F11" s="144" t="s">
        <v>38</v>
      </c>
      <c r="G11" s="49" t="s">
        <v>44</v>
      </c>
      <c r="H11" s="144" t="s">
        <v>38</v>
      </c>
      <c r="I11" s="49" t="s">
        <v>44</v>
      </c>
      <c r="J11" s="144" t="s">
        <v>38</v>
      </c>
      <c r="K11" s="49" t="s">
        <v>44</v>
      </c>
      <c r="L11" s="144" t="s">
        <v>38</v>
      </c>
      <c r="M11" s="49" t="s">
        <v>44</v>
      </c>
      <c r="N11" s="144" t="s">
        <v>38</v>
      </c>
      <c r="O11" s="49" t="s">
        <v>44</v>
      </c>
      <c r="P11" s="144" t="s">
        <v>38</v>
      </c>
      <c r="Q11" s="49" t="s">
        <v>44</v>
      </c>
      <c r="R11" s="144" t="s">
        <v>38</v>
      </c>
      <c r="S11" s="49" t="s">
        <v>44</v>
      </c>
      <c r="T11" s="144" t="s">
        <v>38</v>
      </c>
      <c r="U11" s="49" t="s">
        <v>44</v>
      </c>
      <c r="V11" s="144" t="s">
        <v>38</v>
      </c>
      <c r="W11" s="49" t="s">
        <v>44</v>
      </c>
      <c r="X11" s="144" t="s">
        <v>38</v>
      </c>
      <c r="Y11" s="49" t="s">
        <v>44</v>
      </c>
      <c r="Z11" s="142" t="s">
        <v>38</v>
      </c>
      <c r="AA11" s="48" t="s">
        <v>44</v>
      </c>
      <c r="AB11" s="142" t="s">
        <v>38</v>
      </c>
      <c r="AC11" s="334"/>
      <c r="AD11" s="318"/>
      <c r="AE11" s="342"/>
    </row>
    <row r="12" spans="1:39" s="2" customFormat="1" ht="7.5" customHeight="1" thickBot="1" thickTop="1">
      <c r="A12" s="65"/>
      <c r="B12" s="5"/>
      <c r="C12" s="1"/>
      <c r="D12" s="8"/>
      <c r="E12" s="8"/>
      <c r="F12" s="21"/>
      <c r="G12" s="8"/>
      <c r="H12" s="21"/>
      <c r="I12" s="8"/>
      <c r="J12" s="21"/>
      <c r="K12" s="8"/>
      <c r="L12" s="21"/>
      <c r="M12" s="8"/>
      <c r="N12" s="21"/>
      <c r="O12" s="8"/>
      <c r="P12" s="21"/>
      <c r="Q12" s="21"/>
      <c r="R12" s="21"/>
      <c r="S12" s="21"/>
      <c r="T12" s="21"/>
      <c r="U12" s="21"/>
      <c r="V12" s="21"/>
      <c r="W12" s="8"/>
      <c r="X12" s="21"/>
      <c r="Y12" s="157"/>
      <c r="Z12" s="157"/>
      <c r="AA12" s="157"/>
      <c r="AB12" s="158"/>
      <c r="AC12" s="157"/>
      <c r="AD12" s="158"/>
      <c r="AE12" s="185"/>
      <c r="AG12" s="14"/>
      <c r="AH12" s="14"/>
      <c r="AI12" s="14"/>
      <c r="AJ12" s="14"/>
      <c r="AK12" s="14"/>
      <c r="AL12" s="14"/>
      <c r="AM12" s="14"/>
    </row>
    <row r="13" spans="1:31" ht="13.5" customHeight="1" thickTop="1">
      <c r="A13" s="303" t="s">
        <v>26</v>
      </c>
      <c r="B13" s="28">
        <v>39</v>
      </c>
      <c r="C13" s="29" t="s">
        <v>15</v>
      </c>
      <c r="D13" s="52">
        <v>524</v>
      </c>
      <c r="E13" s="96">
        <v>85</v>
      </c>
      <c r="F13" s="33">
        <f aca="true" t="shared" si="0" ref="F13:F44">E13/AC13*100</f>
        <v>26.479750778816197</v>
      </c>
      <c r="G13" s="100">
        <v>149</v>
      </c>
      <c r="H13" s="33">
        <f aca="true" t="shared" si="1" ref="H13:H44">G13/AC13*100</f>
        <v>46.41744548286604</v>
      </c>
      <c r="I13" s="96">
        <v>12</v>
      </c>
      <c r="J13" s="33">
        <f aca="true" t="shared" si="2" ref="J13:J44">I13/AC13*100</f>
        <v>3.7383177570093453</v>
      </c>
      <c r="K13" s="96">
        <v>3</v>
      </c>
      <c r="L13" s="33">
        <f aca="true" t="shared" si="3" ref="L13:L44">K13/AC13*100</f>
        <v>0.9345794392523363</v>
      </c>
      <c r="M13" s="96">
        <v>5</v>
      </c>
      <c r="N13" s="33">
        <f aca="true" t="shared" si="4" ref="N13:N44">M13/AC13*100</f>
        <v>1.557632398753894</v>
      </c>
      <c r="O13" s="96">
        <v>56</v>
      </c>
      <c r="P13" s="33">
        <f aca="true" t="shared" si="5" ref="P13:P44">O13/AC13*100</f>
        <v>17.445482866043612</v>
      </c>
      <c r="Q13" s="139">
        <v>4</v>
      </c>
      <c r="R13" s="33">
        <f aca="true" t="shared" si="6" ref="R13:R75">Q13/AC13*100</f>
        <v>1.2461059190031152</v>
      </c>
      <c r="S13" s="96">
        <v>0</v>
      </c>
      <c r="T13" s="33">
        <f aca="true" t="shared" si="7" ref="T13:T75">S13/AC13*100</f>
        <v>0</v>
      </c>
      <c r="U13" s="96">
        <v>0</v>
      </c>
      <c r="V13" s="33">
        <f aca="true" t="shared" si="8" ref="V13:V75">U13/AC13*100</f>
        <v>0</v>
      </c>
      <c r="W13" s="96">
        <v>0</v>
      </c>
      <c r="X13" s="33">
        <f aca="true" t="shared" si="9" ref="X13:X76">W13/Y13*100</f>
        <v>0</v>
      </c>
      <c r="Y13" s="153">
        <f>W13+U13+S13+Q13+O13+M13+K13+I13+G13+E13</f>
        <v>314</v>
      </c>
      <c r="Z13" s="159">
        <f aca="true" t="shared" si="10" ref="Z13:Z75">Y13/AC13*100</f>
        <v>97.81931464174455</v>
      </c>
      <c r="AA13" s="96">
        <v>7</v>
      </c>
      <c r="AB13" s="102">
        <f aca="true" t="shared" si="11" ref="AB13:AB75">AA13/AC13*100</f>
        <v>2.1806853582554515</v>
      </c>
      <c r="AC13" s="153">
        <f aca="true" t="shared" si="12" ref="AC13:AC75">Y13+AA13</f>
        <v>321</v>
      </c>
      <c r="AD13" s="102">
        <f aca="true" t="shared" si="13" ref="AD13:AD44">AC13/D13*100</f>
        <v>61.25954198473282</v>
      </c>
      <c r="AE13" s="105">
        <f aca="true" t="shared" si="14" ref="AE13:AE76">AD13-100</f>
        <v>-38.74045801526718</v>
      </c>
    </row>
    <row r="14" spans="1:31" ht="12.75" customHeight="1">
      <c r="A14" s="304"/>
      <c r="B14" s="6">
        <v>39</v>
      </c>
      <c r="C14" s="3" t="s">
        <v>16</v>
      </c>
      <c r="D14" s="53">
        <v>524</v>
      </c>
      <c r="E14" s="97">
        <v>93</v>
      </c>
      <c r="F14" s="37">
        <f t="shared" si="0"/>
        <v>28.615384615384613</v>
      </c>
      <c r="G14" s="98">
        <v>150</v>
      </c>
      <c r="H14" s="37">
        <f t="shared" si="1"/>
        <v>46.15384615384615</v>
      </c>
      <c r="I14" s="97">
        <v>13</v>
      </c>
      <c r="J14" s="37">
        <f t="shared" si="2"/>
        <v>4</v>
      </c>
      <c r="K14" s="97">
        <v>4</v>
      </c>
      <c r="L14" s="37">
        <f t="shared" si="3"/>
        <v>1.2307692307692308</v>
      </c>
      <c r="M14" s="97">
        <v>5</v>
      </c>
      <c r="N14" s="37">
        <f t="shared" si="4"/>
        <v>1.5384615384615385</v>
      </c>
      <c r="O14" s="97">
        <v>47</v>
      </c>
      <c r="P14" s="37">
        <f t="shared" si="5"/>
        <v>14.461538461538462</v>
      </c>
      <c r="Q14" s="140">
        <v>3</v>
      </c>
      <c r="R14" s="37">
        <f t="shared" si="6"/>
        <v>0.9230769230769231</v>
      </c>
      <c r="S14" s="97">
        <v>0</v>
      </c>
      <c r="T14" s="37">
        <f t="shared" si="7"/>
        <v>0</v>
      </c>
      <c r="U14" s="97">
        <v>0</v>
      </c>
      <c r="V14" s="37">
        <f t="shared" si="8"/>
        <v>0</v>
      </c>
      <c r="W14" s="97">
        <v>1</v>
      </c>
      <c r="X14" s="37">
        <f t="shared" si="9"/>
        <v>0.31645569620253167</v>
      </c>
      <c r="Y14" s="154">
        <f aca="true" t="shared" si="15" ref="Y14:Y77">W14+U14+S14+Q14+O14+M14+K14+I14+G14+E14</f>
        <v>316</v>
      </c>
      <c r="Z14" s="160">
        <f t="shared" si="10"/>
        <v>97.23076923076923</v>
      </c>
      <c r="AA14" s="97">
        <v>9</v>
      </c>
      <c r="AB14" s="103">
        <f t="shared" si="11"/>
        <v>2.769230769230769</v>
      </c>
      <c r="AC14" s="154">
        <f t="shared" si="12"/>
        <v>325</v>
      </c>
      <c r="AD14" s="103">
        <f t="shared" si="13"/>
        <v>62.02290076335878</v>
      </c>
      <c r="AE14" s="106">
        <f t="shared" si="14"/>
        <v>-37.97709923664122</v>
      </c>
    </row>
    <row r="15" spans="1:31" ht="12.75" customHeight="1">
      <c r="A15" s="304"/>
      <c r="B15" s="6">
        <v>39</v>
      </c>
      <c r="C15" s="3" t="s">
        <v>19</v>
      </c>
      <c r="D15" s="53">
        <v>524</v>
      </c>
      <c r="E15" s="97">
        <v>84</v>
      </c>
      <c r="F15" s="37">
        <f t="shared" si="0"/>
        <v>27.54098360655738</v>
      </c>
      <c r="G15" s="98">
        <v>142</v>
      </c>
      <c r="H15" s="37">
        <f t="shared" si="1"/>
        <v>46.557377049180324</v>
      </c>
      <c r="I15" s="97">
        <v>11</v>
      </c>
      <c r="J15" s="37">
        <f t="shared" si="2"/>
        <v>3.606557377049181</v>
      </c>
      <c r="K15" s="97">
        <v>4</v>
      </c>
      <c r="L15" s="37">
        <f t="shared" si="3"/>
        <v>1.3114754098360655</v>
      </c>
      <c r="M15" s="97">
        <v>3</v>
      </c>
      <c r="N15" s="37">
        <f t="shared" si="4"/>
        <v>0.9836065573770493</v>
      </c>
      <c r="O15" s="97">
        <v>42</v>
      </c>
      <c r="P15" s="37">
        <f t="shared" si="5"/>
        <v>13.77049180327869</v>
      </c>
      <c r="Q15" s="140">
        <v>4</v>
      </c>
      <c r="R15" s="37">
        <f t="shared" si="6"/>
        <v>1.3114754098360655</v>
      </c>
      <c r="S15" s="97">
        <v>2</v>
      </c>
      <c r="T15" s="37">
        <f t="shared" si="7"/>
        <v>0.6557377049180327</v>
      </c>
      <c r="U15" s="97">
        <v>0</v>
      </c>
      <c r="V15" s="37">
        <f t="shared" si="8"/>
        <v>0</v>
      </c>
      <c r="W15" s="97">
        <v>1</v>
      </c>
      <c r="X15" s="37">
        <f t="shared" si="9"/>
        <v>0.3412969283276451</v>
      </c>
      <c r="Y15" s="154">
        <f t="shared" si="15"/>
        <v>293</v>
      </c>
      <c r="Z15" s="160">
        <f t="shared" si="10"/>
        <v>96.06557377049181</v>
      </c>
      <c r="AA15" s="97">
        <v>12</v>
      </c>
      <c r="AB15" s="103">
        <f t="shared" si="11"/>
        <v>3.934426229508197</v>
      </c>
      <c r="AC15" s="154">
        <f t="shared" si="12"/>
        <v>305</v>
      </c>
      <c r="AD15" s="103">
        <f t="shared" si="13"/>
        <v>58.206106870229014</v>
      </c>
      <c r="AE15" s="106">
        <f t="shared" si="14"/>
        <v>-41.793893129770986</v>
      </c>
    </row>
    <row r="16" spans="1:31" ht="12.75" customHeight="1">
      <c r="A16" s="304"/>
      <c r="B16" s="6">
        <v>60</v>
      </c>
      <c r="C16" s="3" t="s">
        <v>15</v>
      </c>
      <c r="D16" s="53">
        <v>467</v>
      </c>
      <c r="E16" s="97">
        <v>94</v>
      </c>
      <c r="F16" s="37">
        <f t="shared" si="0"/>
        <v>30.519480519480517</v>
      </c>
      <c r="G16" s="98">
        <v>107</v>
      </c>
      <c r="H16" s="37">
        <f t="shared" si="1"/>
        <v>34.74025974025974</v>
      </c>
      <c r="I16" s="97">
        <v>7</v>
      </c>
      <c r="J16" s="37">
        <f t="shared" si="2"/>
        <v>2.272727272727273</v>
      </c>
      <c r="K16" s="97">
        <v>5</v>
      </c>
      <c r="L16" s="37">
        <f t="shared" si="3"/>
        <v>1.6233766233766231</v>
      </c>
      <c r="M16" s="97">
        <v>3</v>
      </c>
      <c r="N16" s="37">
        <f t="shared" si="4"/>
        <v>0.974025974025974</v>
      </c>
      <c r="O16" s="97">
        <v>88</v>
      </c>
      <c r="P16" s="37">
        <f t="shared" si="5"/>
        <v>28.57142857142857</v>
      </c>
      <c r="Q16" s="140">
        <v>3</v>
      </c>
      <c r="R16" s="37">
        <f t="shared" si="6"/>
        <v>0.974025974025974</v>
      </c>
      <c r="S16" s="97">
        <v>0</v>
      </c>
      <c r="T16" s="37">
        <f t="shared" si="7"/>
        <v>0</v>
      </c>
      <c r="U16" s="97">
        <v>0</v>
      </c>
      <c r="V16" s="37">
        <f t="shared" si="8"/>
        <v>0</v>
      </c>
      <c r="W16" s="97">
        <v>0</v>
      </c>
      <c r="X16" s="37">
        <f t="shared" si="9"/>
        <v>0</v>
      </c>
      <c r="Y16" s="154">
        <f t="shared" si="15"/>
        <v>307</v>
      </c>
      <c r="Z16" s="160">
        <f t="shared" si="10"/>
        <v>99.67532467532467</v>
      </c>
      <c r="AA16" s="97">
        <v>1</v>
      </c>
      <c r="AB16" s="103">
        <f t="shared" si="11"/>
        <v>0.3246753246753247</v>
      </c>
      <c r="AC16" s="154">
        <f t="shared" si="12"/>
        <v>308</v>
      </c>
      <c r="AD16" s="103">
        <f t="shared" si="13"/>
        <v>65.95289079229121</v>
      </c>
      <c r="AE16" s="106">
        <f t="shared" si="14"/>
        <v>-34.047109207708786</v>
      </c>
    </row>
    <row r="17" spans="1:31" ht="12.75" customHeight="1">
      <c r="A17" s="304"/>
      <c r="B17" s="6">
        <v>60</v>
      </c>
      <c r="C17" s="3" t="s">
        <v>16</v>
      </c>
      <c r="D17" s="53">
        <v>467</v>
      </c>
      <c r="E17" s="97">
        <v>89</v>
      </c>
      <c r="F17" s="37">
        <f t="shared" si="0"/>
        <v>26.80722891566265</v>
      </c>
      <c r="G17" s="98">
        <v>144</v>
      </c>
      <c r="H17" s="37">
        <f t="shared" si="1"/>
        <v>43.373493975903614</v>
      </c>
      <c r="I17" s="97">
        <v>2</v>
      </c>
      <c r="J17" s="37">
        <f t="shared" si="2"/>
        <v>0.6024096385542169</v>
      </c>
      <c r="K17" s="97">
        <v>4</v>
      </c>
      <c r="L17" s="37">
        <f t="shared" si="3"/>
        <v>1.2048192771084338</v>
      </c>
      <c r="M17" s="97">
        <v>8</v>
      </c>
      <c r="N17" s="37">
        <f t="shared" si="4"/>
        <v>2.4096385542168677</v>
      </c>
      <c r="O17" s="97">
        <v>71</v>
      </c>
      <c r="P17" s="37">
        <f t="shared" si="5"/>
        <v>21.385542168674696</v>
      </c>
      <c r="Q17" s="140">
        <v>4</v>
      </c>
      <c r="R17" s="37">
        <f t="shared" si="6"/>
        <v>1.2048192771084338</v>
      </c>
      <c r="S17" s="97">
        <v>0</v>
      </c>
      <c r="T17" s="37">
        <f t="shared" si="7"/>
        <v>0</v>
      </c>
      <c r="U17" s="97">
        <v>1</v>
      </c>
      <c r="V17" s="37">
        <f t="shared" si="8"/>
        <v>0.30120481927710846</v>
      </c>
      <c r="W17" s="97">
        <v>1</v>
      </c>
      <c r="X17" s="37">
        <f t="shared" si="9"/>
        <v>0.30864197530864196</v>
      </c>
      <c r="Y17" s="154">
        <f t="shared" si="15"/>
        <v>324</v>
      </c>
      <c r="Z17" s="160">
        <f t="shared" si="10"/>
        <v>97.59036144578313</v>
      </c>
      <c r="AA17" s="97">
        <v>8</v>
      </c>
      <c r="AB17" s="103">
        <f t="shared" si="11"/>
        <v>2.4096385542168677</v>
      </c>
      <c r="AC17" s="154">
        <f t="shared" si="12"/>
        <v>332</v>
      </c>
      <c r="AD17" s="103">
        <f t="shared" si="13"/>
        <v>71.09207708779444</v>
      </c>
      <c r="AE17" s="106">
        <f t="shared" si="14"/>
        <v>-28.907922912205564</v>
      </c>
    </row>
    <row r="18" spans="1:31" ht="12.75" customHeight="1">
      <c r="A18" s="304"/>
      <c r="B18" s="6">
        <v>61</v>
      </c>
      <c r="C18" s="3" t="s">
        <v>15</v>
      </c>
      <c r="D18" s="53">
        <v>503</v>
      </c>
      <c r="E18" s="97">
        <v>85</v>
      </c>
      <c r="F18" s="37">
        <f t="shared" si="0"/>
        <v>26.813880126182966</v>
      </c>
      <c r="G18" s="98">
        <v>138</v>
      </c>
      <c r="H18" s="37">
        <f t="shared" si="1"/>
        <v>43.53312302839117</v>
      </c>
      <c r="I18" s="97">
        <v>8</v>
      </c>
      <c r="J18" s="37">
        <f t="shared" si="2"/>
        <v>2.5236593059936907</v>
      </c>
      <c r="K18" s="97">
        <v>8</v>
      </c>
      <c r="L18" s="37">
        <f t="shared" si="3"/>
        <v>2.5236593059936907</v>
      </c>
      <c r="M18" s="97">
        <v>5</v>
      </c>
      <c r="N18" s="37">
        <f t="shared" si="4"/>
        <v>1.5772870662460567</v>
      </c>
      <c r="O18" s="97">
        <v>51</v>
      </c>
      <c r="P18" s="37">
        <f t="shared" si="5"/>
        <v>16.08832807570978</v>
      </c>
      <c r="Q18" s="140">
        <v>1</v>
      </c>
      <c r="R18" s="37">
        <f t="shared" si="6"/>
        <v>0.31545741324921134</v>
      </c>
      <c r="S18" s="97">
        <v>3</v>
      </c>
      <c r="T18" s="37">
        <f t="shared" si="7"/>
        <v>0.9463722397476341</v>
      </c>
      <c r="U18" s="97">
        <v>2</v>
      </c>
      <c r="V18" s="37">
        <f t="shared" si="8"/>
        <v>0.6309148264984227</v>
      </c>
      <c r="W18" s="97">
        <v>8</v>
      </c>
      <c r="X18" s="37">
        <f t="shared" si="9"/>
        <v>2.5889967637540456</v>
      </c>
      <c r="Y18" s="154">
        <f t="shared" si="15"/>
        <v>309</v>
      </c>
      <c r="Z18" s="160">
        <f t="shared" si="10"/>
        <v>97.47634069400631</v>
      </c>
      <c r="AA18" s="97">
        <v>8</v>
      </c>
      <c r="AB18" s="103">
        <f t="shared" si="11"/>
        <v>2.5236593059936907</v>
      </c>
      <c r="AC18" s="154">
        <f t="shared" si="12"/>
        <v>317</v>
      </c>
      <c r="AD18" s="103">
        <f t="shared" si="13"/>
        <v>63.02186878727635</v>
      </c>
      <c r="AE18" s="106">
        <f t="shared" si="14"/>
        <v>-36.97813121272365</v>
      </c>
    </row>
    <row r="19" spans="1:31" ht="12.75" customHeight="1">
      <c r="A19" s="304"/>
      <c r="B19" s="6">
        <v>61</v>
      </c>
      <c r="C19" s="3" t="s">
        <v>16</v>
      </c>
      <c r="D19" s="53">
        <v>503</v>
      </c>
      <c r="E19" s="97">
        <v>87</v>
      </c>
      <c r="F19" s="37">
        <f t="shared" si="0"/>
        <v>28.338762214983714</v>
      </c>
      <c r="G19" s="98">
        <v>122</v>
      </c>
      <c r="H19" s="37">
        <f t="shared" si="1"/>
        <v>39.73941368078176</v>
      </c>
      <c r="I19" s="97">
        <v>4</v>
      </c>
      <c r="J19" s="37">
        <f t="shared" si="2"/>
        <v>1.3029315960912053</v>
      </c>
      <c r="K19" s="97">
        <v>0</v>
      </c>
      <c r="L19" s="37">
        <f t="shared" si="3"/>
        <v>0</v>
      </c>
      <c r="M19" s="97">
        <v>5</v>
      </c>
      <c r="N19" s="37">
        <f t="shared" si="4"/>
        <v>1.6286644951140066</v>
      </c>
      <c r="O19" s="97">
        <v>69</v>
      </c>
      <c r="P19" s="37">
        <f t="shared" si="5"/>
        <v>22.475570032573287</v>
      </c>
      <c r="Q19" s="140">
        <v>1</v>
      </c>
      <c r="R19" s="37">
        <f t="shared" si="6"/>
        <v>0.32573289902280134</v>
      </c>
      <c r="S19" s="97">
        <v>5</v>
      </c>
      <c r="T19" s="37">
        <f t="shared" si="7"/>
        <v>1.6286644951140066</v>
      </c>
      <c r="U19" s="97">
        <v>1</v>
      </c>
      <c r="V19" s="37">
        <f t="shared" si="8"/>
        <v>0.32573289902280134</v>
      </c>
      <c r="W19" s="97">
        <v>1</v>
      </c>
      <c r="X19" s="37">
        <f t="shared" si="9"/>
        <v>0.3389830508474576</v>
      </c>
      <c r="Y19" s="154">
        <f t="shared" si="15"/>
        <v>295</v>
      </c>
      <c r="Z19" s="160">
        <f t="shared" si="10"/>
        <v>96.09120521172639</v>
      </c>
      <c r="AA19" s="97">
        <v>12</v>
      </c>
      <c r="AB19" s="103">
        <f t="shared" si="11"/>
        <v>3.908794788273615</v>
      </c>
      <c r="AC19" s="154">
        <f t="shared" si="12"/>
        <v>307</v>
      </c>
      <c r="AD19" s="103">
        <f t="shared" si="13"/>
        <v>61.0337972166998</v>
      </c>
      <c r="AE19" s="106">
        <f t="shared" si="14"/>
        <v>-38.9662027833002</v>
      </c>
    </row>
    <row r="20" spans="1:31" ht="12.75" customHeight="1">
      <c r="A20" s="304"/>
      <c r="B20" s="6">
        <v>62</v>
      </c>
      <c r="C20" s="3" t="s">
        <v>15</v>
      </c>
      <c r="D20" s="53">
        <v>460</v>
      </c>
      <c r="E20" s="97">
        <v>97</v>
      </c>
      <c r="F20" s="37">
        <f t="shared" si="0"/>
        <v>32.77027027027027</v>
      </c>
      <c r="G20" s="98">
        <v>127</v>
      </c>
      <c r="H20" s="37">
        <f t="shared" si="1"/>
        <v>42.9054054054054</v>
      </c>
      <c r="I20" s="97">
        <v>13</v>
      </c>
      <c r="J20" s="37">
        <f t="shared" si="2"/>
        <v>4.391891891891892</v>
      </c>
      <c r="K20" s="97">
        <v>2</v>
      </c>
      <c r="L20" s="37">
        <f t="shared" si="3"/>
        <v>0.6756756756756757</v>
      </c>
      <c r="M20" s="97">
        <v>2</v>
      </c>
      <c r="N20" s="37">
        <f t="shared" si="4"/>
        <v>0.6756756756756757</v>
      </c>
      <c r="O20" s="97">
        <v>35</v>
      </c>
      <c r="P20" s="37">
        <f t="shared" si="5"/>
        <v>11.824324324324325</v>
      </c>
      <c r="Q20" s="140">
        <v>1</v>
      </c>
      <c r="R20" s="37">
        <f t="shared" si="6"/>
        <v>0.33783783783783783</v>
      </c>
      <c r="S20" s="97">
        <v>0</v>
      </c>
      <c r="T20" s="37">
        <f t="shared" si="7"/>
        <v>0</v>
      </c>
      <c r="U20" s="97">
        <v>1</v>
      </c>
      <c r="V20" s="37">
        <f t="shared" si="8"/>
        <v>0.33783783783783783</v>
      </c>
      <c r="W20" s="97">
        <v>1</v>
      </c>
      <c r="X20" s="37">
        <f t="shared" si="9"/>
        <v>0.35842293906810035</v>
      </c>
      <c r="Y20" s="154">
        <f t="shared" si="15"/>
        <v>279</v>
      </c>
      <c r="Z20" s="160">
        <f t="shared" si="10"/>
        <v>94.25675675675676</v>
      </c>
      <c r="AA20" s="97">
        <v>17</v>
      </c>
      <c r="AB20" s="103">
        <f t="shared" si="11"/>
        <v>5.743243243243244</v>
      </c>
      <c r="AC20" s="154">
        <f t="shared" si="12"/>
        <v>296</v>
      </c>
      <c r="AD20" s="103">
        <f t="shared" si="13"/>
        <v>64.34782608695652</v>
      </c>
      <c r="AE20" s="106">
        <f t="shared" si="14"/>
        <v>-35.652173913043484</v>
      </c>
    </row>
    <row r="21" spans="1:31" ht="12.75" customHeight="1">
      <c r="A21" s="304"/>
      <c r="B21" s="6">
        <v>62</v>
      </c>
      <c r="C21" s="3" t="s">
        <v>16</v>
      </c>
      <c r="D21" s="53">
        <v>461</v>
      </c>
      <c r="E21" s="97">
        <v>79</v>
      </c>
      <c r="F21" s="37">
        <f t="shared" si="0"/>
        <v>26.245847176079735</v>
      </c>
      <c r="G21" s="98">
        <v>145</v>
      </c>
      <c r="H21" s="37">
        <f t="shared" si="1"/>
        <v>48.17275747508305</v>
      </c>
      <c r="I21" s="97">
        <v>8</v>
      </c>
      <c r="J21" s="37">
        <f t="shared" si="2"/>
        <v>2.6578073089700998</v>
      </c>
      <c r="K21" s="97">
        <v>2</v>
      </c>
      <c r="L21" s="37">
        <f t="shared" si="3"/>
        <v>0.6644518272425249</v>
      </c>
      <c r="M21" s="97">
        <v>10</v>
      </c>
      <c r="N21" s="37">
        <f t="shared" si="4"/>
        <v>3.322259136212625</v>
      </c>
      <c r="O21" s="97">
        <v>35</v>
      </c>
      <c r="P21" s="37">
        <f t="shared" si="5"/>
        <v>11.627906976744185</v>
      </c>
      <c r="Q21" s="140">
        <v>1</v>
      </c>
      <c r="R21" s="37">
        <f t="shared" si="6"/>
        <v>0.33222591362126247</v>
      </c>
      <c r="S21" s="97">
        <v>1</v>
      </c>
      <c r="T21" s="37">
        <f t="shared" si="7"/>
        <v>0.33222591362126247</v>
      </c>
      <c r="U21" s="97">
        <v>1</v>
      </c>
      <c r="V21" s="37">
        <f t="shared" si="8"/>
        <v>0.33222591362126247</v>
      </c>
      <c r="W21" s="97">
        <v>1</v>
      </c>
      <c r="X21" s="37">
        <f t="shared" si="9"/>
        <v>0.35335689045936397</v>
      </c>
      <c r="Y21" s="154">
        <f t="shared" si="15"/>
        <v>283</v>
      </c>
      <c r="Z21" s="160">
        <f t="shared" si="10"/>
        <v>94.01993355481729</v>
      </c>
      <c r="AA21" s="97">
        <v>18</v>
      </c>
      <c r="AB21" s="103">
        <f t="shared" si="11"/>
        <v>5.980066445182724</v>
      </c>
      <c r="AC21" s="154">
        <f t="shared" si="12"/>
        <v>301</v>
      </c>
      <c r="AD21" s="103">
        <f t="shared" si="13"/>
        <v>65.29284164859001</v>
      </c>
      <c r="AE21" s="106">
        <f t="shared" si="14"/>
        <v>-34.70715835140999</v>
      </c>
    </row>
    <row r="22" spans="1:31" ht="12.75" customHeight="1">
      <c r="A22" s="304"/>
      <c r="B22" s="6">
        <v>63</v>
      </c>
      <c r="C22" s="3" t="s">
        <v>15</v>
      </c>
      <c r="D22" s="53">
        <v>585</v>
      </c>
      <c r="E22" s="97">
        <v>113</v>
      </c>
      <c r="F22" s="37">
        <f t="shared" si="0"/>
        <v>31.043956043956044</v>
      </c>
      <c r="G22" s="98">
        <v>169</v>
      </c>
      <c r="H22" s="37">
        <f t="shared" si="1"/>
        <v>46.42857142857143</v>
      </c>
      <c r="I22" s="97">
        <v>5</v>
      </c>
      <c r="J22" s="37">
        <f t="shared" si="2"/>
        <v>1.3736263736263736</v>
      </c>
      <c r="K22" s="97">
        <v>1</v>
      </c>
      <c r="L22" s="37">
        <f t="shared" si="3"/>
        <v>0.27472527472527475</v>
      </c>
      <c r="M22" s="97">
        <v>7</v>
      </c>
      <c r="N22" s="37">
        <f t="shared" si="4"/>
        <v>1.9230769230769231</v>
      </c>
      <c r="O22" s="97">
        <v>41</v>
      </c>
      <c r="P22" s="37">
        <f t="shared" si="5"/>
        <v>11.263736263736265</v>
      </c>
      <c r="Q22" s="140">
        <v>5</v>
      </c>
      <c r="R22" s="37">
        <f t="shared" si="6"/>
        <v>1.3736263736263736</v>
      </c>
      <c r="S22" s="97">
        <v>2</v>
      </c>
      <c r="T22" s="37">
        <f t="shared" si="7"/>
        <v>0.5494505494505495</v>
      </c>
      <c r="U22" s="97">
        <v>3</v>
      </c>
      <c r="V22" s="37">
        <f t="shared" si="8"/>
        <v>0.8241758241758242</v>
      </c>
      <c r="W22" s="97">
        <v>6</v>
      </c>
      <c r="X22" s="37">
        <f t="shared" si="9"/>
        <v>1.7045454545454544</v>
      </c>
      <c r="Y22" s="154">
        <f t="shared" si="15"/>
        <v>352</v>
      </c>
      <c r="Z22" s="160">
        <f t="shared" si="10"/>
        <v>96.7032967032967</v>
      </c>
      <c r="AA22" s="97">
        <v>12</v>
      </c>
      <c r="AB22" s="103">
        <f t="shared" si="11"/>
        <v>3.296703296703297</v>
      </c>
      <c r="AC22" s="154">
        <f t="shared" si="12"/>
        <v>364</v>
      </c>
      <c r="AD22" s="103">
        <f t="shared" si="13"/>
        <v>62.22222222222222</v>
      </c>
      <c r="AE22" s="106">
        <f t="shared" si="14"/>
        <v>-37.77777777777778</v>
      </c>
    </row>
    <row r="23" spans="1:31" ht="12.75" customHeight="1">
      <c r="A23" s="304"/>
      <c r="B23" s="6">
        <v>63</v>
      </c>
      <c r="C23" s="3" t="s">
        <v>16</v>
      </c>
      <c r="D23" s="53">
        <v>585</v>
      </c>
      <c r="E23" s="97">
        <v>132</v>
      </c>
      <c r="F23" s="37">
        <f t="shared" si="0"/>
        <v>36.87150837988827</v>
      </c>
      <c r="G23" s="98">
        <v>160</v>
      </c>
      <c r="H23" s="37">
        <f t="shared" si="1"/>
        <v>44.6927374301676</v>
      </c>
      <c r="I23" s="97">
        <v>3</v>
      </c>
      <c r="J23" s="37">
        <f t="shared" si="2"/>
        <v>0.8379888268156425</v>
      </c>
      <c r="K23" s="97">
        <v>1</v>
      </c>
      <c r="L23" s="37">
        <f t="shared" si="3"/>
        <v>0.27932960893854747</v>
      </c>
      <c r="M23" s="97">
        <v>7</v>
      </c>
      <c r="N23" s="37">
        <f t="shared" si="4"/>
        <v>1.9553072625698324</v>
      </c>
      <c r="O23" s="97">
        <v>33</v>
      </c>
      <c r="P23" s="37">
        <f t="shared" si="5"/>
        <v>9.217877094972067</v>
      </c>
      <c r="Q23" s="140">
        <v>4</v>
      </c>
      <c r="R23" s="37">
        <f t="shared" si="6"/>
        <v>1.1173184357541899</v>
      </c>
      <c r="S23" s="97">
        <v>1</v>
      </c>
      <c r="T23" s="37">
        <f t="shared" si="7"/>
        <v>0.27932960893854747</v>
      </c>
      <c r="U23" s="97">
        <v>0</v>
      </c>
      <c r="V23" s="37">
        <f t="shared" si="8"/>
        <v>0</v>
      </c>
      <c r="W23" s="97">
        <v>5</v>
      </c>
      <c r="X23" s="37">
        <f t="shared" si="9"/>
        <v>1.4450867052023122</v>
      </c>
      <c r="Y23" s="154">
        <f t="shared" si="15"/>
        <v>346</v>
      </c>
      <c r="Z23" s="160">
        <f t="shared" si="10"/>
        <v>96.64804469273743</v>
      </c>
      <c r="AA23" s="97">
        <v>12</v>
      </c>
      <c r="AB23" s="103">
        <f t="shared" si="11"/>
        <v>3.35195530726257</v>
      </c>
      <c r="AC23" s="154">
        <f t="shared" si="12"/>
        <v>358</v>
      </c>
      <c r="AD23" s="103">
        <f t="shared" si="13"/>
        <v>61.1965811965812</v>
      </c>
      <c r="AE23" s="106">
        <f t="shared" si="14"/>
        <v>-38.8034188034188</v>
      </c>
    </row>
    <row r="24" spans="1:31" ht="12.75" customHeight="1">
      <c r="A24" s="304"/>
      <c r="B24" s="6">
        <v>64</v>
      </c>
      <c r="C24" s="3" t="s">
        <v>15</v>
      </c>
      <c r="D24" s="53">
        <v>475</v>
      </c>
      <c r="E24" s="97">
        <v>95</v>
      </c>
      <c r="F24" s="37">
        <f t="shared" si="0"/>
        <v>30.35143769968051</v>
      </c>
      <c r="G24" s="98">
        <v>127</v>
      </c>
      <c r="H24" s="37">
        <f t="shared" si="1"/>
        <v>40.57507987220447</v>
      </c>
      <c r="I24" s="97">
        <v>9</v>
      </c>
      <c r="J24" s="37">
        <f t="shared" si="2"/>
        <v>2.8753993610223643</v>
      </c>
      <c r="K24" s="97">
        <v>4</v>
      </c>
      <c r="L24" s="37">
        <f t="shared" si="3"/>
        <v>1.2779552715654952</v>
      </c>
      <c r="M24" s="97">
        <v>6</v>
      </c>
      <c r="N24" s="37">
        <f t="shared" si="4"/>
        <v>1.9169329073482428</v>
      </c>
      <c r="O24" s="97">
        <v>60</v>
      </c>
      <c r="P24" s="37">
        <f t="shared" si="5"/>
        <v>19.169329073482427</v>
      </c>
      <c r="Q24" s="140">
        <v>3</v>
      </c>
      <c r="R24" s="37">
        <f t="shared" si="6"/>
        <v>0.9584664536741214</v>
      </c>
      <c r="S24" s="97">
        <v>1</v>
      </c>
      <c r="T24" s="37">
        <f t="shared" si="7"/>
        <v>0.3194888178913738</v>
      </c>
      <c r="U24" s="97">
        <v>0</v>
      </c>
      <c r="V24" s="37">
        <f t="shared" si="8"/>
        <v>0</v>
      </c>
      <c r="W24" s="97">
        <v>4</v>
      </c>
      <c r="X24" s="37">
        <f t="shared" si="9"/>
        <v>1.2944983818770228</v>
      </c>
      <c r="Y24" s="154">
        <f t="shared" si="15"/>
        <v>309</v>
      </c>
      <c r="Z24" s="160">
        <f t="shared" si="10"/>
        <v>98.7220447284345</v>
      </c>
      <c r="AA24" s="97">
        <v>4</v>
      </c>
      <c r="AB24" s="103">
        <f t="shared" si="11"/>
        <v>1.2779552715654952</v>
      </c>
      <c r="AC24" s="154">
        <f t="shared" si="12"/>
        <v>313</v>
      </c>
      <c r="AD24" s="103">
        <f t="shared" si="13"/>
        <v>65.89473684210526</v>
      </c>
      <c r="AE24" s="106">
        <f t="shared" si="14"/>
        <v>-34.10526315789474</v>
      </c>
    </row>
    <row r="25" spans="1:31" ht="12.75" customHeight="1">
      <c r="A25" s="304"/>
      <c r="B25" s="6">
        <v>64</v>
      </c>
      <c r="C25" s="3" t="s">
        <v>16</v>
      </c>
      <c r="D25" s="53">
        <v>475</v>
      </c>
      <c r="E25" s="97">
        <v>59</v>
      </c>
      <c r="F25" s="37">
        <f t="shared" si="0"/>
        <v>18.32298136645963</v>
      </c>
      <c r="G25" s="98">
        <v>161</v>
      </c>
      <c r="H25" s="37">
        <f t="shared" si="1"/>
        <v>50</v>
      </c>
      <c r="I25" s="97">
        <v>6</v>
      </c>
      <c r="J25" s="37">
        <f t="shared" si="2"/>
        <v>1.8633540372670807</v>
      </c>
      <c r="K25" s="97">
        <v>3</v>
      </c>
      <c r="L25" s="37">
        <f t="shared" si="3"/>
        <v>0.9316770186335404</v>
      </c>
      <c r="M25" s="97">
        <v>7</v>
      </c>
      <c r="N25" s="37">
        <f t="shared" si="4"/>
        <v>2.1739130434782608</v>
      </c>
      <c r="O25" s="97">
        <v>74</v>
      </c>
      <c r="P25" s="37">
        <f t="shared" si="5"/>
        <v>22.981366459627328</v>
      </c>
      <c r="Q25" s="140">
        <v>2</v>
      </c>
      <c r="R25" s="37">
        <f t="shared" si="6"/>
        <v>0.6211180124223602</v>
      </c>
      <c r="S25" s="97">
        <v>1</v>
      </c>
      <c r="T25" s="37">
        <f t="shared" si="7"/>
        <v>0.3105590062111801</v>
      </c>
      <c r="U25" s="97">
        <v>1</v>
      </c>
      <c r="V25" s="37">
        <f t="shared" si="8"/>
        <v>0.3105590062111801</v>
      </c>
      <c r="W25" s="97">
        <v>0</v>
      </c>
      <c r="X25" s="37">
        <f t="shared" si="9"/>
        <v>0</v>
      </c>
      <c r="Y25" s="154">
        <f t="shared" si="15"/>
        <v>314</v>
      </c>
      <c r="Z25" s="160">
        <f t="shared" si="10"/>
        <v>97.51552795031056</v>
      </c>
      <c r="AA25" s="97">
        <v>8</v>
      </c>
      <c r="AB25" s="103">
        <f t="shared" si="11"/>
        <v>2.484472049689441</v>
      </c>
      <c r="AC25" s="154">
        <f t="shared" si="12"/>
        <v>322</v>
      </c>
      <c r="AD25" s="103">
        <f t="shared" si="13"/>
        <v>67.78947368421052</v>
      </c>
      <c r="AE25" s="106">
        <f t="shared" si="14"/>
        <v>-32.21052631578948</v>
      </c>
    </row>
    <row r="26" spans="1:31" ht="12.75" customHeight="1">
      <c r="A26" s="304"/>
      <c r="B26" s="6">
        <v>65</v>
      </c>
      <c r="C26" s="3" t="s">
        <v>15</v>
      </c>
      <c r="D26" s="53">
        <v>676</v>
      </c>
      <c r="E26" s="97">
        <v>143</v>
      </c>
      <c r="F26" s="37">
        <f t="shared" si="0"/>
        <v>33.41121495327103</v>
      </c>
      <c r="G26" s="98">
        <v>188</v>
      </c>
      <c r="H26" s="37">
        <f t="shared" si="1"/>
        <v>43.925233644859816</v>
      </c>
      <c r="I26" s="97">
        <v>8</v>
      </c>
      <c r="J26" s="37">
        <f t="shared" si="2"/>
        <v>1.8691588785046727</v>
      </c>
      <c r="K26" s="97">
        <v>6</v>
      </c>
      <c r="L26" s="37">
        <f t="shared" si="3"/>
        <v>1.4018691588785046</v>
      </c>
      <c r="M26" s="97">
        <v>12</v>
      </c>
      <c r="N26" s="37">
        <f t="shared" si="4"/>
        <v>2.803738317757009</v>
      </c>
      <c r="O26" s="97">
        <v>51</v>
      </c>
      <c r="P26" s="37">
        <f t="shared" si="5"/>
        <v>11.91588785046729</v>
      </c>
      <c r="Q26" s="140">
        <v>3</v>
      </c>
      <c r="R26" s="37">
        <f t="shared" si="6"/>
        <v>0.7009345794392523</v>
      </c>
      <c r="S26" s="97">
        <v>2</v>
      </c>
      <c r="T26" s="37">
        <f t="shared" si="7"/>
        <v>0.46728971962616817</v>
      </c>
      <c r="U26" s="97">
        <v>0</v>
      </c>
      <c r="V26" s="37">
        <f t="shared" si="8"/>
        <v>0</v>
      </c>
      <c r="W26" s="97">
        <v>2</v>
      </c>
      <c r="X26" s="37">
        <f t="shared" si="9"/>
        <v>0.48192771084337355</v>
      </c>
      <c r="Y26" s="154">
        <f t="shared" si="15"/>
        <v>415</v>
      </c>
      <c r="Z26" s="160">
        <f t="shared" si="10"/>
        <v>96.96261682242991</v>
      </c>
      <c r="AA26" s="97">
        <v>13</v>
      </c>
      <c r="AB26" s="103">
        <f t="shared" si="11"/>
        <v>3.0373831775700935</v>
      </c>
      <c r="AC26" s="154">
        <f t="shared" si="12"/>
        <v>428</v>
      </c>
      <c r="AD26" s="103">
        <f t="shared" si="13"/>
        <v>63.31360946745562</v>
      </c>
      <c r="AE26" s="106">
        <f t="shared" si="14"/>
        <v>-36.68639053254438</v>
      </c>
    </row>
    <row r="27" spans="1:31" ht="12.75" customHeight="1">
      <c r="A27" s="304"/>
      <c r="B27" s="6">
        <v>65</v>
      </c>
      <c r="C27" s="3" t="s">
        <v>16</v>
      </c>
      <c r="D27" s="53">
        <v>676</v>
      </c>
      <c r="E27" s="97">
        <v>142</v>
      </c>
      <c r="F27" s="37">
        <f t="shared" si="0"/>
        <v>32.27272727272727</v>
      </c>
      <c r="G27" s="98">
        <v>207</v>
      </c>
      <c r="H27" s="37">
        <f t="shared" si="1"/>
        <v>47.04545454545455</v>
      </c>
      <c r="I27" s="97">
        <v>7</v>
      </c>
      <c r="J27" s="37">
        <f t="shared" si="2"/>
        <v>1.5909090909090908</v>
      </c>
      <c r="K27" s="97">
        <v>1</v>
      </c>
      <c r="L27" s="37">
        <f t="shared" si="3"/>
        <v>0.22727272727272727</v>
      </c>
      <c r="M27" s="97">
        <v>9</v>
      </c>
      <c r="N27" s="37">
        <f t="shared" si="4"/>
        <v>2.0454545454545454</v>
      </c>
      <c r="O27" s="97">
        <v>56</v>
      </c>
      <c r="P27" s="37">
        <f t="shared" si="5"/>
        <v>12.727272727272727</v>
      </c>
      <c r="Q27" s="140">
        <v>5</v>
      </c>
      <c r="R27" s="37">
        <f t="shared" si="6"/>
        <v>1.1363636363636365</v>
      </c>
      <c r="S27" s="97">
        <v>1</v>
      </c>
      <c r="T27" s="37">
        <f t="shared" si="7"/>
        <v>0.22727272727272727</v>
      </c>
      <c r="U27" s="97">
        <v>2</v>
      </c>
      <c r="V27" s="37">
        <f t="shared" si="8"/>
        <v>0.45454545454545453</v>
      </c>
      <c r="W27" s="97">
        <v>0</v>
      </c>
      <c r="X27" s="37">
        <f t="shared" si="9"/>
        <v>0</v>
      </c>
      <c r="Y27" s="154">
        <f t="shared" si="15"/>
        <v>430</v>
      </c>
      <c r="Z27" s="160">
        <f t="shared" si="10"/>
        <v>97.72727272727273</v>
      </c>
      <c r="AA27" s="97">
        <v>10</v>
      </c>
      <c r="AB27" s="103">
        <f t="shared" si="11"/>
        <v>2.272727272727273</v>
      </c>
      <c r="AC27" s="154">
        <f t="shared" si="12"/>
        <v>440</v>
      </c>
      <c r="AD27" s="103">
        <f t="shared" si="13"/>
        <v>65.08875739644971</v>
      </c>
      <c r="AE27" s="106">
        <f t="shared" si="14"/>
        <v>-34.91124260355029</v>
      </c>
    </row>
    <row r="28" spans="1:31" ht="12.75" customHeight="1">
      <c r="A28" s="304"/>
      <c r="B28" s="6">
        <v>66</v>
      </c>
      <c r="C28" s="3" t="s">
        <v>15</v>
      </c>
      <c r="D28" s="53">
        <v>473</v>
      </c>
      <c r="E28" s="97">
        <v>80</v>
      </c>
      <c r="F28" s="37">
        <f t="shared" si="0"/>
        <v>24.316109422492403</v>
      </c>
      <c r="G28" s="98">
        <v>171</v>
      </c>
      <c r="H28" s="37">
        <f t="shared" si="1"/>
        <v>51.97568389057751</v>
      </c>
      <c r="I28" s="97">
        <v>5</v>
      </c>
      <c r="J28" s="37">
        <f t="shared" si="2"/>
        <v>1.5197568389057752</v>
      </c>
      <c r="K28" s="97">
        <v>4</v>
      </c>
      <c r="L28" s="37">
        <f t="shared" si="3"/>
        <v>1.21580547112462</v>
      </c>
      <c r="M28" s="97">
        <v>5</v>
      </c>
      <c r="N28" s="37">
        <f t="shared" si="4"/>
        <v>1.5197568389057752</v>
      </c>
      <c r="O28" s="97">
        <v>52</v>
      </c>
      <c r="P28" s="37">
        <f t="shared" si="5"/>
        <v>15.80547112462006</v>
      </c>
      <c r="Q28" s="140">
        <v>3</v>
      </c>
      <c r="R28" s="37">
        <f t="shared" si="6"/>
        <v>0.911854103343465</v>
      </c>
      <c r="S28" s="97">
        <v>2</v>
      </c>
      <c r="T28" s="37">
        <f t="shared" si="7"/>
        <v>0.60790273556231</v>
      </c>
      <c r="U28" s="97">
        <v>1</v>
      </c>
      <c r="V28" s="37">
        <f t="shared" si="8"/>
        <v>0.303951367781155</v>
      </c>
      <c r="W28" s="97">
        <v>0</v>
      </c>
      <c r="X28" s="37">
        <f t="shared" si="9"/>
        <v>0</v>
      </c>
      <c r="Y28" s="154">
        <f t="shared" si="15"/>
        <v>323</v>
      </c>
      <c r="Z28" s="160">
        <f t="shared" si="10"/>
        <v>98.17629179331307</v>
      </c>
      <c r="AA28" s="97">
        <v>6</v>
      </c>
      <c r="AB28" s="103">
        <f t="shared" si="11"/>
        <v>1.82370820668693</v>
      </c>
      <c r="AC28" s="154">
        <f t="shared" si="12"/>
        <v>329</v>
      </c>
      <c r="AD28" s="103">
        <f t="shared" si="13"/>
        <v>69.55602536997885</v>
      </c>
      <c r="AE28" s="106">
        <f t="shared" si="14"/>
        <v>-30.443974630021145</v>
      </c>
    </row>
    <row r="29" spans="1:31" ht="12.75" customHeight="1">
      <c r="A29" s="304"/>
      <c r="B29" s="6">
        <v>66</v>
      </c>
      <c r="C29" s="3" t="s">
        <v>16</v>
      </c>
      <c r="D29" s="53">
        <v>474</v>
      </c>
      <c r="E29" s="97">
        <v>86</v>
      </c>
      <c r="F29" s="37">
        <f t="shared" si="0"/>
        <v>28.762541806020064</v>
      </c>
      <c r="G29" s="98">
        <v>146</v>
      </c>
      <c r="H29" s="37">
        <f t="shared" si="1"/>
        <v>48.82943143812709</v>
      </c>
      <c r="I29" s="97">
        <v>2</v>
      </c>
      <c r="J29" s="37">
        <f t="shared" si="2"/>
        <v>0.6688963210702341</v>
      </c>
      <c r="K29" s="97">
        <v>4</v>
      </c>
      <c r="L29" s="37">
        <f t="shared" si="3"/>
        <v>1.3377926421404682</v>
      </c>
      <c r="M29" s="97">
        <v>1</v>
      </c>
      <c r="N29" s="37">
        <f t="shared" si="4"/>
        <v>0.33444816053511706</v>
      </c>
      <c r="O29" s="97">
        <v>44</v>
      </c>
      <c r="P29" s="37">
        <f t="shared" si="5"/>
        <v>14.715719063545151</v>
      </c>
      <c r="Q29" s="140">
        <v>2</v>
      </c>
      <c r="R29" s="37">
        <f t="shared" si="6"/>
        <v>0.6688963210702341</v>
      </c>
      <c r="S29" s="97">
        <v>2</v>
      </c>
      <c r="T29" s="37">
        <f t="shared" si="7"/>
        <v>0.6688963210702341</v>
      </c>
      <c r="U29" s="97">
        <v>1</v>
      </c>
      <c r="V29" s="37">
        <f t="shared" si="8"/>
        <v>0.33444816053511706</v>
      </c>
      <c r="W29" s="97">
        <v>0</v>
      </c>
      <c r="X29" s="37">
        <f t="shared" si="9"/>
        <v>0</v>
      </c>
      <c r="Y29" s="154">
        <f t="shared" si="15"/>
        <v>288</v>
      </c>
      <c r="Z29" s="160">
        <f t="shared" si="10"/>
        <v>96.32107023411372</v>
      </c>
      <c r="AA29" s="97">
        <v>11</v>
      </c>
      <c r="AB29" s="103">
        <f t="shared" si="11"/>
        <v>3.678929765886288</v>
      </c>
      <c r="AC29" s="154">
        <f t="shared" si="12"/>
        <v>299</v>
      </c>
      <c r="AD29" s="103">
        <f t="shared" si="13"/>
        <v>63.0801687763713</v>
      </c>
      <c r="AE29" s="106">
        <f t="shared" si="14"/>
        <v>-36.9198312236287</v>
      </c>
    </row>
    <row r="30" spans="1:31" ht="12.75" customHeight="1">
      <c r="A30" s="304"/>
      <c r="B30" s="6">
        <v>67</v>
      </c>
      <c r="C30" s="3" t="s">
        <v>15</v>
      </c>
      <c r="D30" s="53">
        <v>484</v>
      </c>
      <c r="E30" s="97">
        <v>79</v>
      </c>
      <c r="F30" s="37">
        <f t="shared" si="0"/>
        <v>25.159235668789808</v>
      </c>
      <c r="G30" s="98">
        <v>131</v>
      </c>
      <c r="H30" s="37">
        <f t="shared" si="1"/>
        <v>41.71974522292994</v>
      </c>
      <c r="I30" s="97">
        <v>12</v>
      </c>
      <c r="J30" s="37">
        <f t="shared" si="2"/>
        <v>3.821656050955414</v>
      </c>
      <c r="K30" s="97">
        <v>2</v>
      </c>
      <c r="L30" s="37">
        <f t="shared" si="3"/>
        <v>0.6369426751592357</v>
      </c>
      <c r="M30" s="97">
        <v>7</v>
      </c>
      <c r="N30" s="37">
        <f t="shared" si="4"/>
        <v>2.229299363057325</v>
      </c>
      <c r="O30" s="97">
        <v>74</v>
      </c>
      <c r="P30" s="37">
        <f t="shared" si="5"/>
        <v>23.56687898089172</v>
      </c>
      <c r="Q30" s="140">
        <v>0</v>
      </c>
      <c r="R30" s="37">
        <f t="shared" si="6"/>
        <v>0</v>
      </c>
      <c r="S30" s="97">
        <v>0</v>
      </c>
      <c r="T30" s="37">
        <f t="shared" si="7"/>
        <v>0</v>
      </c>
      <c r="U30" s="97">
        <v>4</v>
      </c>
      <c r="V30" s="37">
        <f t="shared" si="8"/>
        <v>1.2738853503184715</v>
      </c>
      <c r="W30" s="97">
        <v>0</v>
      </c>
      <c r="X30" s="37">
        <f t="shared" si="9"/>
        <v>0</v>
      </c>
      <c r="Y30" s="154">
        <f t="shared" si="15"/>
        <v>309</v>
      </c>
      <c r="Z30" s="160">
        <f t="shared" si="10"/>
        <v>98.40764331210191</v>
      </c>
      <c r="AA30" s="97">
        <v>5</v>
      </c>
      <c r="AB30" s="103">
        <f t="shared" si="11"/>
        <v>1.5923566878980893</v>
      </c>
      <c r="AC30" s="154">
        <f t="shared" si="12"/>
        <v>314</v>
      </c>
      <c r="AD30" s="103">
        <f t="shared" si="13"/>
        <v>64.87603305785123</v>
      </c>
      <c r="AE30" s="106">
        <f t="shared" si="14"/>
        <v>-35.12396694214877</v>
      </c>
    </row>
    <row r="31" spans="1:31" ht="12.75" customHeight="1">
      <c r="A31" s="304"/>
      <c r="B31" s="6">
        <v>67</v>
      </c>
      <c r="C31" s="3" t="s">
        <v>16</v>
      </c>
      <c r="D31" s="53">
        <v>485</v>
      </c>
      <c r="E31" s="97">
        <v>100</v>
      </c>
      <c r="F31" s="37">
        <f t="shared" si="0"/>
        <v>31.545741324921135</v>
      </c>
      <c r="G31" s="98">
        <v>124</v>
      </c>
      <c r="H31" s="37">
        <f t="shared" si="1"/>
        <v>39.11671924290221</v>
      </c>
      <c r="I31" s="97">
        <v>3</v>
      </c>
      <c r="J31" s="37">
        <f t="shared" si="2"/>
        <v>0.9463722397476341</v>
      </c>
      <c r="K31" s="97">
        <v>5</v>
      </c>
      <c r="L31" s="37">
        <f t="shared" si="3"/>
        <v>1.5772870662460567</v>
      </c>
      <c r="M31" s="97">
        <v>2</v>
      </c>
      <c r="N31" s="37">
        <f t="shared" si="4"/>
        <v>0.6309148264984227</v>
      </c>
      <c r="O31" s="97">
        <v>58</v>
      </c>
      <c r="P31" s="37">
        <f t="shared" si="5"/>
        <v>18.29652996845426</v>
      </c>
      <c r="Q31" s="140">
        <v>1</v>
      </c>
      <c r="R31" s="37">
        <f t="shared" si="6"/>
        <v>0.31545741324921134</v>
      </c>
      <c r="S31" s="97">
        <v>2</v>
      </c>
      <c r="T31" s="37">
        <f t="shared" si="7"/>
        <v>0.6309148264984227</v>
      </c>
      <c r="U31" s="97">
        <v>0</v>
      </c>
      <c r="V31" s="37">
        <f t="shared" si="8"/>
        <v>0</v>
      </c>
      <c r="W31" s="97">
        <v>0</v>
      </c>
      <c r="X31" s="37">
        <f t="shared" si="9"/>
        <v>0</v>
      </c>
      <c r="Y31" s="154">
        <f t="shared" si="15"/>
        <v>295</v>
      </c>
      <c r="Z31" s="160">
        <f t="shared" si="10"/>
        <v>93.05993690851734</v>
      </c>
      <c r="AA31" s="97">
        <v>22</v>
      </c>
      <c r="AB31" s="103">
        <f t="shared" si="11"/>
        <v>6.940063091482649</v>
      </c>
      <c r="AC31" s="154">
        <f t="shared" si="12"/>
        <v>317</v>
      </c>
      <c r="AD31" s="103">
        <f t="shared" si="13"/>
        <v>65.36082474226804</v>
      </c>
      <c r="AE31" s="106">
        <f t="shared" si="14"/>
        <v>-34.639175257731964</v>
      </c>
    </row>
    <row r="32" spans="1:31" ht="12.75" customHeight="1">
      <c r="A32" s="304"/>
      <c r="B32" s="6">
        <v>68</v>
      </c>
      <c r="C32" s="3" t="s">
        <v>15</v>
      </c>
      <c r="D32" s="53">
        <v>461</v>
      </c>
      <c r="E32" s="97">
        <v>90</v>
      </c>
      <c r="F32" s="37">
        <f t="shared" si="0"/>
        <v>32.49097472924188</v>
      </c>
      <c r="G32" s="98">
        <v>109</v>
      </c>
      <c r="H32" s="37">
        <f t="shared" si="1"/>
        <v>39.35018050541516</v>
      </c>
      <c r="I32" s="97">
        <v>6</v>
      </c>
      <c r="J32" s="37">
        <f t="shared" si="2"/>
        <v>2.166064981949458</v>
      </c>
      <c r="K32" s="97">
        <v>12</v>
      </c>
      <c r="L32" s="37">
        <f t="shared" si="3"/>
        <v>4.332129963898916</v>
      </c>
      <c r="M32" s="97">
        <v>5</v>
      </c>
      <c r="N32" s="37">
        <f t="shared" si="4"/>
        <v>1.8050541516245486</v>
      </c>
      <c r="O32" s="97">
        <v>32</v>
      </c>
      <c r="P32" s="37">
        <f t="shared" si="5"/>
        <v>11.552346570397113</v>
      </c>
      <c r="Q32" s="140">
        <v>9</v>
      </c>
      <c r="R32" s="37">
        <f t="shared" si="6"/>
        <v>3.2490974729241873</v>
      </c>
      <c r="S32" s="97">
        <v>0</v>
      </c>
      <c r="T32" s="37">
        <f t="shared" si="7"/>
        <v>0</v>
      </c>
      <c r="U32" s="97">
        <v>0</v>
      </c>
      <c r="V32" s="37">
        <f t="shared" si="8"/>
        <v>0</v>
      </c>
      <c r="W32" s="97">
        <v>0</v>
      </c>
      <c r="X32" s="37">
        <f t="shared" si="9"/>
        <v>0</v>
      </c>
      <c r="Y32" s="154">
        <f t="shared" si="15"/>
        <v>263</v>
      </c>
      <c r="Z32" s="160">
        <f t="shared" si="10"/>
        <v>94.94584837545126</v>
      </c>
      <c r="AA32" s="97">
        <v>14</v>
      </c>
      <c r="AB32" s="103">
        <f t="shared" si="11"/>
        <v>5.054151624548736</v>
      </c>
      <c r="AC32" s="154">
        <f t="shared" si="12"/>
        <v>277</v>
      </c>
      <c r="AD32" s="103">
        <f t="shared" si="13"/>
        <v>60.08676789587852</v>
      </c>
      <c r="AE32" s="106">
        <f t="shared" si="14"/>
        <v>-39.91323210412148</v>
      </c>
    </row>
    <row r="33" spans="1:31" ht="12.75" customHeight="1">
      <c r="A33" s="304"/>
      <c r="B33" s="6">
        <v>68</v>
      </c>
      <c r="C33" s="3" t="s">
        <v>16</v>
      </c>
      <c r="D33" s="53">
        <v>462</v>
      </c>
      <c r="E33" s="97">
        <v>84</v>
      </c>
      <c r="F33" s="37">
        <f t="shared" si="0"/>
        <v>31.57894736842105</v>
      </c>
      <c r="G33" s="98">
        <v>109</v>
      </c>
      <c r="H33" s="37">
        <f t="shared" si="1"/>
        <v>40.97744360902256</v>
      </c>
      <c r="I33" s="97">
        <v>7</v>
      </c>
      <c r="J33" s="37">
        <f t="shared" si="2"/>
        <v>2.631578947368421</v>
      </c>
      <c r="K33" s="97">
        <v>16</v>
      </c>
      <c r="L33" s="37">
        <f t="shared" si="3"/>
        <v>6.015037593984962</v>
      </c>
      <c r="M33" s="97">
        <v>2</v>
      </c>
      <c r="N33" s="37">
        <f t="shared" si="4"/>
        <v>0.7518796992481203</v>
      </c>
      <c r="O33" s="97">
        <v>25</v>
      </c>
      <c r="P33" s="37">
        <f t="shared" si="5"/>
        <v>9.398496240601503</v>
      </c>
      <c r="Q33" s="140">
        <v>9</v>
      </c>
      <c r="R33" s="37">
        <f t="shared" si="6"/>
        <v>3.3834586466165413</v>
      </c>
      <c r="S33" s="97">
        <v>1</v>
      </c>
      <c r="T33" s="37">
        <f t="shared" si="7"/>
        <v>0.37593984962406013</v>
      </c>
      <c r="U33" s="97">
        <v>0</v>
      </c>
      <c r="V33" s="37">
        <f t="shared" si="8"/>
        <v>0</v>
      </c>
      <c r="W33" s="97">
        <v>0</v>
      </c>
      <c r="X33" s="37">
        <f t="shared" si="9"/>
        <v>0</v>
      </c>
      <c r="Y33" s="154">
        <f t="shared" si="15"/>
        <v>253</v>
      </c>
      <c r="Z33" s="160">
        <f t="shared" si="10"/>
        <v>95.11278195488721</v>
      </c>
      <c r="AA33" s="97">
        <v>13</v>
      </c>
      <c r="AB33" s="103">
        <f t="shared" si="11"/>
        <v>4.887218045112782</v>
      </c>
      <c r="AC33" s="154">
        <f t="shared" si="12"/>
        <v>266</v>
      </c>
      <c r="AD33" s="103">
        <f t="shared" si="13"/>
        <v>57.57575757575758</v>
      </c>
      <c r="AE33" s="106">
        <f t="shared" si="14"/>
        <v>-42.42424242424242</v>
      </c>
    </row>
    <row r="34" spans="1:31" ht="12.75" customHeight="1">
      <c r="A34" s="304"/>
      <c r="B34" s="6">
        <v>69</v>
      </c>
      <c r="C34" s="3" t="s">
        <v>15</v>
      </c>
      <c r="D34" s="53">
        <v>460</v>
      </c>
      <c r="E34" s="98">
        <v>84</v>
      </c>
      <c r="F34" s="37">
        <f t="shared" si="0"/>
        <v>27.81456953642384</v>
      </c>
      <c r="G34" s="98">
        <v>127</v>
      </c>
      <c r="H34" s="37">
        <f t="shared" si="1"/>
        <v>42.05298013245033</v>
      </c>
      <c r="I34" s="97">
        <v>6</v>
      </c>
      <c r="J34" s="37">
        <f t="shared" si="2"/>
        <v>1.9867549668874174</v>
      </c>
      <c r="K34" s="97">
        <v>32</v>
      </c>
      <c r="L34" s="37">
        <f t="shared" si="3"/>
        <v>10.596026490066226</v>
      </c>
      <c r="M34" s="97">
        <v>0</v>
      </c>
      <c r="N34" s="37">
        <f t="shared" si="4"/>
        <v>0</v>
      </c>
      <c r="O34" s="97">
        <v>32</v>
      </c>
      <c r="P34" s="37">
        <f t="shared" si="5"/>
        <v>10.596026490066226</v>
      </c>
      <c r="Q34" s="140">
        <v>5</v>
      </c>
      <c r="R34" s="37">
        <f t="shared" si="6"/>
        <v>1.6556291390728477</v>
      </c>
      <c r="S34" s="97">
        <v>1</v>
      </c>
      <c r="T34" s="37">
        <f t="shared" si="7"/>
        <v>0.33112582781456956</v>
      </c>
      <c r="U34" s="97">
        <v>0</v>
      </c>
      <c r="V34" s="37">
        <f t="shared" si="8"/>
        <v>0</v>
      </c>
      <c r="W34" s="97">
        <v>1</v>
      </c>
      <c r="X34" s="37">
        <f t="shared" si="9"/>
        <v>0.3472222222222222</v>
      </c>
      <c r="Y34" s="154">
        <f t="shared" si="15"/>
        <v>288</v>
      </c>
      <c r="Z34" s="160">
        <f t="shared" si="10"/>
        <v>95.36423841059603</v>
      </c>
      <c r="AA34" s="97">
        <v>14</v>
      </c>
      <c r="AB34" s="103">
        <f t="shared" si="11"/>
        <v>4.635761589403973</v>
      </c>
      <c r="AC34" s="154">
        <f t="shared" si="12"/>
        <v>302</v>
      </c>
      <c r="AD34" s="103">
        <f t="shared" si="13"/>
        <v>65.65217391304347</v>
      </c>
      <c r="AE34" s="106">
        <f t="shared" si="14"/>
        <v>-34.34782608695653</v>
      </c>
    </row>
    <row r="35" spans="1:31" ht="12.75" customHeight="1">
      <c r="A35" s="304"/>
      <c r="B35" s="6">
        <v>69</v>
      </c>
      <c r="C35" s="3" t="s">
        <v>16</v>
      </c>
      <c r="D35" s="53">
        <v>461</v>
      </c>
      <c r="E35" s="97">
        <v>76</v>
      </c>
      <c r="F35" s="37">
        <f t="shared" si="0"/>
        <v>23.67601246105919</v>
      </c>
      <c r="G35" s="98">
        <v>117</v>
      </c>
      <c r="H35" s="37">
        <f t="shared" si="1"/>
        <v>36.44859813084112</v>
      </c>
      <c r="I35" s="97">
        <v>9</v>
      </c>
      <c r="J35" s="37">
        <f t="shared" si="2"/>
        <v>2.803738317757009</v>
      </c>
      <c r="K35" s="97">
        <v>51</v>
      </c>
      <c r="L35" s="37">
        <f t="shared" si="3"/>
        <v>15.887850467289718</v>
      </c>
      <c r="M35" s="97">
        <v>3</v>
      </c>
      <c r="N35" s="37">
        <f t="shared" si="4"/>
        <v>0.9345794392523363</v>
      </c>
      <c r="O35" s="97">
        <v>45</v>
      </c>
      <c r="P35" s="37">
        <f t="shared" si="5"/>
        <v>14.018691588785046</v>
      </c>
      <c r="Q35" s="140">
        <v>6</v>
      </c>
      <c r="R35" s="37">
        <f t="shared" si="6"/>
        <v>1.8691588785046727</v>
      </c>
      <c r="S35" s="97">
        <v>0</v>
      </c>
      <c r="T35" s="37">
        <f t="shared" si="7"/>
        <v>0</v>
      </c>
      <c r="U35" s="97">
        <v>0</v>
      </c>
      <c r="V35" s="37">
        <f t="shared" si="8"/>
        <v>0</v>
      </c>
      <c r="W35" s="97">
        <v>2</v>
      </c>
      <c r="X35" s="37">
        <f t="shared" si="9"/>
        <v>0.6472491909385114</v>
      </c>
      <c r="Y35" s="154">
        <f t="shared" si="15"/>
        <v>309</v>
      </c>
      <c r="Z35" s="160">
        <f t="shared" si="10"/>
        <v>96.26168224299066</v>
      </c>
      <c r="AA35" s="97">
        <v>12</v>
      </c>
      <c r="AB35" s="103">
        <f t="shared" si="11"/>
        <v>3.7383177570093453</v>
      </c>
      <c r="AC35" s="154">
        <f t="shared" si="12"/>
        <v>321</v>
      </c>
      <c r="AD35" s="103">
        <f t="shared" si="13"/>
        <v>69.63123644251627</v>
      </c>
      <c r="AE35" s="106">
        <f t="shared" si="14"/>
        <v>-30.36876355748373</v>
      </c>
    </row>
    <row r="36" spans="1:31" ht="12.75" customHeight="1">
      <c r="A36" s="304"/>
      <c r="B36" s="6">
        <v>70</v>
      </c>
      <c r="C36" s="3" t="s">
        <v>15</v>
      </c>
      <c r="D36" s="53">
        <v>553</v>
      </c>
      <c r="E36" s="97">
        <v>118</v>
      </c>
      <c r="F36" s="37">
        <f t="shared" si="0"/>
        <v>31.216931216931215</v>
      </c>
      <c r="G36" s="98">
        <v>173</v>
      </c>
      <c r="H36" s="37">
        <f t="shared" si="1"/>
        <v>45.767195767195766</v>
      </c>
      <c r="I36" s="97">
        <v>14</v>
      </c>
      <c r="J36" s="37">
        <f t="shared" si="2"/>
        <v>3.7037037037037033</v>
      </c>
      <c r="K36" s="97">
        <v>3</v>
      </c>
      <c r="L36" s="37">
        <f t="shared" si="3"/>
        <v>0.7936507936507936</v>
      </c>
      <c r="M36" s="97">
        <v>7</v>
      </c>
      <c r="N36" s="37">
        <f t="shared" si="4"/>
        <v>1.8518518518518516</v>
      </c>
      <c r="O36" s="97">
        <v>44</v>
      </c>
      <c r="P36" s="37">
        <f t="shared" si="5"/>
        <v>11.64021164021164</v>
      </c>
      <c r="Q36" s="140">
        <v>2</v>
      </c>
      <c r="R36" s="37">
        <f t="shared" si="6"/>
        <v>0.5291005291005291</v>
      </c>
      <c r="S36" s="97">
        <v>1</v>
      </c>
      <c r="T36" s="37">
        <f t="shared" si="7"/>
        <v>0.26455026455026454</v>
      </c>
      <c r="U36" s="97">
        <v>1</v>
      </c>
      <c r="V36" s="37">
        <f t="shared" si="8"/>
        <v>0.26455026455026454</v>
      </c>
      <c r="W36" s="97">
        <v>1</v>
      </c>
      <c r="X36" s="37">
        <f t="shared" si="9"/>
        <v>0.27472527472527475</v>
      </c>
      <c r="Y36" s="154">
        <f t="shared" si="15"/>
        <v>364</v>
      </c>
      <c r="Z36" s="160">
        <f t="shared" si="10"/>
        <v>96.29629629629629</v>
      </c>
      <c r="AA36" s="97">
        <v>14</v>
      </c>
      <c r="AB36" s="103">
        <f t="shared" si="11"/>
        <v>3.7037037037037033</v>
      </c>
      <c r="AC36" s="154">
        <f t="shared" si="12"/>
        <v>378</v>
      </c>
      <c r="AD36" s="103">
        <f t="shared" si="13"/>
        <v>68.35443037974683</v>
      </c>
      <c r="AE36" s="106">
        <f t="shared" si="14"/>
        <v>-31.64556962025317</v>
      </c>
    </row>
    <row r="37" spans="1:31" ht="12.75" customHeight="1">
      <c r="A37" s="304"/>
      <c r="B37" s="6">
        <v>70</v>
      </c>
      <c r="C37" s="3" t="s">
        <v>16</v>
      </c>
      <c r="D37" s="53">
        <v>553</v>
      </c>
      <c r="E37" s="97">
        <v>126</v>
      </c>
      <c r="F37" s="37">
        <f t="shared" si="0"/>
        <v>33.1578947368421</v>
      </c>
      <c r="G37" s="98">
        <v>143</v>
      </c>
      <c r="H37" s="37">
        <f t="shared" si="1"/>
        <v>37.631578947368425</v>
      </c>
      <c r="I37" s="97">
        <v>10</v>
      </c>
      <c r="J37" s="37">
        <f t="shared" si="2"/>
        <v>2.631578947368421</v>
      </c>
      <c r="K37" s="97">
        <v>5</v>
      </c>
      <c r="L37" s="37">
        <f t="shared" si="3"/>
        <v>1.3157894736842104</v>
      </c>
      <c r="M37" s="97">
        <v>6</v>
      </c>
      <c r="N37" s="37">
        <f t="shared" si="4"/>
        <v>1.5789473684210527</v>
      </c>
      <c r="O37" s="97">
        <v>70</v>
      </c>
      <c r="P37" s="37">
        <f t="shared" si="5"/>
        <v>18.421052631578945</v>
      </c>
      <c r="Q37" s="140">
        <v>6</v>
      </c>
      <c r="R37" s="37">
        <f t="shared" si="6"/>
        <v>1.5789473684210527</v>
      </c>
      <c r="S37" s="97">
        <v>2</v>
      </c>
      <c r="T37" s="37">
        <f t="shared" si="7"/>
        <v>0.5263157894736842</v>
      </c>
      <c r="U37" s="97">
        <v>3</v>
      </c>
      <c r="V37" s="37">
        <f t="shared" si="8"/>
        <v>0.7894736842105263</v>
      </c>
      <c r="W37" s="97">
        <v>2</v>
      </c>
      <c r="X37" s="37">
        <f t="shared" si="9"/>
        <v>0.5361930294906166</v>
      </c>
      <c r="Y37" s="154">
        <f t="shared" si="15"/>
        <v>373</v>
      </c>
      <c r="Z37" s="160">
        <f t="shared" si="10"/>
        <v>98.15789473684211</v>
      </c>
      <c r="AA37" s="97">
        <v>7</v>
      </c>
      <c r="AB37" s="103">
        <f t="shared" si="11"/>
        <v>1.8421052631578945</v>
      </c>
      <c r="AC37" s="154">
        <f t="shared" si="12"/>
        <v>380</v>
      </c>
      <c r="AD37" s="103">
        <f t="shared" si="13"/>
        <v>68.71609403254972</v>
      </c>
      <c r="AE37" s="106">
        <f t="shared" si="14"/>
        <v>-31.28390596745028</v>
      </c>
    </row>
    <row r="38" spans="1:31" ht="12.75" customHeight="1">
      <c r="A38" s="304"/>
      <c r="B38" s="6">
        <v>77</v>
      </c>
      <c r="C38" s="3" t="s">
        <v>15</v>
      </c>
      <c r="D38" s="53">
        <v>471</v>
      </c>
      <c r="E38" s="98">
        <v>100</v>
      </c>
      <c r="F38" s="37">
        <f t="shared" si="0"/>
        <v>28.011204481792717</v>
      </c>
      <c r="G38" s="97">
        <v>151</v>
      </c>
      <c r="H38" s="37">
        <f t="shared" si="1"/>
        <v>42.296918767507</v>
      </c>
      <c r="I38" s="97">
        <v>4</v>
      </c>
      <c r="J38" s="37">
        <f t="shared" si="2"/>
        <v>1.1204481792717087</v>
      </c>
      <c r="K38" s="97">
        <v>4</v>
      </c>
      <c r="L38" s="37">
        <f t="shared" si="3"/>
        <v>1.1204481792717087</v>
      </c>
      <c r="M38" s="97">
        <v>9</v>
      </c>
      <c r="N38" s="37">
        <f t="shared" si="4"/>
        <v>2.5210084033613445</v>
      </c>
      <c r="O38" s="97">
        <v>68</v>
      </c>
      <c r="P38" s="37">
        <f t="shared" si="5"/>
        <v>19.047619047619047</v>
      </c>
      <c r="Q38" s="140">
        <v>2</v>
      </c>
      <c r="R38" s="37">
        <f t="shared" si="6"/>
        <v>0.5602240896358543</v>
      </c>
      <c r="S38" s="97">
        <v>1</v>
      </c>
      <c r="T38" s="37">
        <f t="shared" si="7"/>
        <v>0.2801120448179272</v>
      </c>
      <c r="U38" s="97">
        <v>3</v>
      </c>
      <c r="V38" s="37">
        <f t="shared" si="8"/>
        <v>0.8403361344537815</v>
      </c>
      <c r="W38" s="97">
        <v>2</v>
      </c>
      <c r="X38" s="37">
        <f t="shared" si="9"/>
        <v>0.5813953488372093</v>
      </c>
      <c r="Y38" s="154">
        <f t="shared" si="15"/>
        <v>344</v>
      </c>
      <c r="Z38" s="160">
        <f t="shared" si="10"/>
        <v>96.35854341736695</v>
      </c>
      <c r="AA38" s="97">
        <v>13</v>
      </c>
      <c r="AB38" s="103">
        <f t="shared" si="11"/>
        <v>3.6414565826330536</v>
      </c>
      <c r="AC38" s="154">
        <f t="shared" si="12"/>
        <v>357</v>
      </c>
      <c r="AD38" s="103">
        <f t="shared" si="13"/>
        <v>75.79617834394905</v>
      </c>
      <c r="AE38" s="106">
        <f t="shared" si="14"/>
        <v>-24.20382165605095</v>
      </c>
    </row>
    <row r="39" spans="1:31" ht="12.75" customHeight="1" thickBot="1">
      <c r="A39" s="305"/>
      <c r="B39" s="30">
        <v>77</v>
      </c>
      <c r="C39" s="31" t="s">
        <v>16</v>
      </c>
      <c r="D39" s="54">
        <v>472</v>
      </c>
      <c r="E39" s="99">
        <v>95</v>
      </c>
      <c r="F39" s="42">
        <f t="shared" si="0"/>
        <v>28.35820895522388</v>
      </c>
      <c r="G39" s="101">
        <v>135</v>
      </c>
      <c r="H39" s="42">
        <f t="shared" si="1"/>
        <v>40.298507462686565</v>
      </c>
      <c r="I39" s="99">
        <v>7</v>
      </c>
      <c r="J39" s="42">
        <f t="shared" si="2"/>
        <v>2.0895522388059704</v>
      </c>
      <c r="K39" s="99">
        <v>3</v>
      </c>
      <c r="L39" s="42">
        <f t="shared" si="3"/>
        <v>0.8955223880597015</v>
      </c>
      <c r="M39" s="99">
        <v>4</v>
      </c>
      <c r="N39" s="42">
        <f t="shared" si="4"/>
        <v>1.1940298507462688</v>
      </c>
      <c r="O39" s="99">
        <v>66</v>
      </c>
      <c r="P39" s="42">
        <f t="shared" si="5"/>
        <v>19.701492537313435</v>
      </c>
      <c r="Q39" s="208">
        <v>3</v>
      </c>
      <c r="R39" s="42">
        <f t="shared" si="6"/>
        <v>0.8955223880597015</v>
      </c>
      <c r="S39" s="99">
        <v>1</v>
      </c>
      <c r="T39" s="42">
        <f t="shared" si="7"/>
        <v>0.2985074626865672</v>
      </c>
      <c r="U39" s="99">
        <v>1</v>
      </c>
      <c r="V39" s="42">
        <f t="shared" si="8"/>
        <v>0.2985074626865672</v>
      </c>
      <c r="W39" s="99">
        <v>6</v>
      </c>
      <c r="X39" s="42">
        <f t="shared" si="9"/>
        <v>1.8691588785046727</v>
      </c>
      <c r="Y39" s="155">
        <f t="shared" si="15"/>
        <v>321</v>
      </c>
      <c r="Z39" s="161">
        <f t="shared" si="10"/>
        <v>95.82089552238806</v>
      </c>
      <c r="AA39" s="99">
        <v>14</v>
      </c>
      <c r="AB39" s="104">
        <f t="shared" si="11"/>
        <v>4.179104477611941</v>
      </c>
      <c r="AC39" s="155">
        <f t="shared" si="12"/>
        <v>335</v>
      </c>
      <c r="AD39" s="104">
        <f t="shared" si="13"/>
        <v>70.97457627118644</v>
      </c>
      <c r="AE39" s="107">
        <f t="shared" si="14"/>
        <v>-29.025423728813564</v>
      </c>
    </row>
    <row r="40" spans="1:31" ht="12.75" customHeight="1" thickTop="1">
      <c r="A40" s="344" t="s">
        <v>26</v>
      </c>
      <c r="B40" s="77">
        <v>78</v>
      </c>
      <c r="C40" s="78" t="s">
        <v>15</v>
      </c>
      <c r="D40" s="86">
        <v>447</v>
      </c>
      <c r="E40" s="202">
        <v>86</v>
      </c>
      <c r="F40" s="79">
        <f t="shared" si="0"/>
        <v>32.82442748091603</v>
      </c>
      <c r="G40" s="203">
        <v>108</v>
      </c>
      <c r="H40" s="79">
        <f t="shared" si="1"/>
        <v>41.221374045801525</v>
      </c>
      <c r="I40" s="202">
        <v>9</v>
      </c>
      <c r="J40" s="79">
        <f t="shared" si="2"/>
        <v>3.435114503816794</v>
      </c>
      <c r="K40" s="202">
        <v>4</v>
      </c>
      <c r="L40" s="79">
        <f t="shared" si="3"/>
        <v>1.5267175572519083</v>
      </c>
      <c r="M40" s="202">
        <v>0</v>
      </c>
      <c r="N40" s="79">
        <f t="shared" si="4"/>
        <v>0</v>
      </c>
      <c r="O40" s="202">
        <v>41</v>
      </c>
      <c r="P40" s="79">
        <f t="shared" si="5"/>
        <v>15.648854961832063</v>
      </c>
      <c r="Q40" s="204">
        <v>5</v>
      </c>
      <c r="R40" s="79">
        <f t="shared" si="6"/>
        <v>1.9083969465648856</v>
      </c>
      <c r="S40" s="202">
        <v>0</v>
      </c>
      <c r="T40" s="79">
        <f t="shared" si="7"/>
        <v>0</v>
      </c>
      <c r="U40" s="202">
        <v>0</v>
      </c>
      <c r="V40" s="79">
        <f t="shared" si="8"/>
        <v>0</v>
      </c>
      <c r="W40" s="202">
        <v>0</v>
      </c>
      <c r="X40" s="79">
        <f t="shared" si="9"/>
        <v>0</v>
      </c>
      <c r="Y40" s="156">
        <f t="shared" si="15"/>
        <v>253</v>
      </c>
      <c r="Z40" s="205">
        <f t="shared" si="10"/>
        <v>96.56488549618321</v>
      </c>
      <c r="AA40" s="202">
        <v>9</v>
      </c>
      <c r="AB40" s="206">
        <f t="shared" si="11"/>
        <v>3.435114503816794</v>
      </c>
      <c r="AC40" s="156">
        <f t="shared" si="12"/>
        <v>262</v>
      </c>
      <c r="AD40" s="206">
        <f t="shared" si="13"/>
        <v>58.61297539149888</v>
      </c>
      <c r="AE40" s="207">
        <f t="shared" si="14"/>
        <v>-41.38702460850112</v>
      </c>
    </row>
    <row r="41" spans="1:31" ht="12.75" customHeight="1">
      <c r="A41" s="304"/>
      <c r="B41" s="6">
        <v>78</v>
      </c>
      <c r="C41" s="3" t="s">
        <v>16</v>
      </c>
      <c r="D41" s="53">
        <v>447</v>
      </c>
      <c r="E41" s="98">
        <v>110</v>
      </c>
      <c r="F41" s="37">
        <f t="shared" si="0"/>
        <v>37.28813559322034</v>
      </c>
      <c r="G41" s="97">
        <v>111</v>
      </c>
      <c r="H41" s="37">
        <f t="shared" si="1"/>
        <v>37.6271186440678</v>
      </c>
      <c r="I41" s="97">
        <v>6</v>
      </c>
      <c r="J41" s="37">
        <f t="shared" si="2"/>
        <v>2.0338983050847457</v>
      </c>
      <c r="K41" s="97">
        <v>11</v>
      </c>
      <c r="L41" s="37">
        <f t="shared" si="3"/>
        <v>3.728813559322034</v>
      </c>
      <c r="M41" s="97">
        <v>7</v>
      </c>
      <c r="N41" s="37">
        <f t="shared" si="4"/>
        <v>2.3728813559322033</v>
      </c>
      <c r="O41" s="97">
        <v>38</v>
      </c>
      <c r="P41" s="37">
        <f t="shared" si="5"/>
        <v>12.88135593220339</v>
      </c>
      <c r="Q41" s="140">
        <v>4</v>
      </c>
      <c r="R41" s="37">
        <f t="shared" si="6"/>
        <v>1.3559322033898304</v>
      </c>
      <c r="S41" s="97">
        <v>1</v>
      </c>
      <c r="T41" s="37">
        <f t="shared" si="7"/>
        <v>0.3389830508474576</v>
      </c>
      <c r="U41" s="97">
        <v>0</v>
      </c>
      <c r="V41" s="37">
        <f t="shared" si="8"/>
        <v>0</v>
      </c>
      <c r="W41" s="97">
        <v>1</v>
      </c>
      <c r="X41" s="37">
        <f t="shared" si="9"/>
        <v>0.34602076124567477</v>
      </c>
      <c r="Y41" s="154">
        <f t="shared" si="15"/>
        <v>289</v>
      </c>
      <c r="Z41" s="160">
        <f t="shared" si="10"/>
        <v>97.96610169491525</v>
      </c>
      <c r="AA41" s="97">
        <v>6</v>
      </c>
      <c r="AB41" s="103">
        <f t="shared" si="11"/>
        <v>2.0338983050847457</v>
      </c>
      <c r="AC41" s="154">
        <f t="shared" si="12"/>
        <v>295</v>
      </c>
      <c r="AD41" s="103">
        <f t="shared" si="13"/>
        <v>65.99552572706935</v>
      </c>
      <c r="AE41" s="106">
        <f t="shared" si="14"/>
        <v>-34.00447427293065</v>
      </c>
    </row>
    <row r="42" spans="1:31" ht="12.75" customHeight="1">
      <c r="A42" s="304"/>
      <c r="B42" s="6">
        <v>79</v>
      </c>
      <c r="C42" s="3" t="s">
        <v>15</v>
      </c>
      <c r="D42" s="53">
        <v>627</v>
      </c>
      <c r="E42" s="98">
        <v>98</v>
      </c>
      <c r="F42" s="37">
        <f t="shared" si="0"/>
        <v>28.000000000000004</v>
      </c>
      <c r="G42" s="97">
        <v>156</v>
      </c>
      <c r="H42" s="37">
        <f t="shared" si="1"/>
        <v>44.57142857142857</v>
      </c>
      <c r="I42" s="97">
        <v>5</v>
      </c>
      <c r="J42" s="37">
        <f t="shared" si="2"/>
        <v>1.4285714285714286</v>
      </c>
      <c r="K42" s="97">
        <v>6</v>
      </c>
      <c r="L42" s="37">
        <f t="shared" si="3"/>
        <v>1.7142857142857144</v>
      </c>
      <c r="M42" s="97">
        <v>8</v>
      </c>
      <c r="N42" s="37">
        <f t="shared" si="4"/>
        <v>2.2857142857142856</v>
      </c>
      <c r="O42" s="97">
        <v>52</v>
      </c>
      <c r="P42" s="37">
        <f t="shared" si="5"/>
        <v>14.857142857142858</v>
      </c>
      <c r="Q42" s="140">
        <v>5</v>
      </c>
      <c r="R42" s="37">
        <f t="shared" si="6"/>
        <v>1.4285714285714286</v>
      </c>
      <c r="S42" s="97">
        <v>1</v>
      </c>
      <c r="T42" s="37">
        <f t="shared" si="7"/>
        <v>0.2857142857142857</v>
      </c>
      <c r="U42" s="97">
        <v>1</v>
      </c>
      <c r="V42" s="37">
        <f t="shared" si="8"/>
        <v>0.2857142857142857</v>
      </c>
      <c r="W42" s="97">
        <v>4</v>
      </c>
      <c r="X42" s="37">
        <f t="shared" si="9"/>
        <v>1.1904761904761905</v>
      </c>
      <c r="Y42" s="154">
        <f t="shared" si="15"/>
        <v>336</v>
      </c>
      <c r="Z42" s="160">
        <f t="shared" si="10"/>
        <v>96</v>
      </c>
      <c r="AA42" s="97">
        <v>14</v>
      </c>
      <c r="AB42" s="103">
        <f t="shared" si="11"/>
        <v>4</v>
      </c>
      <c r="AC42" s="154">
        <f t="shared" si="12"/>
        <v>350</v>
      </c>
      <c r="AD42" s="103">
        <f t="shared" si="13"/>
        <v>55.8213716108453</v>
      </c>
      <c r="AE42" s="106">
        <f t="shared" si="14"/>
        <v>-44.1786283891547</v>
      </c>
    </row>
    <row r="43" spans="1:31" ht="12.75" customHeight="1">
      <c r="A43" s="304"/>
      <c r="B43" s="6">
        <v>79</v>
      </c>
      <c r="C43" s="3" t="s">
        <v>16</v>
      </c>
      <c r="D43" s="53">
        <v>628</v>
      </c>
      <c r="E43" s="97">
        <v>100</v>
      </c>
      <c r="F43" s="37">
        <f t="shared" si="0"/>
        <v>27.472527472527474</v>
      </c>
      <c r="G43" s="98">
        <v>170</v>
      </c>
      <c r="H43" s="37">
        <f t="shared" si="1"/>
        <v>46.7032967032967</v>
      </c>
      <c r="I43" s="97">
        <v>10</v>
      </c>
      <c r="J43" s="37">
        <f t="shared" si="2"/>
        <v>2.7472527472527473</v>
      </c>
      <c r="K43" s="97">
        <v>5</v>
      </c>
      <c r="L43" s="37">
        <f t="shared" si="3"/>
        <v>1.3736263736263736</v>
      </c>
      <c r="M43" s="97">
        <v>5</v>
      </c>
      <c r="N43" s="37">
        <f t="shared" si="4"/>
        <v>1.3736263736263736</v>
      </c>
      <c r="O43" s="97">
        <v>56</v>
      </c>
      <c r="P43" s="37">
        <f t="shared" si="5"/>
        <v>15.384615384615385</v>
      </c>
      <c r="Q43" s="140">
        <v>4</v>
      </c>
      <c r="R43" s="37">
        <f t="shared" si="6"/>
        <v>1.098901098901099</v>
      </c>
      <c r="S43" s="97">
        <v>2</v>
      </c>
      <c r="T43" s="37">
        <f t="shared" si="7"/>
        <v>0.5494505494505495</v>
      </c>
      <c r="U43" s="97">
        <v>0</v>
      </c>
      <c r="V43" s="37">
        <f t="shared" si="8"/>
        <v>0</v>
      </c>
      <c r="W43" s="97">
        <v>1</v>
      </c>
      <c r="X43" s="37">
        <f t="shared" si="9"/>
        <v>0.28328611898017</v>
      </c>
      <c r="Y43" s="154">
        <f t="shared" si="15"/>
        <v>353</v>
      </c>
      <c r="Z43" s="160">
        <f t="shared" si="10"/>
        <v>96.97802197802197</v>
      </c>
      <c r="AA43" s="97">
        <v>11</v>
      </c>
      <c r="AB43" s="103">
        <f t="shared" si="11"/>
        <v>3.021978021978022</v>
      </c>
      <c r="AC43" s="154">
        <f t="shared" si="12"/>
        <v>364</v>
      </c>
      <c r="AD43" s="103">
        <f t="shared" si="13"/>
        <v>57.961783439490446</v>
      </c>
      <c r="AE43" s="106">
        <f t="shared" si="14"/>
        <v>-42.038216560509554</v>
      </c>
    </row>
    <row r="44" spans="1:31" ht="12.75" customHeight="1">
      <c r="A44" s="304"/>
      <c r="B44" s="6">
        <v>80</v>
      </c>
      <c r="C44" s="3" t="s">
        <v>15</v>
      </c>
      <c r="D44" s="53">
        <v>411</v>
      </c>
      <c r="E44" s="97">
        <v>81</v>
      </c>
      <c r="F44" s="37">
        <f t="shared" si="0"/>
        <v>26.644736842105267</v>
      </c>
      <c r="G44" s="98">
        <v>148</v>
      </c>
      <c r="H44" s="37">
        <f t="shared" si="1"/>
        <v>48.68421052631579</v>
      </c>
      <c r="I44" s="97">
        <v>5</v>
      </c>
      <c r="J44" s="37">
        <f t="shared" si="2"/>
        <v>1.644736842105263</v>
      </c>
      <c r="K44" s="97">
        <v>1</v>
      </c>
      <c r="L44" s="37">
        <f t="shared" si="3"/>
        <v>0.3289473684210526</v>
      </c>
      <c r="M44" s="97">
        <v>7</v>
      </c>
      <c r="N44" s="37">
        <f t="shared" si="4"/>
        <v>2.302631578947368</v>
      </c>
      <c r="O44" s="97">
        <v>52</v>
      </c>
      <c r="P44" s="37">
        <f t="shared" si="5"/>
        <v>17.105263157894736</v>
      </c>
      <c r="Q44" s="140">
        <v>1</v>
      </c>
      <c r="R44" s="37">
        <f t="shared" si="6"/>
        <v>0.3289473684210526</v>
      </c>
      <c r="S44" s="97">
        <v>2</v>
      </c>
      <c r="T44" s="37">
        <f t="shared" si="7"/>
        <v>0.6578947368421052</v>
      </c>
      <c r="U44" s="97">
        <v>0</v>
      </c>
      <c r="V44" s="37">
        <f t="shared" si="8"/>
        <v>0</v>
      </c>
      <c r="W44" s="97">
        <v>0</v>
      </c>
      <c r="X44" s="37">
        <f t="shared" si="9"/>
        <v>0</v>
      </c>
      <c r="Y44" s="154">
        <f t="shared" si="15"/>
        <v>297</v>
      </c>
      <c r="Z44" s="160">
        <f t="shared" si="10"/>
        <v>97.69736842105263</v>
      </c>
      <c r="AA44" s="97">
        <v>7</v>
      </c>
      <c r="AB44" s="103">
        <f t="shared" si="11"/>
        <v>2.302631578947368</v>
      </c>
      <c r="AC44" s="154">
        <f t="shared" si="12"/>
        <v>304</v>
      </c>
      <c r="AD44" s="103">
        <f t="shared" si="13"/>
        <v>73.96593673965937</v>
      </c>
      <c r="AE44" s="106">
        <f t="shared" si="14"/>
        <v>-26.03406326034063</v>
      </c>
    </row>
    <row r="45" spans="1:31" ht="12.75" customHeight="1">
      <c r="A45" s="304"/>
      <c r="B45" s="6">
        <v>80</v>
      </c>
      <c r="C45" s="3" t="s">
        <v>16</v>
      </c>
      <c r="D45" s="53">
        <v>411</v>
      </c>
      <c r="E45" s="97">
        <v>74</v>
      </c>
      <c r="F45" s="37">
        <f aca="true" t="shared" si="16" ref="F45:F76">E45/AC45*100</f>
        <v>28.90625</v>
      </c>
      <c r="G45" s="98">
        <v>111</v>
      </c>
      <c r="H45" s="37">
        <f aca="true" t="shared" si="17" ref="H45:H76">G45/AC45*100</f>
        <v>43.359375</v>
      </c>
      <c r="I45" s="97">
        <v>4</v>
      </c>
      <c r="J45" s="37">
        <f aca="true" t="shared" si="18" ref="J45:J76">I45/AC45*100</f>
        <v>1.5625</v>
      </c>
      <c r="K45" s="97">
        <v>3</v>
      </c>
      <c r="L45" s="37">
        <f aca="true" t="shared" si="19" ref="L45:L76">K45/AC45*100</f>
        <v>1.171875</v>
      </c>
      <c r="M45" s="97">
        <v>6</v>
      </c>
      <c r="N45" s="37">
        <f aca="true" t="shared" si="20" ref="N45:N76">M45/AC45*100</f>
        <v>2.34375</v>
      </c>
      <c r="O45" s="97">
        <v>51</v>
      </c>
      <c r="P45" s="37">
        <f aca="true" t="shared" si="21" ref="P45:P76">O45/AC45*100</f>
        <v>19.921875</v>
      </c>
      <c r="Q45" s="140">
        <v>2</v>
      </c>
      <c r="R45" s="37">
        <f t="shared" si="6"/>
        <v>0.78125</v>
      </c>
      <c r="S45" s="97">
        <v>1</v>
      </c>
      <c r="T45" s="37">
        <f t="shared" si="7"/>
        <v>0.390625</v>
      </c>
      <c r="U45" s="97">
        <v>1</v>
      </c>
      <c r="V45" s="37">
        <f t="shared" si="8"/>
        <v>0.390625</v>
      </c>
      <c r="W45" s="97">
        <v>0</v>
      </c>
      <c r="X45" s="37">
        <f t="shared" si="9"/>
        <v>0</v>
      </c>
      <c r="Y45" s="154">
        <f t="shared" si="15"/>
        <v>253</v>
      </c>
      <c r="Z45" s="160">
        <f t="shared" si="10"/>
        <v>98.828125</v>
      </c>
      <c r="AA45" s="97">
        <v>3</v>
      </c>
      <c r="AB45" s="103">
        <f t="shared" si="11"/>
        <v>1.171875</v>
      </c>
      <c r="AC45" s="154">
        <f t="shared" si="12"/>
        <v>256</v>
      </c>
      <c r="AD45" s="103">
        <f aca="true" t="shared" si="22" ref="AD45:AD76">AC45/D45*100</f>
        <v>62.28710462287105</v>
      </c>
      <c r="AE45" s="106">
        <f t="shared" si="14"/>
        <v>-37.71289537712895</v>
      </c>
    </row>
    <row r="46" spans="1:31" ht="12.75" customHeight="1">
      <c r="A46" s="304"/>
      <c r="B46" s="6">
        <v>81</v>
      </c>
      <c r="C46" s="3" t="s">
        <v>15</v>
      </c>
      <c r="D46" s="53">
        <v>687</v>
      </c>
      <c r="E46" s="97">
        <v>168</v>
      </c>
      <c r="F46" s="37">
        <f t="shared" si="16"/>
        <v>39.90498812351544</v>
      </c>
      <c r="G46" s="98">
        <v>164</v>
      </c>
      <c r="H46" s="37">
        <f t="shared" si="17"/>
        <v>38.95486935866984</v>
      </c>
      <c r="I46" s="97">
        <v>8</v>
      </c>
      <c r="J46" s="37">
        <f t="shared" si="18"/>
        <v>1.9002375296912115</v>
      </c>
      <c r="K46" s="97">
        <v>3</v>
      </c>
      <c r="L46" s="37">
        <f t="shared" si="19"/>
        <v>0.7125890736342043</v>
      </c>
      <c r="M46" s="97">
        <v>9</v>
      </c>
      <c r="N46" s="37">
        <f t="shared" si="20"/>
        <v>2.137767220902613</v>
      </c>
      <c r="O46" s="97">
        <v>54</v>
      </c>
      <c r="P46" s="37">
        <f t="shared" si="21"/>
        <v>12.826603325415679</v>
      </c>
      <c r="Q46" s="140">
        <v>3</v>
      </c>
      <c r="R46" s="37">
        <f t="shared" si="6"/>
        <v>0.7125890736342043</v>
      </c>
      <c r="S46" s="97">
        <v>2</v>
      </c>
      <c r="T46" s="37">
        <f t="shared" si="7"/>
        <v>0.4750593824228029</v>
      </c>
      <c r="U46" s="97">
        <v>2</v>
      </c>
      <c r="V46" s="37">
        <f t="shared" si="8"/>
        <v>0.4750593824228029</v>
      </c>
      <c r="W46" s="97">
        <v>2</v>
      </c>
      <c r="X46" s="37">
        <f t="shared" si="9"/>
        <v>0.48192771084337355</v>
      </c>
      <c r="Y46" s="154">
        <f t="shared" si="15"/>
        <v>415</v>
      </c>
      <c r="Z46" s="160">
        <f t="shared" si="10"/>
        <v>98.57482185273159</v>
      </c>
      <c r="AA46" s="97">
        <v>6</v>
      </c>
      <c r="AB46" s="103">
        <f t="shared" si="11"/>
        <v>1.4251781472684086</v>
      </c>
      <c r="AC46" s="154">
        <f t="shared" si="12"/>
        <v>421</v>
      </c>
      <c r="AD46" s="103">
        <f t="shared" si="22"/>
        <v>61.280931586608446</v>
      </c>
      <c r="AE46" s="106">
        <f t="shared" si="14"/>
        <v>-38.719068413391554</v>
      </c>
    </row>
    <row r="47" spans="1:31" ht="12.75" customHeight="1">
      <c r="A47" s="304"/>
      <c r="B47" s="6">
        <v>81</v>
      </c>
      <c r="C47" s="3" t="s">
        <v>16</v>
      </c>
      <c r="D47" s="53">
        <v>687</v>
      </c>
      <c r="E47" s="97">
        <v>129</v>
      </c>
      <c r="F47" s="37">
        <f t="shared" si="16"/>
        <v>31.54034229828851</v>
      </c>
      <c r="G47" s="98">
        <v>189</v>
      </c>
      <c r="H47" s="37">
        <f t="shared" si="17"/>
        <v>46.21026894865526</v>
      </c>
      <c r="I47" s="97">
        <v>17</v>
      </c>
      <c r="J47" s="37">
        <f t="shared" si="18"/>
        <v>4.156479217603912</v>
      </c>
      <c r="K47" s="97">
        <v>2</v>
      </c>
      <c r="L47" s="37">
        <f t="shared" si="19"/>
        <v>0.4889975550122249</v>
      </c>
      <c r="M47" s="97">
        <v>5</v>
      </c>
      <c r="N47" s="37">
        <f t="shared" si="20"/>
        <v>1.2224938875305624</v>
      </c>
      <c r="O47" s="97">
        <v>50</v>
      </c>
      <c r="P47" s="37">
        <f t="shared" si="21"/>
        <v>12.224938875305623</v>
      </c>
      <c r="Q47" s="140">
        <v>7</v>
      </c>
      <c r="R47" s="37">
        <f t="shared" si="6"/>
        <v>1.7114914425427872</v>
      </c>
      <c r="S47" s="97">
        <v>1</v>
      </c>
      <c r="T47" s="37">
        <f t="shared" si="7"/>
        <v>0.24449877750611246</v>
      </c>
      <c r="U47" s="97">
        <v>1</v>
      </c>
      <c r="V47" s="37">
        <f t="shared" si="8"/>
        <v>0.24449877750611246</v>
      </c>
      <c r="W47" s="97">
        <v>0</v>
      </c>
      <c r="X47" s="37">
        <f t="shared" si="9"/>
        <v>0</v>
      </c>
      <c r="Y47" s="154">
        <f t="shared" si="15"/>
        <v>401</v>
      </c>
      <c r="Z47" s="160">
        <f t="shared" si="10"/>
        <v>98.0440097799511</v>
      </c>
      <c r="AA47" s="97">
        <v>8</v>
      </c>
      <c r="AB47" s="103">
        <f t="shared" si="11"/>
        <v>1.9559902200488997</v>
      </c>
      <c r="AC47" s="154">
        <f t="shared" si="12"/>
        <v>409</v>
      </c>
      <c r="AD47" s="103">
        <f t="shared" si="22"/>
        <v>59.53420669577875</v>
      </c>
      <c r="AE47" s="106">
        <f t="shared" si="14"/>
        <v>-40.46579330422125</v>
      </c>
    </row>
    <row r="48" spans="1:31" ht="12.75" customHeight="1">
      <c r="A48" s="304"/>
      <c r="B48" s="6">
        <v>81</v>
      </c>
      <c r="C48" s="3" t="s">
        <v>19</v>
      </c>
      <c r="D48" s="53">
        <v>687</v>
      </c>
      <c r="E48" s="97">
        <v>140</v>
      </c>
      <c r="F48" s="37">
        <f t="shared" si="16"/>
        <v>33.65384615384615</v>
      </c>
      <c r="G48" s="98">
        <v>161</v>
      </c>
      <c r="H48" s="37">
        <f t="shared" si="17"/>
        <v>38.70192307692308</v>
      </c>
      <c r="I48" s="97">
        <v>13</v>
      </c>
      <c r="J48" s="37">
        <f t="shared" si="18"/>
        <v>3.125</v>
      </c>
      <c r="K48" s="97">
        <v>3</v>
      </c>
      <c r="L48" s="37">
        <f t="shared" si="19"/>
        <v>0.7211538461538461</v>
      </c>
      <c r="M48" s="97">
        <v>7</v>
      </c>
      <c r="N48" s="37">
        <f t="shared" si="20"/>
        <v>1.6826923076923077</v>
      </c>
      <c r="O48" s="97">
        <v>64</v>
      </c>
      <c r="P48" s="37">
        <f t="shared" si="21"/>
        <v>15.384615384615385</v>
      </c>
      <c r="Q48" s="140">
        <v>8</v>
      </c>
      <c r="R48" s="37">
        <f t="shared" si="6"/>
        <v>1.9230769230769231</v>
      </c>
      <c r="S48" s="97">
        <v>3</v>
      </c>
      <c r="T48" s="37">
        <f t="shared" si="7"/>
        <v>0.7211538461538461</v>
      </c>
      <c r="U48" s="97">
        <v>3</v>
      </c>
      <c r="V48" s="37">
        <f t="shared" si="8"/>
        <v>0.7211538461538461</v>
      </c>
      <c r="W48" s="97">
        <v>2</v>
      </c>
      <c r="X48" s="37">
        <f t="shared" si="9"/>
        <v>0.49504950495049505</v>
      </c>
      <c r="Y48" s="154">
        <f t="shared" si="15"/>
        <v>404</v>
      </c>
      <c r="Z48" s="160">
        <f t="shared" si="10"/>
        <v>97.11538461538461</v>
      </c>
      <c r="AA48" s="97">
        <v>12</v>
      </c>
      <c r="AB48" s="103">
        <f t="shared" si="11"/>
        <v>2.8846153846153846</v>
      </c>
      <c r="AC48" s="154">
        <f t="shared" si="12"/>
        <v>416</v>
      </c>
      <c r="AD48" s="103">
        <f t="shared" si="22"/>
        <v>60.55312954876274</v>
      </c>
      <c r="AE48" s="106">
        <f t="shared" si="14"/>
        <v>-39.44687045123726</v>
      </c>
    </row>
    <row r="49" spans="1:31" ht="12.75" customHeight="1">
      <c r="A49" s="304"/>
      <c r="B49" s="6">
        <v>81</v>
      </c>
      <c r="C49" s="3" t="s">
        <v>20</v>
      </c>
      <c r="D49" s="53">
        <v>687</v>
      </c>
      <c r="E49" s="97">
        <v>145</v>
      </c>
      <c r="F49" s="37">
        <f t="shared" si="16"/>
        <v>35.714285714285715</v>
      </c>
      <c r="G49" s="98">
        <v>167</v>
      </c>
      <c r="H49" s="37">
        <f t="shared" si="17"/>
        <v>41.13300492610838</v>
      </c>
      <c r="I49" s="97">
        <v>13</v>
      </c>
      <c r="J49" s="37">
        <f t="shared" si="18"/>
        <v>3.201970443349754</v>
      </c>
      <c r="K49" s="97">
        <v>3</v>
      </c>
      <c r="L49" s="37">
        <f t="shared" si="19"/>
        <v>0.7389162561576355</v>
      </c>
      <c r="M49" s="97">
        <v>9</v>
      </c>
      <c r="N49" s="37">
        <f t="shared" si="20"/>
        <v>2.2167487684729066</v>
      </c>
      <c r="O49" s="97">
        <v>55</v>
      </c>
      <c r="P49" s="37">
        <f t="shared" si="21"/>
        <v>13.546798029556651</v>
      </c>
      <c r="Q49" s="140">
        <v>5</v>
      </c>
      <c r="R49" s="37">
        <f t="shared" si="6"/>
        <v>1.2315270935960592</v>
      </c>
      <c r="S49" s="97">
        <v>2</v>
      </c>
      <c r="T49" s="37">
        <f t="shared" si="7"/>
        <v>0.49261083743842365</v>
      </c>
      <c r="U49" s="97">
        <v>1</v>
      </c>
      <c r="V49" s="37">
        <f t="shared" si="8"/>
        <v>0.24630541871921183</v>
      </c>
      <c r="W49" s="97">
        <v>1</v>
      </c>
      <c r="X49" s="37">
        <f t="shared" si="9"/>
        <v>0.24937655860349126</v>
      </c>
      <c r="Y49" s="154">
        <f t="shared" si="15"/>
        <v>401</v>
      </c>
      <c r="Z49" s="160">
        <f t="shared" si="10"/>
        <v>98.76847290640394</v>
      </c>
      <c r="AA49" s="97">
        <v>5</v>
      </c>
      <c r="AB49" s="103">
        <f t="shared" si="11"/>
        <v>1.2315270935960592</v>
      </c>
      <c r="AC49" s="154">
        <f t="shared" si="12"/>
        <v>406</v>
      </c>
      <c r="AD49" s="103">
        <f t="shared" si="22"/>
        <v>59.09752547307132</v>
      </c>
      <c r="AE49" s="106">
        <f t="shared" si="14"/>
        <v>-40.90247452692868</v>
      </c>
    </row>
    <row r="50" spans="1:31" ht="12.75" customHeight="1">
      <c r="A50" s="304"/>
      <c r="B50" s="6">
        <v>81</v>
      </c>
      <c r="C50" s="3" t="s">
        <v>21</v>
      </c>
      <c r="D50" s="53">
        <v>688</v>
      </c>
      <c r="E50" s="97">
        <v>133</v>
      </c>
      <c r="F50" s="37">
        <f t="shared" si="16"/>
        <v>29.82062780269058</v>
      </c>
      <c r="G50" s="98">
        <v>205</v>
      </c>
      <c r="H50" s="37">
        <f t="shared" si="17"/>
        <v>45.964125560538115</v>
      </c>
      <c r="I50" s="97">
        <v>8</v>
      </c>
      <c r="J50" s="37">
        <f t="shared" si="18"/>
        <v>1.7937219730941705</v>
      </c>
      <c r="K50" s="97">
        <v>2</v>
      </c>
      <c r="L50" s="37">
        <f t="shared" si="19"/>
        <v>0.4484304932735426</v>
      </c>
      <c r="M50" s="97">
        <v>7</v>
      </c>
      <c r="N50" s="37">
        <f t="shared" si="20"/>
        <v>1.5695067264573992</v>
      </c>
      <c r="O50" s="97">
        <v>72</v>
      </c>
      <c r="P50" s="37">
        <f t="shared" si="21"/>
        <v>16.143497757847534</v>
      </c>
      <c r="Q50" s="140">
        <v>8</v>
      </c>
      <c r="R50" s="37">
        <f t="shared" si="6"/>
        <v>1.7937219730941705</v>
      </c>
      <c r="S50" s="97">
        <v>3</v>
      </c>
      <c r="T50" s="37">
        <f t="shared" si="7"/>
        <v>0.672645739910314</v>
      </c>
      <c r="U50" s="97">
        <v>3</v>
      </c>
      <c r="V50" s="37">
        <f t="shared" si="8"/>
        <v>0.672645739910314</v>
      </c>
      <c r="W50" s="97">
        <v>0</v>
      </c>
      <c r="X50" s="37">
        <f t="shared" si="9"/>
        <v>0</v>
      </c>
      <c r="Y50" s="154">
        <f t="shared" si="15"/>
        <v>441</v>
      </c>
      <c r="Z50" s="160">
        <f t="shared" si="10"/>
        <v>98.87892376681614</v>
      </c>
      <c r="AA50" s="97">
        <v>5</v>
      </c>
      <c r="AB50" s="103">
        <f t="shared" si="11"/>
        <v>1.1210762331838564</v>
      </c>
      <c r="AC50" s="154">
        <f t="shared" si="12"/>
        <v>446</v>
      </c>
      <c r="AD50" s="103">
        <f t="shared" si="22"/>
        <v>64.82558139534885</v>
      </c>
      <c r="AE50" s="106">
        <f t="shared" si="14"/>
        <v>-35.17441860465115</v>
      </c>
    </row>
    <row r="51" spans="1:31" ht="12.75" customHeight="1">
      <c r="A51" s="304"/>
      <c r="B51" s="6">
        <v>81</v>
      </c>
      <c r="C51" s="3" t="s">
        <v>22</v>
      </c>
      <c r="D51" s="53">
        <v>688</v>
      </c>
      <c r="E51" s="97">
        <v>137</v>
      </c>
      <c r="F51" s="37">
        <f t="shared" si="16"/>
        <v>32.00934579439252</v>
      </c>
      <c r="G51" s="98">
        <v>187</v>
      </c>
      <c r="H51" s="37">
        <f t="shared" si="17"/>
        <v>43.69158878504673</v>
      </c>
      <c r="I51" s="97">
        <v>7</v>
      </c>
      <c r="J51" s="37">
        <f t="shared" si="18"/>
        <v>1.6355140186915886</v>
      </c>
      <c r="K51" s="97">
        <v>1</v>
      </c>
      <c r="L51" s="37">
        <f t="shared" si="19"/>
        <v>0.23364485981308408</v>
      </c>
      <c r="M51" s="97">
        <v>8</v>
      </c>
      <c r="N51" s="37">
        <f t="shared" si="20"/>
        <v>1.8691588785046727</v>
      </c>
      <c r="O51" s="97">
        <v>69</v>
      </c>
      <c r="P51" s="37">
        <f t="shared" si="21"/>
        <v>16.121495327102803</v>
      </c>
      <c r="Q51" s="140">
        <v>7</v>
      </c>
      <c r="R51" s="37">
        <f t="shared" si="6"/>
        <v>1.6355140186915886</v>
      </c>
      <c r="S51" s="97">
        <v>1</v>
      </c>
      <c r="T51" s="37">
        <f t="shared" si="7"/>
        <v>0.23364485981308408</v>
      </c>
      <c r="U51" s="97">
        <v>1</v>
      </c>
      <c r="V51" s="37">
        <f t="shared" si="8"/>
        <v>0.23364485981308408</v>
      </c>
      <c r="W51" s="97">
        <v>0</v>
      </c>
      <c r="X51" s="37">
        <f t="shared" si="9"/>
        <v>0</v>
      </c>
      <c r="Y51" s="154">
        <f t="shared" si="15"/>
        <v>418</v>
      </c>
      <c r="Z51" s="160">
        <f t="shared" si="10"/>
        <v>97.66355140186917</v>
      </c>
      <c r="AA51" s="97">
        <v>10</v>
      </c>
      <c r="AB51" s="103">
        <f t="shared" si="11"/>
        <v>2.336448598130841</v>
      </c>
      <c r="AC51" s="154">
        <f t="shared" si="12"/>
        <v>428</v>
      </c>
      <c r="AD51" s="103">
        <f t="shared" si="22"/>
        <v>62.2093023255814</v>
      </c>
      <c r="AE51" s="106">
        <f t="shared" si="14"/>
        <v>-37.7906976744186</v>
      </c>
    </row>
    <row r="52" spans="1:31" ht="12.75" customHeight="1">
      <c r="A52" s="304"/>
      <c r="B52" s="6">
        <v>81</v>
      </c>
      <c r="C52" s="3" t="s">
        <v>23</v>
      </c>
      <c r="D52" s="53">
        <v>688</v>
      </c>
      <c r="E52" s="97">
        <v>137</v>
      </c>
      <c r="F52" s="37">
        <f t="shared" si="16"/>
        <v>33.41463414634146</v>
      </c>
      <c r="G52" s="98">
        <v>175</v>
      </c>
      <c r="H52" s="37">
        <f t="shared" si="17"/>
        <v>42.68292682926829</v>
      </c>
      <c r="I52" s="97">
        <v>6</v>
      </c>
      <c r="J52" s="37">
        <f t="shared" si="18"/>
        <v>1.4634146341463417</v>
      </c>
      <c r="K52" s="97">
        <v>1</v>
      </c>
      <c r="L52" s="37">
        <f t="shared" si="19"/>
        <v>0.24390243902439024</v>
      </c>
      <c r="M52" s="97">
        <v>13</v>
      </c>
      <c r="N52" s="37">
        <f t="shared" si="20"/>
        <v>3.1707317073170733</v>
      </c>
      <c r="O52" s="97">
        <v>54</v>
      </c>
      <c r="P52" s="37">
        <f t="shared" si="21"/>
        <v>13.170731707317074</v>
      </c>
      <c r="Q52" s="140">
        <v>13</v>
      </c>
      <c r="R52" s="37">
        <f t="shared" si="6"/>
        <v>3.1707317073170733</v>
      </c>
      <c r="S52" s="97">
        <v>1</v>
      </c>
      <c r="T52" s="37">
        <f t="shared" si="7"/>
        <v>0.24390243902439024</v>
      </c>
      <c r="U52" s="97">
        <v>5</v>
      </c>
      <c r="V52" s="37">
        <f t="shared" si="8"/>
        <v>1.2195121951219512</v>
      </c>
      <c r="W52" s="97">
        <v>1</v>
      </c>
      <c r="X52" s="37">
        <f t="shared" si="9"/>
        <v>0.24630541871921183</v>
      </c>
      <c r="Y52" s="154">
        <f t="shared" si="15"/>
        <v>406</v>
      </c>
      <c r="Z52" s="160">
        <f t="shared" si="10"/>
        <v>99.02439024390245</v>
      </c>
      <c r="AA52" s="97">
        <v>4</v>
      </c>
      <c r="AB52" s="103">
        <f t="shared" si="11"/>
        <v>0.975609756097561</v>
      </c>
      <c r="AC52" s="154">
        <f t="shared" si="12"/>
        <v>410</v>
      </c>
      <c r="AD52" s="103">
        <f t="shared" si="22"/>
        <v>59.59302325581395</v>
      </c>
      <c r="AE52" s="106">
        <f t="shared" si="14"/>
        <v>-40.40697674418605</v>
      </c>
    </row>
    <row r="53" spans="1:31" ht="12.75" customHeight="1">
      <c r="A53" s="304"/>
      <c r="B53" s="6">
        <v>82</v>
      </c>
      <c r="C53" s="3" t="s">
        <v>15</v>
      </c>
      <c r="D53" s="53">
        <v>443</v>
      </c>
      <c r="E53" s="97">
        <v>85</v>
      </c>
      <c r="F53" s="37">
        <f t="shared" si="16"/>
        <v>28.523489932885905</v>
      </c>
      <c r="G53" s="98">
        <v>140</v>
      </c>
      <c r="H53" s="37">
        <f t="shared" si="17"/>
        <v>46.97986577181208</v>
      </c>
      <c r="I53" s="97">
        <v>1</v>
      </c>
      <c r="J53" s="37">
        <f t="shared" si="18"/>
        <v>0.33557046979865773</v>
      </c>
      <c r="K53" s="97">
        <v>1</v>
      </c>
      <c r="L53" s="37">
        <f t="shared" si="19"/>
        <v>0.33557046979865773</v>
      </c>
      <c r="M53" s="97">
        <v>10</v>
      </c>
      <c r="N53" s="37">
        <f t="shared" si="20"/>
        <v>3.3557046979865772</v>
      </c>
      <c r="O53" s="97">
        <v>44</v>
      </c>
      <c r="P53" s="37">
        <f t="shared" si="21"/>
        <v>14.76510067114094</v>
      </c>
      <c r="Q53" s="140">
        <v>0</v>
      </c>
      <c r="R53" s="37">
        <f t="shared" si="6"/>
        <v>0</v>
      </c>
      <c r="S53" s="97">
        <v>1</v>
      </c>
      <c r="T53" s="37">
        <f t="shared" si="7"/>
        <v>0.33557046979865773</v>
      </c>
      <c r="U53" s="97">
        <v>7</v>
      </c>
      <c r="V53" s="37">
        <f t="shared" si="8"/>
        <v>2.348993288590604</v>
      </c>
      <c r="W53" s="97">
        <v>1</v>
      </c>
      <c r="X53" s="37">
        <f t="shared" si="9"/>
        <v>0.3448275862068966</v>
      </c>
      <c r="Y53" s="154">
        <f t="shared" si="15"/>
        <v>290</v>
      </c>
      <c r="Z53" s="160">
        <f t="shared" si="10"/>
        <v>97.31543624161074</v>
      </c>
      <c r="AA53" s="97">
        <v>8</v>
      </c>
      <c r="AB53" s="103">
        <f t="shared" si="11"/>
        <v>2.684563758389262</v>
      </c>
      <c r="AC53" s="154">
        <f t="shared" si="12"/>
        <v>298</v>
      </c>
      <c r="AD53" s="103">
        <f t="shared" si="22"/>
        <v>67.2686230248307</v>
      </c>
      <c r="AE53" s="106">
        <f t="shared" si="14"/>
        <v>-32.7313769751693</v>
      </c>
    </row>
    <row r="54" spans="1:31" ht="12.75" customHeight="1">
      <c r="A54" s="304"/>
      <c r="B54" s="6">
        <v>82</v>
      </c>
      <c r="C54" s="3" t="s">
        <v>16</v>
      </c>
      <c r="D54" s="53">
        <v>444</v>
      </c>
      <c r="E54" s="97">
        <v>95</v>
      </c>
      <c r="F54" s="37">
        <f t="shared" si="16"/>
        <v>34.29602888086642</v>
      </c>
      <c r="G54" s="98">
        <v>108</v>
      </c>
      <c r="H54" s="37">
        <f t="shared" si="17"/>
        <v>38.98916967509025</v>
      </c>
      <c r="I54" s="97">
        <v>4</v>
      </c>
      <c r="J54" s="37">
        <f t="shared" si="18"/>
        <v>1.444043321299639</v>
      </c>
      <c r="K54" s="97">
        <v>1</v>
      </c>
      <c r="L54" s="37">
        <f t="shared" si="19"/>
        <v>0.36101083032490977</v>
      </c>
      <c r="M54" s="97">
        <v>4</v>
      </c>
      <c r="N54" s="37">
        <f t="shared" si="20"/>
        <v>1.444043321299639</v>
      </c>
      <c r="O54" s="97">
        <v>52</v>
      </c>
      <c r="P54" s="37">
        <f t="shared" si="21"/>
        <v>18.772563176895307</v>
      </c>
      <c r="Q54" s="140">
        <v>3</v>
      </c>
      <c r="R54" s="37">
        <f t="shared" si="6"/>
        <v>1.083032490974729</v>
      </c>
      <c r="S54" s="97">
        <v>0</v>
      </c>
      <c r="T54" s="37">
        <f t="shared" si="7"/>
        <v>0</v>
      </c>
      <c r="U54" s="97">
        <v>1</v>
      </c>
      <c r="V54" s="37">
        <f t="shared" si="8"/>
        <v>0.36101083032490977</v>
      </c>
      <c r="W54" s="97">
        <v>2</v>
      </c>
      <c r="X54" s="37">
        <f t="shared" si="9"/>
        <v>0.7407407407407408</v>
      </c>
      <c r="Y54" s="154">
        <f t="shared" si="15"/>
        <v>270</v>
      </c>
      <c r="Z54" s="160">
        <f t="shared" si="10"/>
        <v>97.47292418772562</v>
      </c>
      <c r="AA54" s="97">
        <v>7</v>
      </c>
      <c r="AB54" s="103">
        <f t="shared" si="11"/>
        <v>2.527075812274368</v>
      </c>
      <c r="AC54" s="154">
        <f t="shared" si="12"/>
        <v>277</v>
      </c>
      <c r="AD54" s="103">
        <f t="shared" si="22"/>
        <v>62.387387387387385</v>
      </c>
      <c r="AE54" s="106">
        <f t="shared" si="14"/>
        <v>-37.612612612612615</v>
      </c>
    </row>
    <row r="55" spans="1:31" ht="12.75" customHeight="1">
      <c r="A55" s="304"/>
      <c r="B55" s="6">
        <v>83</v>
      </c>
      <c r="C55" s="3" t="s">
        <v>15</v>
      </c>
      <c r="D55" s="53">
        <v>664</v>
      </c>
      <c r="E55" s="98">
        <v>132</v>
      </c>
      <c r="F55" s="37">
        <f t="shared" si="16"/>
        <v>31.807228915662648</v>
      </c>
      <c r="G55" s="97">
        <v>194</v>
      </c>
      <c r="H55" s="37">
        <f t="shared" si="17"/>
        <v>46.74698795180723</v>
      </c>
      <c r="I55" s="97">
        <v>8</v>
      </c>
      <c r="J55" s="37">
        <f t="shared" si="18"/>
        <v>1.9277108433734942</v>
      </c>
      <c r="K55" s="97">
        <v>1</v>
      </c>
      <c r="L55" s="37">
        <f t="shared" si="19"/>
        <v>0.24096385542168677</v>
      </c>
      <c r="M55" s="97">
        <v>12</v>
      </c>
      <c r="N55" s="37">
        <f t="shared" si="20"/>
        <v>2.891566265060241</v>
      </c>
      <c r="O55" s="97">
        <v>53</v>
      </c>
      <c r="P55" s="37">
        <f t="shared" si="21"/>
        <v>12.771084337349398</v>
      </c>
      <c r="Q55" s="140">
        <v>4</v>
      </c>
      <c r="R55" s="37">
        <f t="shared" si="6"/>
        <v>0.9638554216867471</v>
      </c>
      <c r="S55" s="97">
        <v>3</v>
      </c>
      <c r="T55" s="37">
        <f t="shared" si="7"/>
        <v>0.7228915662650602</v>
      </c>
      <c r="U55" s="97">
        <v>1</v>
      </c>
      <c r="V55" s="37">
        <f t="shared" si="8"/>
        <v>0.24096385542168677</v>
      </c>
      <c r="W55" s="97">
        <v>0</v>
      </c>
      <c r="X55" s="37">
        <f t="shared" si="9"/>
        <v>0</v>
      </c>
      <c r="Y55" s="154">
        <f t="shared" si="15"/>
        <v>408</v>
      </c>
      <c r="Z55" s="160">
        <f t="shared" si="10"/>
        <v>98.3132530120482</v>
      </c>
      <c r="AA55" s="97">
        <v>7</v>
      </c>
      <c r="AB55" s="103">
        <f t="shared" si="11"/>
        <v>1.6867469879518073</v>
      </c>
      <c r="AC55" s="154">
        <f t="shared" si="12"/>
        <v>415</v>
      </c>
      <c r="AD55" s="103">
        <f t="shared" si="22"/>
        <v>62.5</v>
      </c>
      <c r="AE55" s="106">
        <f t="shared" si="14"/>
        <v>-37.5</v>
      </c>
    </row>
    <row r="56" spans="1:31" ht="12.75" customHeight="1">
      <c r="A56" s="304"/>
      <c r="B56" s="6">
        <v>83</v>
      </c>
      <c r="C56" s="3" t="s">
        <v>16</v>
      </c>
      <c r="D56" s="53">
        <v>664</v>
      </c>
      <c r="E56" s="97">
        <v>125</v>
      </c>
      <c r="F56" s="37">
        <f t="shared" si="16"/>
        <v>32.467532467532465</v>
      </c>
      <c r="G56" s="98">
        <v>180</v>
      </c>
      <c r="H56" s="37">
        <f t="shared" si="17"/>
        <v>46.75324675324675</v>
      </c>
      <c r="I56" s="97">
        <v>8</v>
      </c>
      <c r="J56" s="37">
        <f t="shared" si="18"/>
        <v>2.0779220779220777</v>
      </c>
      <c r="K56" s="97">
        <v>5</v>
      </c>
      <c r="L56" s="37">
        <f t="shared" si="19"/>
        <v>1.2987012987012987</v>
      </c>
      <c r="M56" s="97">
        <v>4</v>
      </c>
      <c r="N56" s="37">
        <f t="shared" si="20"/>
        <v>1.0389610389610389</v>
      </c>
      <c r="O56" s="97">
        <v>47</v>
      </c>
      <c r="P56" s="37">
        <f t="shared" si="21"/>
        <v>12.207792207792208</v>
      </c>
      <c r="Q56" s="140">
        <v>5</v>
      </c>
      <c r="R56" s="37">
        <f t="shared" si="6"/>
        <v>1.2987012987012987</v>
      </c>
      <c r="S56" s="97">
        <v>0</v>
      </c>
      <c r="T56" s="37">
        <f t="shared" si="7"/>
        <v>0</v>
      </c>
      <c r="U56" s="97">
        <v>1</v>
      </c>
      <c r="V56" s="37">
        <f t="shared" si="8"/>
        <v>0.2597402597402597</v>
      </c>
      <c r="W56" s="97">
        <v>0</v>
      </c>
      <c r="X56" s="37">
        <f t="shared" si="9"/>
        <v>0</v>
      </c>
      <c r="Y56" s="154">
        <f t="shared" si="15"/>
        <v>375</v>
      </c>
      <c r="Z56" s="160">
        <f t="shared" si="10"/>
        <v>97.40259740259741</v>
      </c>
      <c r="AA56" s="97">
        <v>10</v>
      </c>
      <c r="AB56" s="103">
        <f t="shared" si="11"/>
        <v>2.5974025974025974</v>
      </c>
      <c r="AC56" s="154">
        <f t="shared" si="12"/>
        <v>385</v>
      </c>
      <c r="AD56" s="103">
        <f t="shared" si="22"/>
        <v>57.98192771084337</v>
      </c>
      <c r="AE56" s="106">
        <f t="shared" si="14"/>
        <v>-42.01807228915663</v>
      </c>
    </row>
    <row r="57" spans="1:31" ht="12.75" customHeight="1">
      <c r="A57" s="304"/>
      <c r="B57" s="6">
        <v>83</v>
      </c>
      <c r="C57" s="3" t="s">
        <v>19</v>
      </c>
      <c r="D57" s="53">
        <v>665</v>
      </c>
      <c r="E57" s="98">
        <v>125</v>
      </c>
      <c r="F57" s="37">
        <f t="shared" si="16"/>
        <v>30.94059405940594</v>
      </c>
      <c r="G57" s="97">
        <v>190</v>
      </c>
      <c r="H57" s="37">
        <f t="shared" si="17"/>
        <v>47.02970297029702</v>
      </c>
      <c r="I57" s="97">
        <v>8</v>
      </c>
      <c r="J57" s="37">
        <f t="shared" si="18"/>
        <v>1.9801980198019802</v>
      </c>
      <c r="K57" s="97">
        <v>2</v>
      </c>
      <c r="L57" s="37">
        <f t="shared" si="19"/>
        <v>0.49504950495049505</v>
      </c>
      <c r="M57" s="97">
        <v>9</v>
      </c>
      <c r="N57" s="37">
        <f t="shared" si="20"/>
        <v>2.2277227722772275</v>
      </c>
      <c r="O57" s="97">
        <v>48</v>
      </c>
      <c r="P57" s="37">
        <f t="shared" si="21"/>
        <v>11.881188118811881</v>
      </c>
      <c r="Q57" s="140">
        <v>4</v>
      </c>
      <c r="R57" s="37">
        <f t="shared" si="6"/>
        <v>0.9900990099009901</v>
      </c>
      <c r="S57" s="97">
        <v>2</v>
      </c>
      <c r="T57" s="37">
        <f t="shared" si="7"/>
        <v>0.49504950495049505</v>
      </c>
      <c r="U57" s="97">
        <v>2</v>
      </c>
      <c r="V57" s="37">
        <f t="shared" si="8"/>
        <v>0.49504950495049505</v>
      </c>
      <c r="W57" s="97">
        <v>2</v>
      </c>
      <c r="X57" s="37">
        <f t="shared" si="9"/>
        <v>0.5102040816326531</v>
      </c>
      <c r="Y57" s="154">
        <f t="shared" si="15"/>
        <v>392</v>
      </c>
      <c r="Z57" s="160">
        <f t="shared" si="10"/>
        <v>97.02970297029702</v>
      </c>
      <c r="AA57" s="97">
        <v>12</v>
      </c>
      <c r="AB57" s="103">
        <f t="shared" si="11"/>
        <v>2.9702970297029703</v>
      </c>
      <c r="AC57" s="154">
        <f t="shared" si="12"/>
        <v>404</v>
      </c>
      <c r="AD57" s="103">
        <f t="shared" si="22"/>
        <v>60.75187969924812</v>
      </c>
      <c r="AE57" s="106">
        <f t="shared" si="14"/>
        <v>-39.24812030075188</v>
      </c>
    </row>
    <row r="58" spans="1:31" ht="12.75" customHeight="1">
      <c r="A58" s="304"/>
      <c r="B58" s="6">
        <v>83</v>
      </c>
      <c r="C58" s="3" t="s">
        <v>20</v>
      </c>
      <c r="D58" s="53">
        <v>665</v>
      </c>
      <c r="E58" s="97">
        <v>139</v>
      </c>
      <c r="F58" s="37">
        <f t="shared" si="16"/>
        <v>34.66334164588529</v>
      </c>
      <c r="G58" s="98">
        <v>161</v>
      </c>
      <c r="H58" s="37">
        <f t="shared" si="17"/>
        <v>40.14962593516209</v>
      </c>
      <c r="I58" s="97">
        <v>9</v>
      </c>
      <c r="J58" s="37">
        <f t="shared" si="18"/>
        <v>2.2443890274314215</v>
      </c>
      <c r="K58" s="97">
        <v>4</v>
      </c>
      <c r="L58" s="37">
        <f t="shared" si="19"/>
        <v>0.997506234413965</v>
      </c>
      <c r="M58" s="97">
        <v>8</v>
      </c>
      <c r="N58" s="37">
        <f t="shared" si="20"/>
        <v>1.99501246882793</v>
      </c>
      <c r="O58" s="97">
        <v>64</v>
      </c>
      <c r="P58" s="37">
        <f t="shared" si="21"/>
        <v>15.96009975062344</v>
      </c>
      <c r="Q58" s="140">
        <v>4</v>
      </c>
      <c r="R58" s="37">
        <f t="shared" si="6"/>
        <v>0.997506234413965</v>
      </c>
      <c r="S58" s="97">
        <v>0</v>
      </c>
      <c r="T58" s="37">
        <f t="shared" si="7"/>
        <v>0</v>
      </c>
      <c r="U58" s="97">
        <v>4</v>
      </c>
      <c r="V58" s="37">
        <f t="shared" si="8"/>
        <v>0.997506234413965</v>
      </c>
      <c r="W58" s="97">
        <v>0</v>
      </c>
      <c r="X58" s="37">
        <f t="shared" si="9"/>
        <v>0</v>
      </c>
      <c r="Y58" s="154">
        <f t="shared" si="15"/>
        <v>393</v>
      </c>
      <c r="Z58" s="160">
        <f t="shared" si="10"/>
        <v>98.00498753117208</v>
      </c>
      <c r="AA58" s="97">
        <v>8</v>
      </c>
      <c r="AB58" s="103">
        <f t="shared" si="11"/>
        <v>1.99501246882793</v>
      </c>
      <c r="AC58" s="154">
        <f t="shared" si="12"/>
        <v>401</v>
      </c>
      <c r="AD58" s="103">
        <f t="shared" si="22"/>
        <v>60.30075187969924</v>
      </c>
      <c r="AE58" s="106">
        <f t="shared" si="14"/>
        <v>-39.69924812030076</v>
      </c>
    </row>
    <row r="59" spans="1:31" ht="12.75" customHeight="1">
      <c r="A59" s="304"/>
      <c r="B59" s="6">
        <v>84</v>
      </c>
      <c r="C59" s="3" t="s">
        <v>15</v>
      </c>
      <c r="D59" s="53">
        <v>742</v>
      </c>
      <c r="E59" s="97">
        <v>143</v>
      </c>
      <c r="F59" s="37">
        <f t="shared" si="16"/>
        <v>32.426303854875286</v>
      </c>
      <c r="G59" s="98">
        <v>223</v>
      </c>
      <c r="H59" s="37">
        <f t="shared" si="17"/>
        <v>50.56689342403629</v>
      </c>
      <c r="I59" s="97">
        <v>6</v>
      </c>
      <c r="J59" s="37">
        <f t="shared" si="18"/>
        <v>1.3605442176870748</v>
      </c>
      <c r="K59" s="97">
        <v>12</v>
      </c>
      <c r="L59" s="37">
        <f t="shared" si="19"/>
        <v>2.7210884353741496</v>
      </c>
      <c r="M59" s="97">
        <v>9</v>
      </c>
      <c r="N59" s="37">
        <f t="shared" si="20"/>
        <v>2.0408163265306123</v>
      </c>
      <c r="O59" s="97">
        <v>45</v>
      </c>
      <c r="P59" s="37">
        <f t="shared" si="21"/>
        <v>10.204081632653061</v>
      </c>
      <c r="Q59" s="140">
        <v>2</v>
      </c>
      <c r="R59" s="37">
        <f t="shared" si="6"/>
        <v>0.45351473922902497</v>
      </c>
      <c r="S59" s="97">
        <v>0</v>
      </c>
      <c r="T59" s="37">
        <f t="shared" si="7"/>
        <v>0</v>
      </c>
      <c r="U59" s="97">
        <v>0</v>
      </c>
      <c r="V59" s="37">
        <f t="shared" si="8"/>
        <v>0</v>
      </c>
      <c r="W59" s="97">
        <v>1</v>
      </c>
      <c r="X59" s="37">
        <f t="shared" si="9"/>
        <v>0.22675736961451248</v>
      </c>
      <c r="Y59" s="154">
        <f t="shared" si="15"/>
        <v>441</v>
      </c>
      <c r="Z59" s="160">
        <f t="shared" si="10"/>
        <v>100</v>
      </c>
      <c r="AA59" s="97">
        <v>0</v>
      </c>
      <c r="AB59" s="103">
        <f t="shared" si="11"/>
        <v>0</v>
      </c>
      <c r="AC59" s="154">
        <f t="shared" si="12"/>
        <v>441</v>
      </c>
      <c r="AD59" s="103">
        <f t="shared" si="22"/>
        <v>59.43396226415094</v>
      </c>
      <c r="AE59" s="106">
        <f t="shared" si="14"/>
        <v>-40.56603773584906</v>
      </c>
    </row>
    <row r="60" spans="1:31" ht="12.75" customHeight="1">
      <c r="A60" s="304"/>
      <c r="B60" s="6">
        <v>85</v>
      </c>
      <c r="C60" s="3" t="s">
        <v>15</v>
      </c>
      <c r="D60" s="53">
        <v>494</v>
      </c>
      <c r="E60" s="97">
        <v>90</v>
      </c>
      <c r="F60" s="37">
        <f t="shared" si="16"/>
        <v>28.846153846153843</v>
      </c>
      <c r="G60" s="98">
        <v>124</v>
      </c>
      <c r="H60" s="37">
        <f t="shared" si="17"/>
        <v>39.743589743589745</v>
      </c>
      <c r="I60" s="97">
        <v>6</v>
      </c>
      <c r="J60" s="37">
        <f t="shared" si="18"/>
        <v>1.9230769230769231</v>
      </c>
      <c r="K60" s="97">
        <v>16</v>
      </c>
      <c r="L60" s="37">
        <f t="shared" si="19"/>
        <v>5.128205128205128</v>
      </c>
      <c r="M60" s="97">
        <v>5</v>
      </c>
      <c r="N60" s="37">
        <f t="shared" si="20"/>
        <v>1.6025641025641024</v>
      </c>
      <c r="O60" s="97">
        <v>46</v>
      </c>
      <c r="P60" s="37">
        <f t="shared" si="21"/>
        <v>14.743589743589745</v>
      </c>
      <c r="Q60" s="140">
        <v>5</v>
      </c>
      <c r="R60" s="37">
        <f t="shared" si="6"/>
        <v>1.6025641025641024</v>
      </c>
      <c r="S60" s="97">
        <v>1</v>
      </c>
      <c r="T60" s="37">
        <f t="shared" si="7"/>
        <v>0.3205128205128205</v>
      </c>
      <c r="U60" s="97">
        <v>3</v>
      </c>
      <c r="V60" s="37">
        <f t="shared" si="8"/>
        <v>0.9615384615384616</v>
      </c>
      <c r="W60" s="97">
        <v>0</v>
      </c>
      <c r="X60" s="37">
        <f t="shared" si="9"/>
        <v>0</v>
      </c>
      <c r="Y60" s="154">
        <f t="shared" si="15"/>
        <v>296</v>
      </c>
      <c r="Z60" s="160">
        <f t="shared" si="10"/>
        <v>94.87179487179486</v>
      </c>
      <c r="AA60" s="97">
        <v>16</v>
      </c>
      <c r="AB60" s="103">
        <f t="shared" si="11"/>
        <v>5.128205128205128</v>
      </c>
      <c r="AC60" s="154">
        <f t="shared" si="12"/>
        <v>312</v>
      </c>
      <c r="AD60" s="103">
        <f t="shared" si="22"/>
        <v>63.1578947368421</v>
      </c>
      <c r="AE60" s="106">
        <f t="shared" si="14"/>
        <v>-36.8421052631579</v>
      </c>
    </row>
    <row r="61" spans="1:31" ht="12.75" customHeight="1">
      <c r="A61" s="304"/>
      <c r="B61" s="6">
        <v>85</v>
      </c>
      <c r="C61" s="3" t="s">
        <v>16</v>
      </c>
      <c r="D61" s="53">
        <v>494</v>
      </c>
      <c r="E61" s="97">
        <v>106</v>
      </c>
      <c r="F61" s="37">
        <f t="shared" si="16"/>
        <v>33.86581469648562</v>
      </c>
      <c r="G61" s="98">
        <v>108</v>
      </c>
      <c r="H61" s="37">
        <f t="shared" si="17"/>
        <v>34.504792332268366</v>
      </c>
      <c r="I61" s="97">
        <v>4</v>
      </c>
      <c r="J61" s="37">
        <f t="shared" si="18"/>
        <v>1.2779552715654952</v>
      </c>
      <c r="K61" s="97">
        <v>42</v>
      </c>
      <c r="L61" s="37">
        <f t="shared" si="19"/>
        <v>13.418530351437699</v>
      </c>
      <c r="M61" s="97">
        <v>5</v>
      </c>
      <c r="N61" s="37">
        <f t="shared" si="20"/>
        <v>1.5974440894568689</v>
      </c>
      <c r="O61" s="97">
        <v>26</v>
      </c>
      <c r="P61" s="37">
        <f t="shared" si="21"/>
        <v>8.30670926517572</v>
      </c>
      <c r="Q61" s="140">
        <v>4</v>
      </c>
      <c r="R61" s="37">
        <f t="shared" si="6"/>
        <v>1.2779552715654952</v>
      </c>
      <c r="S61" s="97">
        <v>1</v>
      </c>
      <c r="T61" s="37">
        <f t="shared" si="7"/>
        <v>0.3194888178913738</v>
      </c>
      <c r="U61" s="97">
        <v>0</v>
      </c>
      <c r="V61" s="37">
        <f t="shared" si="8"/>
        <v>0</v>
      </c>
      <c r="W61" s="97">
        <v>0</v>
      </c>
      <c r="X61" s="37">
        <f t="shared" si="9"/>
        <v>0</v>
      </c>
      <c r="Y61" s="154">
        <f t="shared" si="15"/>
        <v>296</v>
      </c>
      <c r="Z61" s="160">
        <f t="shared" si="10"/>
        <v>94.56869009584665</v>
      </c>
      <c r="AA61" s="97">
        <v>17</v>
      </c>
      <c r="AB61" s="103">
        <f t="shared" si="11"/>
        <v>5.431309904153355</v>
      </c>
      <c r="AC61" s="154">
        <f t="shared" si="12"/>
        <v>313</v>
      </c>
      <c r="AD61" s="103">
        <f t="shared" si="22"/>
        <v>63.36032388663968</v>
      </c>
      <c r="AE61" s="106">
        <f t="shared" si="14"/>
        <v>-36.63967611336032</v>
      </c>
    </row>
    <row r="62" spans="1:31" ht="12.75" customHeight="1">
      <c r="A62" s="304"/>
      <c r="B62" s="6">
        <v>86</v>
      </c>
      <c r="C62" s="3" t="s">
        <v>15</v>
      </c>
      <c r="D62" s="53">
        <v>510</v>
      </c>
      <c r="E62" s="97">
        <v>98</v>
      </c>
      <c r="F62" s="37">
        <f t="shared" si="16"/>
        <v>24.438902743142144</v>
      </c>
      <c r="G62" s="98">
        <v>181</v>
      </c>
      <c r="H62" s="37">
        <f t="shared" si="17"/>
        <v>45.137157107231914</v>
      </c>
      <c r="I62" s="97">
        <v>5</v>
      </c>
      <c r="J62" s="37">
        <f t="shared" si="18"/>
        <v>1.2468827930174564</v>
      </c>
      <c r="K62" s="97">
        <v>5</v>
      </c>
      <c r="L62" s="37">
        <f t="shared" si="19"/>
        <v>1.2468827930174564</v>
      </c>
      <c r="M62" s="97">
        <v>7</v>
      </c>
      <c r="N62" s="37">
        <f t="shared" si="20"/>
        <v>1.7456359102244388</v>
      </c>
      <c r="O62" s="97">
        <v>95</v>
      </c>
      <c r="P62" s="37">
        <f t="shared" si="21"/>
        <v>23.690773067331673</v>
      </c>
      <c r="Q62" s="140">
        <v>3</v>
      </c>
      <c r="R62" s="37">
        <f t="shared" si="6"/>
        <v>0.7481296758104738</v>
      </c>
      <c r="S62" s="97">
        <v>0</v>
      </c>
      <c r="T62" s="37">
        <f t="shared" si="7"/>
        <v>0</v>
      </c>
      <c r="U62" s="97">
        <v>0</v>
      </c>
      <c r="V62" s="37">
        <f t="shared" si="8"/>
        <v>0</v>
      </c>
      <c r="W62" s="97">
        <v>1</v>
      </c>
      <c r="X62" s="37">
        <f t="shared" si="9"/>
        <v>0.25316455696202533</v>
      </c>
      <c r="Y62" s="154">
        <f t="shared" si="15"/>
        <v>395</v>
      </c>
      <c r="Z62" s="160">
        <f t="shared" si="10"/>
        <v>98.50374064837905</v>
      </c>
      <c r="AA62" s="97">
        <v>6</v>
      </c>
      <c r="AB62" s="103">
        <f t="shared" si="11"/>
        <v>1.4962593516209477</v>
      </c>
      <c r="AC62" s="154">
        <f t="shared" si="12"/>
        <v>401</v>
      </c>
      <c r="AD62" s="103">
        <f t="shared" si="22"/>
        <v>78.62745098039215</v>
      </c>
      <c r="AE62" s="106">
        <f t="shared" si="14"/>
        <v>-21.372549019607845</v>
      </c>
    </row>
    <row r="63" spans="1:31" ht="12.75" customHeight="1">
      <c r="A63" s="304"/>
      <c r="B63" s="6">
        <v>86</v>
      </c>
      <c r="C63" s="3" t="s">
        <v>16</v>
      </c>
      <c r="D63" s="53">
        <v>510</v>
      </c>
      <c r="E63" s="97">
        <v>87</v>
      </c>
      <c r="F63" s="37">
        <f t="shared" si="16"/>
        <v>22.36503856041131</v>
      </c>
      <c r="G63" s="98">
        <v>191</v>
      </c>
      <c r="H63" s="37">
        <f t="shared" si="17"/>
        <v>49.10025706940874</v>
      </c>
      <c r="I63" s="97">
        <v>5</v>
      </c>
      <c r="J63" s="37">
        <f t="shared" si="18"/>
        <v>1.2853470437017995</v>
      </c>
      <c r="K63" s="97">
        <v>1</v>
      </c>
      <c r="L63" s="37">
        <f t="shared" si="19"/>
        <v>0.2570694087403599</v>
      </c>
      <c r="M63" s="97">
        <v>9</v>
      </c>
      <c r="N63" s="37">
        <f t="shared" si="20"/>
        <v>2.313624678663239</v>
      </c>
      <c r="O63" s="97">
        <v>76</v>
      </c>
      <c r="P63" s="37">
        <f t="shared" si="21"/>
        <v>19.53727506426735</v>
      </c>
      <c r="Q63" s="140">
        <v>6</v>
      </c>
      <c r="R63" s="37">
        <f t="shared" si="6"/>
        <v>1.5424164524421593</v>
      </c>
      <c r="S63" s="97">
        <v>1</v>
      </c>
      <c r="T63" s="37">
        <f t="shared" si="7"/>
        <v>0.2570694087403599</v>
      </c>
      <c r="U63" s="97">
        <v>4</v>
      </c>
      <c r="V63" s="37">
        <f t="shared" si="8"/>
        <v>1.0282776349614395</v>
      </c>
      <c r="W63" s="97">
        <v>1</v>
      </c>
      <c r="X63" s="37">
        <f t="shared" si="9"/>
        <v>0.26246719160104987</v>
      </c>
      <c r="Y63" s="154">
        <f t="shared" si="15"/>
        <v>381</v>
      </c>
      <c r="Z63" s="160">
        <f t="shared" si="10"/>
        <v>97.94344473007712</v>
      </c>
      <c r="AA63" s="97">
        <v>8</v>
      </c>
      <c r="AB63" s="103">
        <f t="shared" si="11"/>
        <v>2.056555269922879</v>
      </c>
      <c r="AC63" s="154">
        <f t="shared" si="12"/>
        <v>389</v>
      </c>
      <c r="AD63" s="103">
        <f t="shared" si="22"/>
        <v>76.27450980392156</v>
      </c>
      <c r="AE63" s="106">
        <f t="shared" si="14"/>
        <v>-23.72549019607844</v>
      </c>
    </row>
    <row r="64" spans="1:31" ht="12.75" customHeight="1">
      <c r="A64" s="304"/>
      <c r="B64" s="6">
        <v>92</v>
      </c>
      <c r="C64" s="3" t="s">
        <v>15</v>
      </c>
      <c r="D64" s="53">
        <v>436</v>
      </c>
      <c r="E64" s="97">
        <v>94</v>
      </c>
      <c r="F64" s="37">
        <f t="shared" si="16"/>
        <v>28.74617737003058</v>
      </c>
      <c r="G64" s="98">
        <v>149</v>
      </c>
      <c r="H64" s="37">
        <f t="shared" si="17"/>
        <v>45.56574923547401</v>
      </c>
      <c r="I64" s="97">
        <v>11</v>
      </c>
      <c r="J64" s="37">
        <f t="shared" si="18"/>
        <v>3.3639143730886847</v>
      </c>
      <c r="K64" s="97">
        <v>3</v>
      </c>
      <c r="L64" s="37">
        <f t="shared" si="19"/>
        <v>0.9174311926605505</v>
      </c>
      <c r="M64" s="97">
        <v>11</v>
      </c>
      <c r="N64" s="37">
        <f t="shared" si="20"/>
        <v>3.3639143730886847</v>
      </c>
      <c r="O64" s="97">
        <v>52</v>
      </c>
      <c r="P64" s="37">
        <f t="shared" si="21"/>
        <v>15.902140672782874</v>
      </c>
      <c r="Q64" s="140">
        <v>1</v>
      </c>
      <c r="R64" s="37">
        <f t="shared" si="6"/>
        <v>0.3058103975535168</v>
      </c>
      <c r="S64" s="97">
        <v>0</v>
      </c>
      <c r="T64" s="37">
        <f t="shared" si="7"/>
        <v>0</v>
      </c>
      <c r="U64" s="97">
        <v>0</v>
      </c>
      <c r="V64" s="37">
        <f t="shared" si="8"/>
        <v>0</v>
      </c>
      <c r="W64" s="97">
        <v>1</v>
      </c>
      <c r="X64" s="37">
        <f t="shared" si="9"/>
        <v>0.3105590062111801</v>
      </c>
      <c r="Y64" s="154">
        <f t="shared" si="15"/>
        <v>322</v>
      </c>
      <c r="Z64" s="160">
        <f t="shared" si="10"/>
        <v>98.47094801223241</v>
      </c>
      <c r="AA64" s="97">
        <v>5</v>
      </c>
      <c r="AB64" s="103">
        <f t="shared" si="11"/>
        <v>1.529051987767584</v>
      </c>
      <c r="AC64" s="154">
        <f t="shared" si="12"/>
        <v>327</v>
      </c>
      <c r="AD64" s="103">
        <f t="shared" si="22"/>
        <v>75</v>
      </c>
      <c r="AE64" s="106">
        <f t="shared" si="14"/>
        <v>-25</v>
      </c>
    </row>
    <row r="65" spans="1:31" ht="12.75" customHeight="1">
      <c r="A65" s="304"/>
      <c r="B65" s="6">
        <v>92</v>
      </c>
      <c r="C65" s="3" t="s">
        <v>16</v>
      </c>
      <c r="D65" s="53">
        <v>436</v>
      </c>
      <c r="E65" s="97">
        <v>95</v>
      </c>
      <c r="F65" s="37">
        <f t="shared" si="16"/>
        <v>29.780564263322884</v>
      </c>
      <c r="G65" s="98">
        <v>145</v>
      </c>
      <c r="H65" s="37">
        <f t="shared" si="17"/>
        <v>45.45454545454545</v>
      </c>
      <c r="I65" s="97">
        <v>9</v>
      </c>
      <c r="J65" s="37">
        <f t="shared" si="18"/>
        <v>2.8213166144200628</v>
      </c>
      <c r="K65" s="97">
        <v>4</v>
      </c>
      <c r="L65" s="37">
        <f t="shared" si="19"/>
        <v>1.2539184952978055</v>
      </c>
      <c r="M65" s="97">
        <v>8</v>
      </c>
      <c r="N65" s="37">
        <f t="shared" si="20"/>
        <v>2.507836990595611</v>
      </c>
      <c r="O65" s="97">
        <v>53</v>
      </c>
      <c r="P65" s="37">
        <f t="shared" si="21"/>
        <v>16.614420062695924</v>
      </c>
      <c r="Q65" s="140">
        <v>1</v>
      </c>
      <c r="R65" s="37">
        <f t="shared" si="6"/>
        <v>0.3134796238244514</v>
      </c>
      <c r="S65" s="97">
        <v>2</v>
      </c>
      <c r="T65" s="37">
        <f t="shared" si="7"/>
        <v>0.6269592476489028</v>
      </c>
      <c r="U65" s="97">
        <v>0</v>
      </c>
      <c r="V65" s="37">
        <f t="shared" si="8"/>
        <v>0</v>
      </c>
      <c r="W65" s="97">
        <v>0</v>
      </c>
      <c r="X65" s="37">
        <f t="shared" si="9"/>
        <v>0</v>
      </c>
      <c r="Y65" s="154">
        <f t="shared" si="15"/>
        <v>317</v>
      </c>
      <c r="Z65" s="160">
        <f t="shared" si="10"/>
        <v>99.37304075235109</v>
      </c>
      <c r="AA65" s="97">
        <v>2</v>
      </c>
      <c r="AB65" s="103">
        <f t="shared" si="11"/>
        <v>0.6269592476489028</v>
      </c>
      <c r="AC65" s="154">
        <f t="shared" si="12"/>
        <v>319</v>
      </c>
      <c r="AD65" s="103">
        <f t="shared" si="22"/>
        <v>73.1651376146789</v>
      </c>
      <c r="AE65" s="106">
        <f t="shared" si="14"/>
        <v>-26.834862385321102</v>
      </c>
    </row>
    <row r="66" spans="1:31" ht="12.75" customHeight="1">
      <c r="A66" s="304"/>
      <c r="B66" s="6">
        <v>93</v>
      </c>
      <c r="C66" s="3" t="s">
        <v>15</v>
      </c>
      <c r="D66" s="53">
        <v>381</v>
      </c>
      <c r="E66" s="97">
        <v>114</v>
      </c>
      <c r="F66" s="37">
        <f t="shared" si="16"/>
        <v>39.310344827586206</v>
      </c>
      <c r="G66" s="98">
        <v>131</v>
      </c>
      <c r="H66" s="37">
        <f t="shared" si="17"/>
        <v>45.17241379310345</v>
      </c>
      <c r="I66" s="97">
        <v>1</v>
      </c>
      <c r="J66" s="37">
        <f t="shared" si="18"/>
        <v>0.3448275862068966</v>
      </c>
      <c r="K66" s="97">
        <v>1</v>
      </c>
      <c r="L66" s="37">
        <f t="shared" si="19"/>
        <v>0.3448275862068966</v>
      </c>
      <c r="M66" s="97">
        <v>2</v>
      </c>
      <c r="N66" s="37">
        <f t="shared" si="20"/>
        <v>0.6896551724137931</v>
      </c>
      <c r="O66" s="97">
        <v>32</v>
      </c>
      <c r="P66" s="37">
        <f t="shared" si="21"/>
        <v>11.03448275862069</v>
      </c>
      <c r="Q66" s="140">
        <v>1</v>
      </c>
      <c r="R66" s="37">
        <v>1</v>
      </c>
      <c r="S66" s="97">
        <v>2</v>
      </c>
      <c r="T66" s="37">
        <v>1</v>
      </c>
      <c r="U66" s="97">
        <v>1</v>
      </c>
      <c r="V66" s="37">
        <f t="shared" si="8"/>
        <v>0.3448275862068966</v>
      </c>
      <c r="W66" s="97">
        <v>0</v>
      </c>
      <c r="X66" s="37">
        <f t="shared" si="9"/>
        <v>0</v>
      </c>
      <c r="Y66" s="154">
        <f t="shared" si="15"/>
        <v>285</v>
      </c>
      <c r="Z66" s="160">
        <f t="shared" si="10"/>
        <v>98.27586206896551</v>
      </c>
      <c r="AA66" s="97">
        <v>5</v>
      </c>
      <c r="AB66" s="103">
        <f t="shared" si="11"/>
        <v>1.7241379310344827</v>
      </c>
      <c r="AC66" s="154">
        <f t="shared" si="12"/>
        <v>290</v>
      </c>
      <c r="AD66" s="103">
        <f t="shared" si="22"/>
        <v>76.11548556430446</v>
      </c>
      <c r="AE66" s="106">
        <f t="shared" si="14"/>
        <v>-23.884514435695536</v>
      </c>
    </row>
    <row r="67" spans="1:31" ht="12.75" customHeight="1">
      <c r="A67" s="304" t="s">
        <v>26</v>
      </c>
      <c r="B67" s="6">
        <v>93</v>
      </c>
      <c r="C67" s="3" t="s">
        <v>16</v>
      </c>
      <c r="D67" s="53">
        <v>382</v>
      </c>
      <c r="E67" s="97">
        <v>129</v>
      </c>
      <c r="F67" s="37">
        <f t="shared" si="16"/>
        <v>43.43434343434344</v>
      </c>
      <c r="G67" s="98">
        <v>100</v>
      </c>
      <c r="H67" s="37">
        <f t="shared" si="17"/>
        <v>33.670033670033675</v>
      </c>
      <c r="I67" s="97">
        <v>8</v>
      </c>
      <c r="J67" s="37">
        <f t="shared" si="18"/>
        <v>2.6936026936026933</v>
      </c>
      <c r="K67" s="97">
        <v>0</v>
      </c>
      <c r="L67" s="37">
        <f t="shared" si="19"/>
        <v>0</v>
      </c>
      <c r="M67" s="97">
        <v>3</v>
      </c>
      <c r="N67" s="37">
        <f t="shared" si="20"/>
        <v>1.0101010101010102</v>
      </c>
      <c r="O67" s="97">
        <v>52</v>
      </c>
      <c r="P67" s="37">
        <f t="shared" si="21"/>
        <v>17.50841750841751</v>
      </c>
      <c r="Q67" s="140">
        <v>0</v>
      </c>
      <c r="R67" s="37">
        <f t="shared" si="6"/>
        <v>0</v>
      </c>
      <c r="S67" s="97">
        <v>1</v>
      </c>
      <c r="T67" s="37">
        <f t="shared" si="7"/>
        <v>0.33670033670033667</v>
      </c>
      <c r="U67" s="97">
        <v>1</v>
      </c>
      <c r="V67" s="37">
        <f t="shared" si="8"/>
        <v>0.33670033670033667</v>
      </c>
      <c r="W67" s="97">
        <v>0</v>
      </c>
      <c r="X67" s="37">
        <f t="shared" si="9"/>
        <v>0</v>
      </c>
      <c r="Y67" s="154">
        <f t="shared" si="15"/>
        <v>294</v>
      </c>
      <c r="Z67" s="160">
        <f t="shared" si="10"/>
        <v>98.98989898989899</v>
      </c>
      <c r="AA67" s="97">
        <v>3</v>
      </c>
      <c r="AB67" s="103">
        <f t="shared" si="11"/>
        <v>1.0101010101010102</v>
      </c>
      <c r="AC67" s="154">
        <f t="shared" si="12"/>
        <v>297</v>
      </c>
      <c r="AD67" s="103">
        <f t="shared" si="22"/>
        <v>77.74869109947645</v>
      </c>
      <c r="AE67" s="106">
        <f t="shared" si="14"/>
        <v>-22.251308900523554</v>
      </c>
    </row>
    <row r="68" spans="1:31" ht="12.75" customHeight="1">
      <c r="A68" s="304"/>
      <c r="B68" s="6">
        <v>94</v>
      </c>
      <c r="C68" s="3" t="s">
        <v>15</v>
      </c>
      <c r="D68" s="53">
        <v>525</v>
      </c>
      <c r="E68" s="97">
        <v>110</v>
      </c>
      <c r="F68" s="37">
        <f t="shared" si="16"/>
        <v>30.303030303030305</v>
      </c>
      <c r="G68" s="98">
        <v>152</v>
      </c>
      <c r="H68" s="37">
        <f t="shared" si="17"/>
        <v>41.8732782369146</v>
      </c>
      <c r="I68" s="97">
        <v>14</v>
      </c>
      <c r="J68" s="37">
        <f t="shared" si="18"/>
        <v>3.8567493112947657</v>
      </c>
      <c r="K68" s="97">
        <v>9</v>
      </c>
      <c r="L68" s="37">
        <f t="shared" si="19"/>
        <v>2.479338842975207</v>
      </c>
      <c r="M68" s="97">
        <v>11</v>
      </c>
      <c r="N68" s="37">
        <f t="shared" si="20"/>
        <v>3.0303030303030303</v>
      </c>
      <c r="O68" s="97">
        <v>49</v>
      </c>
      <c r="P68" s="37">
        <f t="shared" si="21"/>
        <v>13.498622589531681</v>
      </c>
      <c r="Q68" s="140">
        <v>4</v>
      </c>
      <c r="R68" s="37">
        <f t="shared" si="6"/>
        <v>1.1019283746556474</v>
      </c>
      <c r="S68" s="97">
        <v>1</v>
      </c>
      <c r="T68" s="37">
        <f t="shared" si="7"/>
        <v>0.27548209366391185</v>
      </c>
      <c r="U68" s="97">
        <v>0</v>
      </c>
      <c r="V68" s="37">
        <f t="shared" si="8"/>
        <v>0</v>
      </c>
      <c r="W68" s="97">
        <v>0</v>
      </c>
      <c r="X68" s="37">
        <f t="shared" si="9"/>
        <v>0</v>
      </c>
      <c r="Y68" s="154">
        <f t="shared" si="15"/>
        <v>350</v>
      </c>
      <c r="Z68" s="160">
        <f t="shared" si="10"/>
        <v>96.41873278236915</v>
      </c>
      <c r="AA68" s="97">
        <v>13</v>
      </c>
      <c r="AB68" s="103">
        <f t="shared" si="11"/>
        <v>3.581267217630854</v>
      </c>
      <c r="AC68" s="154">
        <f t="shared" si="12"/>
        <v>363</v>
      </c>
      <c r="AD68" s="103">
        <f t="shared" si="22"/>
        <v>69.14285714285714</v>
      </c>
      <c r="AE68" s="106">
        <f t="shared" si="14"/>
        <v>-30.85714285714286</v>
      </c>
    </row>
    <row r="69" spans="1:31" ht="12.75" customHeight="1">
      <c r="A69" s="304"/>
      <c r="B69" s="6">
        <v>94</v>
      </c>
      <c r="C69" s="3" t="s">
        <v>16</v>
      </c>
      <c r="D69" s="53">
        <v>525</v>
      </c>
      <c r="E69" s="97">
        <v>142</v>
      </c>
      <c r="F69" s="37">
        <f t="shared" si="16"/>
        <v>39.44444444444444</v>
      </c>
      <c r="G69" s="98">
        <v>133</v>
      </c>
      <c r="H69" s="37">
        <f t="shared" si="17"/>
        <v>36.94444444444444</v>
      </c>
      <c r="I69" s="97">
        <v>12</v>
      </c>
      <c r="J69" s="37">
        <f t="shared" si="18"/>
        <v>3.3333333333333335</v>
      </c>
      <c r="K69" s="97">
        <v>5</v>
      </c>
      <c r="L69" s="37">
        <f t="shared" si="19"/>
        <v>1.3888888888888888</v>
      </c>
      <c r="M69" s="97">
        <v>8</v>
      </c>
      <c r="N69" s="37">
        <f t="shared" si="20"/>
        <v>2.2222222222222223</v>
      </c>
      <c r="O69" s="97">
        <v>44</v>
      </c>
      <c r="P69" s="37">
        <f t="shared" si="21"/>
        <v>12.222222222222221</v>
      </c>
      <c r="Q69" s="140">
        <v>5</v>
      </c>
      <c r="R69" s="37">
        <f t="shared" si="6"/>
        <v>1.3888888888888888</v>
      </c>
      <c r="S69" s="97">
        <v>3</v>
      </c>
      <c r="T69" s="37">
        <f t="shared" si="7"/>
        <v>0.8333333333333334</v>
      </c>
      <c r="U69" s="97">
        <v>0</v>
      </c>
      <c r="V69" s="37">
        <f t="shared" si="8"/>
        <v>0</v>
      </c>
      <c r="W69" s="97">
        <v>0</v>
      </c>
      <c r="X69" s="37">
        <f t="shared" si="9"/>
        <v>0</v>
      </c>
      <c r="Y69" s="154">
        <f t="shared" si="15"/>
        <v>352</v>
      </c>
      <c r="Z69" s="160">
        <f t="shared" si="10"/>
        <v>97.77777777777777</v>
      </c>
      <c r="AA69" s="97">
        <v>8</v>
      </c>
      <c r="AB69" s="103">
        <f t="shared" si="11"/>
        <v>2.2222222222222223</v>
      </c>
      <c r="AC69" s="154">
        <f t="shared" si="12"/>
        <v>360</v>
      </c>
      <c r="AD69" s="103">
        <f t="shared" si="22"/>
        <v>68.57142857142857</v>
      </c>
      <c r="AE69" s="106">
        <f t="shared" si="14"/>
        <v>-31.42857142857143</v>
      </c>
    </row>
    <row r="70" spans="1:31" ht="12.75" customHeight="1">
      <c r="A70" s="304"/>
      <c r="B70" s="6">
        <v>95</v>
      </c>
      <c r="C70" s="3" t="s">
        <v>15</v>
      </c>
      <c r="D70" s="53">
        <v>412</v>
      </c>
      <c r="E70" s="97">
        <v>81</v>
      </c>
      <c r="F70" s="37">
        <f t="shared" si="16"/>
        <v>36.986301369863014</v>
      </c>
      <c r="G70" s="98">
        <v>87</v>
      </c>
      <c r="H70" s="37">
        <f t="shared" si="17"/>
        <v>39.726027397260275</v>
      </c>
      <c r="I70" s="97">
        <v>5</v>
      </c>
      <c r="J70" s="37">
        <f t="shared" si="18"/>
        <v>2.28310502283105</v>
      </c>
      <c r="K70" s="97">
        <v>7</v>
      </c>
      <c r="L70" s="37">
        <f t="shared" si="19"/>
        <v>3.1963470319634704</v>
      </c>
      <c r="M70" s="97">
        <v>0</v>
      </c>
      <c r="N70" s="37">
        <f t="shared" si="20"/>
        <v>0</v>
      </c>
      <c r="O70" s="97">
        <v>24</v>
      </c>
      <c r="P70" s="37">
        <f t="shared" si="21"/>
        <v>10.95890410958904</v>
      </c>
      <c r="Q70" s="140">
        <v>1</v>
      </c>
      <c r="R70" s="37">
        <f t="shared" si="6"/>
        <v>0.45662100456621</v>
      </c>
      <c r="S70" s="97">
        <v>0</v>
      </c>
      <c r="T70" s="37">
        <f t="shared" si="7"/>
        <v>0</v>
      </c>
      <c r="U70" s="97">
        <v>1</v>
      </c>
      <c r="V70" s="37">
        <f t="shared" si="8"/>
        <v>0.45662100456621</v>
      </c>
      <c r="W70" s="97">
        <v>1</v>
      </c>
      <c r="X70" s="37">
        <f t="shared" si="9"/>
        <v>0.4830917874396135</v>
      </c>
      <c r="Y70" s="154">
        <f t="shared" si="15"/>
        <v>207</v>
      </c>
      <c r="Z70" s="160">
        <f t="shared" si="10"/>
        <v>94.52054794520548</v>
      </c>
      <c r="AA70" s="97">
        <v>12</v>
      </c>
      <c r="AB70" s="103">
        <f t="shared" si="11"/>
        <v>5.47945205479452</v>
      </c>
      <c r="AC70" s="154">
        <f t="shared" si="12"/>
        <v>219</v>
      </c>
      <c r="AD70" s="103">
        <f t="shared" si="22"/>
        <v>53.15533980582524</v>
      </c>
      <c r="AE70" s="106">
        <f t="shared" si="14"/>
        <v>-46.84466019417476</v>
      </c>
    </row>
    <row r="71" spans="1:31" ht="12.75" customHeight="1">
      <c r="A71" s="304"/>
      <c r="B71" s="6">
        <v>95</v>
      </c>
      <c r="C71" s="3" t="s">
        <v>16</v>
      </c>
      <c r="D71" s="53">
        <v>413</v>
      </c>
      <c r="E71" s="97">
        <v>85</v>
      </c>
      <c r="F71" s="37">
        <f t="shared" si="16"/>
        <v>35.41666666666667</v>
      </c>
      <c r="G71" s="98">
        <v>109</v>
      </c>
      <c r="H71" s="37">
        <f t="shared" si="17"/>
        <v>45.416666666666664</v>
      </c>
      <c r="I71" s="97">
        <v>7</v>
      </c>
      <c r="J71" s="37">
        <f t="shared" si="18"/>
        <v>2.9166666666666665</v>
      </c>
      <c r="K71" s="97">
        <v>3</v>
      </c>
      <c r="L71" s="37">
        <f t="shared" si="19"/>
        <v>1.25</v>
      </c>
      <c r="M71" s="97">
        <v>2</v>
      </c>
      <c r="N71" s="37">
        <f t="shared" si="20"/>
        <v>0.8333333333333334</v>
      </c>
      <c r="O71" s="97">
        <v>27</v>
      </c>
      <c r="P71" s="37">
        <f t="shared" si="21"/>
        <v>11.25</v>
      </c>
      <c r="Q71" s="140">
        <v>1</v>
      </c>
      <c r="R71" s="37">
        <f t="shared" si="6"/>
        <v>0.4166666666666667</v>
      </c>
      <c r="S71" s="97">
        <v>0</v>
      </c>
      <c r="T71" s="37">
        <f t="shared" si="7"/>
        <v>0</v>
      </c>
      <c r="U71" s="97">
        <v>0</v>
      </c>
      <c r="V71" s="37">
        <f t="shared" si="8"/>
        <v>0</v>
      </c>
      <c r="W71" s="97">
        <v>1</v>
      </c>
      <c r="X71" s="37">
        <f t="shared" si="9"/>
        <v>0.425531914893617</v>
      </c>
      <c r="Y71" s="154">
        <f t="shared" si="15"/>
        <v>235</v>
      </c>
      <c r="Z71" s="160">
        <f t="shared" si="10"/>
        <v>97.91666666666666</v>
      </c>
      <c r="AA71" s="97">
        <v>5</v>
      </c>
      <c r="AB71" s="103">
        <f t="shared" si="11"/>
        <v>2.083333333333333</v>
      </c>
      <c r="AC71" s="154">
        <f t="shared" si="12"/>
        <v>240</v>
      </c>
      <c r="AD71" s="103">
        <f t="shared" si="22"/>
        <v>58.111380145278446</v>
      </c>
      <c r="AE71" s="106">
        <f t="shared" si="14"/>
        <v>-41.888619854721554</v>
      </c>
    </row>
    <row r="72" spans="1:31" ht="12.75" customHeight="1">
      <c r="A72" s="304"/>
      <c r="B72" s="6">
        <v>96</v>
      </c>
      <c r="C72" s="3" t="s">
        <v>15</v>
      </c>
      <c r="D72" s="53">
        <v>511</v>
      </c>
      <c r="E72" s="97">
        <v>89</v>
      </c>
      <c r="F72" s="37">
        <f t="shared" si="16"/>
        <v>35.039370078740156</v>
      </c>
      <c r="G72" s="98">
        <v>127</v>
      </c>
      <c r="H72" s="37">
        <f t="shared" si="17"/>
        <v>50</v>
      </c>
      <c r="I72" s="97">
        <v>3</v>
      </c>
      <c r="J72" s="37">
        <f t="shared" si="18"/>
        <v>1.1811023622047243</v>
      </c>
      <c r="K72" s="97">
        <v>7</v>
      </c>
      <c r="L72" s="37">
        <f t="shared" si="19"/>
        <v>2.7559055118110236</v>
      </c>
      <c r="M72" s="97">
        <v>3</v>
      </c>
      <c r="N72" s="37">
        <f t="shared" si="20"/>
        <v>1.1811023622047243</v>
      </c>
      <c r="O72" s="97">
        <v>12</v>
      </c>
      <c r="P72" s="37">
        <f t="shared" si="21"/>
        <v>4.724409448818897</v>
      </c>
      <c r="Q72" s="140">
        <v>1</v>
      </c>
      <c r="R72" s="37">
        <f t="shared" si="6"/>
        <v>0.39370078740157477</v>
      </c>
      <c r="S72" s="97">
        <v>2</v>
      </c>
      <c r="T72" s="37">
        <f t="shared" si="7"/>
        <v>0.7874015748031495</v>
      </c>
      <c r="U72" s="97">
        <v>1</v>
      </c>
      <c r="V72" s="37">
        <f t="shared" si="8"/>
        <v>0.39370078740157477</v>
      </c>
      <c r="W72" s="97">
        <v>0</v>
      </c>
      <c r="X72" s="37">
        <f t="shared" si="9"/>
        <v>0</v>
      </c>
      <c r="Y72" s="154">
        <f t="shared" si="15"/>
        <v>245</v>
      </c>
      <c r="Z72" s="160">
        <f t="shared" si="10"/>
        <v>96.45669291338582</v>
      </c>
      <c r="AA72" s="97">
        <v>9</v>
      </c>
      <c r="AB72" s="103">
        <f t="shared" si="11"/>
        <v>3.543307086614173</v>
      </c>
      <c r="AC72" s="154">
        <f t="shared" si="12"/>
        <v>254</v>
      </c>
      <c r="AD72" s="103">
        <f t="shared" si="22"/>
        <v>49.706457925636</v>
      </c>
      <c r="AE72" s="106">
        <f t="shared" si="14"/>
        <v>-50.293542074364</v>
      </c>
    </row>
    <row r="73" spans="1:31" ht="12.75" customHeight="1">
      <c r="A73" s="304"/>
      <c r="B73" s="6">
        <v>96</v>
      </c>
      <c r="C73" s="3" t="s">
        <v>16</v>
      </c>
      <c r="D73" s="53">
        <v>511</v>
      </c>
      <c r="E73" s="97">
        <v>130</v>
      </c>
      <c r="F73" s="37">
        <f t="shared" si="16"/>
        <v>42.34527687296417</v>
      </c>
      <c r="G73" s="98">
        <v>121</v>
      </c>
      <c r="H73" s="37">
        <f t="shared" si="17"/>
        <v>39.413680781758956</v>
      </c>
      <c r="I73" s="97">
        <v>4</v>
      </c>
      <c r="J73" s="37">
        <f t="shared" si="18"/>
        <v>1.3029315960912053</v>
      </c>
      <c r="K73" s="97">
        <v>17</v>
      </c>
      <c r="L73" s="37">
        <f t="shared" si="19"/>
        <v>5.537459283387622</v>
      </c>
      <c r="M73" s="97">
        <v>3</v>
      </c>
      <c r="N73" s="37">
        <f t="shared" si="20"/>
        <v>0.9771986970684038</v>
      </c>
      <c r="O73" s="97">
        <v>18</v>
      </c>
      <c r="P73" s="37">
        <f t="shared" si="21"/>
        <v>5.863192182410423</v>
      </c>
      <c r="Q73" s="140">
        <v>3</v>
      </c>
      <c r="R73" s="37">
        <f t="shared" si="6"/>
        <v>0.9771986970684038</v>
      </c>
      <c r="S73" s="97">
        <v>1</v>
      </c>
      <c r="T73" s="37">
        <f t="shared" si="7"/>
        <v>0.32573289902280134</v>
      </c>
      <c r="U73" s="97">
        <v>0</v>
      </c>
      <c r="V73" s="37">
        <f t="shared" si="8"/>
        <v>0</v>
      </c>
      <c r="W73" s="97">
        <v>0</v>
      </c>
      <c r="X73" s="37">
        <f t="shared" si="9"/>
        <v>0</v>
      </c>
      <c r="Y73" s="154">
        <f t="shared" si="15"/>
        <v>297</v>
      </c>
      <c r="Z73" s="160">
        <f t="shared" si="10"/>
        <v>96.74267100977198</v>
      </c>
      <c r="AA73" s="97">
        <v>10</v>
      </c>
      <c r="AB73" s="103">
        <f t="shared" si="11"/>
        <v>3.257328990228013</v>
      </c>
      <c r="AC73" s="154">
        <f t="shared" si="12"/>
        <v>307</v>
      </c>
      <c r="AD73" s="103">
        <f t="shared" si="22"/>
        <v>60.07827788649707</v>
      </c>
      <c r="AE73" s="106">
        <f t="shared" si="14"/>
        <v>-39.92172211350293</v>
      </c>
    </row>
    <row r="74" spans="1:31" ht="12.75" customHeight="1">
      <c r="A74" s="304"/>
      <c r="B74" s="6">
        <v>97</v>
      </c>
      <c r="C74" s="3" t="s">
        <v>15</v>
      </c>
      <c r="D74" s="53">
        <v>506</v>
      </c>
      <c r="E74" s="97">
        <v>126</v>
      </c>
      <c r="F74" s="37">
        <f t="shared" si="16"/>
        <v>42.42424242424242</v>
      </c>
      <c r="G74" s="98">
        <v>125</v>
      </c>
      <c r="H74" s="37">
        <f t="shared" si="17"/>
        <v>42.08754208754209</v>
      </c>
      <c r="I74" s="97">
        <v>1</v>
      </c>
      <c r="J74" s="37">
        <f t="shared" si="18"/>
        <v>0.33670033670033667</v>
      </c>
      <c r="K74" s="97">
        <v>2</v>
      </c>
      <c r="L74" s="37">
        <f t="shared" si="19"/>
        <v>0.6734006734006733</v>
      </c>
      <c r="M74" s="97">
        <v>3</v>
      </c>
      <c r="N74" s="37">
        <f t="shared" si="20"/>
        <v>1.0101010101010102</v>
      </c>
      <c r="O74" s="97">
        <v>29</v>
      </c>
      <c r="P74" s="37">
        <f t="shared" si="21"/>
        <v>9.764309764309765</v>
      </c>
      <c r="Q74" s="140">
        <v>0</v>
      </c>
      <c r="R74" s="37">
        <f t="shared" si="6"/>
        <v>0</v>
      </c>
      <c r="S74" s="97">
        <v>0</v>
      </c>
      <c r="T74" s="37">
        <f t="shared" si="7"/>
        <v>0</v>
      </c>
      <c r="U74" s="97">
        <v>0</v>
      </c>
      <c r="V74" s="37">
        <f t="shared" si="8"/>
        <v>0</v>
      </c>
      <c r="W74" s="97">
        <v>0</v>
      </c>
      <c r="X74" s="37">
        <f t="shared" si="9"/>
        <v>0</v>
      </c>
      <c r="Y74" s="154">
        <f t="shared" si="15"/>
        <v>286</v>
      </c>
      <c r="Z74" s="160">
        <f t="shared" si="10"/>
        <v>96.29629629629629</v>
      </c>
      <c r="AA74" s="97">
        <v>11</v>
      </c>
      <c r="AB74" s="103">
        <f t="shared" si="11"/>
        <v>3.7037037037037033</v>
      </c>
      <c r="AC74" s="154">
        <f t="shared" si="12"/>
        <v>297</v>
      </c>
      <c r="AD74" s="103">
        <f t="shared" si="22"/>
        <v>58.69565217391305</v>
      </c>
      <c r="AE74" s="106">
        <f t="shared" si="14"/>
        <v>-41.30434782608695</v>
      </c>
    </row>
    <row r="75" spans="1:31" ht="12.75" customHeight="1">
      <c r="A75" s="304"/>
      <c r="B75" s="6">
        <v>97</v>
      </c>
      <c r="C75" s="3" t="s">
        <v>16</v>
      </c>
      <c r="D75" s="53">
        <v>506</v>
      </c>
      <c r="E75" s="97">
        <v>136</v>
      </c>
      <c r="F75" s="37">
        <f t="shared" si="16"/>
        <v>43.037974683544306</v>
      </c>
      <c r="G75" s="98">
        <v>133</v>
      </c>
      <c r="H75" s="37">
        <f t="shared" si="17"/>
        <v>42.08860759493671</v>
      </c>
      <c r="I75" s="97">
        <v>1</v>
      </c>
      <c r="J75" s="37">
        <f t="shared" si="18"/>
        <v>0.31645569620253167</v>
      </c>
      <c r="K75" s="97">
        <v>6</v>
      </c>
      <c r="L75" s="37">
        <f t="shared" si="19"/>
        <v>1.89873417721519</v>
      </c>
      <c r="M75" s="97">
        <v>2</v>
      </c>
      <c r="N75" s="37">
        <f t="shared" si="20"/>
        <v>0.6329113924050633</v>
      </c>
      <c r="O75" s="97">
        <v>25</v>
      </c>
      <c r="P75" s="37">
        <f t="shared" si="21"/>
        <v>7.9113924050632916</v>
      </c>
      <c r="Q75" s="140">
        <v>1</v>
      </c>
      <c r="R75" s="37">
        <f t="shared" si="6"/>
        <v>0.31645569620253167</v>
      </c>
      <c r="S75" s="97">
        <v>1</v>
      </c>
      <c r="T75" s="37">
        <f t="shared" si="7"/>
        <v>0.31645569620253167</v>
      </c>
      <c r="U75" s="97">
        <v>0</v>
      </c>
      <c r="V75" s="37">
        <f t="shared" si="8"/>
        <v>0</v>
      </c>
      <c r="W75" s="97">
        <v>1</v>
      </c>
      <c r="X75" s="37">
        <f t="shared" si="9"/>
        <v>0.32679738562091504</v>
      </c>
      <c r="Y75" s="154">
        <f t="shared" si="15"/>
        <v>306</v>
      </c>
      <c r="Z75" s="160">
        <f t="shared" si="10"/>
        <v>96.83544303797468</v>
      </c>
      <c r="AA75" s="97">
        <v>10</v>
      </c>
      <c r="AB75" s="103">
        <f t="shared" si="11"/>
        <v>3.1645569620253164</v>
      </c>
      <c r="AC75" s="154">
        <f t="shared" si="12"/>
        <v>316</v>
      </c>
      <c r="AD75" s="103">
        <f t="shared" si="22"/>
        <v>62.450592885375485</v>
      </c>
      <c r="AE75" s="106">
        <f t="shared" si="14"/>
        <v>-37.549407114624515</v>
      </c>
    </row>
    <row r="76" spans="1:31" ht="12.75" customHeight="1">
      <c r="A76" s="304"/>
      <c r="B76" s="6">
        <v>98</v>
      </c>
      <c r="C76" s="3" t="s">
        <v>15</v>
      </c>
      <c r="D76" s="53">
        <v>408</v>
      </c>
      <c r="E76" s="97">
        <v>70</v>
      </c>
      <c r="F76" s="37">
        <f t="shared" si="16"/>
        <v>22.508038585209004</v>
      </c>
      <c r="G76" s="98">
        <v>161</v>
      </c>
      <c r="H76" s="37">
        <f t="shared" si="17"/>
        <v>51.76848874598071</v>
      </c>
      <c r="I76" s="97">
        <v>4</v>
      </c>
      <c r="J76" s="37">
        <f t="shared" si="18"/>
        <v>1.2861736334405145</v>
      </c>
      <c r="K76" s="97">
        <v>0</v>
      </c>
      <c r="L76" s="37">
        <f t="shared" si="19"/>
        <v>0</v>
      </c>
      <c r="M76" s="97">
        <v>5</v>
      </c>
      <c r="N76" s="37">
        <f t="shared" si="20"/>
        <v>1.607717041800643</v>
      </c>
      <c r="O76" s="97">
        <v>62</v>
      </c>
      <c r="P76" s="37">
        <f t="shared" si="21"/>
        <v>19.935691318327976</v>
      </c>
      <c r="Q76" s="140">
        <v>3</v>
      </c>
      <c r="R76" s="37">
        <f aca="true" t="shared" si="23" ref="R76:R86">Q76/AC76*100</f>
        <v>0.964630225080386</v>
      </c>
      <c r="S76" s="97">
        <v>0</v>
      </c>
      <c r="T76" s="37">
        <f aca="true" t="shared" si="24" ref="T76:T86">S76/AC76*100</f>
        <v>0</v>
      </c>
      <c r="U76" s="97">
        <v>0</v>
      </c>
      <c r="V76" s="37">
        <f aca="true" t="shared" si="25" ref="V76:V86">U76/AC76*100</f>
        <v>0</v>
      </c>
      <c r="W76" s="97">
        <v>1</v>
      </c>
      <c r="X76" s="37">
        <f t="shared" si="9"/>
        <v>0.32679738562091504</v>
      </c>
      <c r="Y76" s="154">
        <f t="shared" si="15"/>
        <v>306</v>
      </c>
      <c r="Z76" s="160">
        <f aca="true" t="shared" si="26" ref="Z76:Z86">Y76/AC76*100</f>
        <v>98.39228295819936</v>
      </c>
      <c r="AA76" s="97">
        <v>5</v>
      </c>
      <c r="AB76" s="103">
        <f aca="true" t="shared" si="27" ref="AB76:AB86">AA76/AC76*100</f>
        <v>1.607717041800643</v>
      </c>
      <c r="AC76" s="154">
        <f aca="true" t="shared" si="28" ref="AC76:AC86">Y76+AA76</f>
        <v>311</v>
      </c>
      <c r="AD76" s="103">
        <f t="shared" si="22"/>
        <v>76.22549019607843</v>
      </c>
      <c r="AE76" s="106">
        <f t="shared" si="14"/>
        <v>-23.774509803921575</v>
      </c>
    </row>
    <row r="77" spans="1:31" ht="12.75" customHeight="1">
      <c r="A77" s="304"/>
      <c r="B77" s="6">
        <v>98</v>
      </c>
      <c r="C77" s="3" t="s">
        <v>16</v>
      </c>
      <c r="D77" s="53">
        <v>409</v>
      </c>
      <c r="E77" s="97">
        <v>83</v>
      </c>
      <c r="F77" s="37">
        <f aca="true" t="shared" si="29" ref="F77:F86">E77/AC77*100</f>
        <v>29.328621908127207</v>
      </c>
      <c r="G77" s="98">
        <v>123</v>
      </c>
      <c r="H77" s="37">
        <f aca="true" t="shared" si="30" ref="H77:H86">G77/AC77*100</f>
        <v>43.46289752650176</v>
      </c>
      <c r="I77" s="97">
        <v>9</v>
      </c>
      <c r="J77" s="37">
        <f aca="true" t="shared" si="31" ref="J77:J86">I77/AC77*100</f>
        <v>3.180212014134275</v>
      </c>
      <c r="K77" s="97">
        <v>1</v>
      </c>
      <c r="L77" s="37">
        <f aca="true" t="shared" si="32" ref="L77:L86">K77/AC77*100</f>
        <v>0.35335689045936397</v>
      </c>
      <c r="M77" s="97">
        <v>13</v>
      </c>
      <c r="N77" s="37">
        <f aca="true" t="shared" si="33" ref="N77:N86">M77/AC77*100</f>
        <v>4.593639575971731</v>
      </c>
      <c r="O77" s="97">
        <v>41</v>
      </c>
      <c r="P77" s="37">
        <f aca="true" t="shared" si="34" ref="P77:P86">O77/AC77*100</f>
        <v>14.487632508833922</v>
      </c>
      <c r="Q77" s="140">
        <v>2</v>
      </c>
      <c r="R77" s="37">
        <f t="shared" si="23"/>
        <v>0.7067137809187279</v>
      </c>
      <c r="S77" s="97">
        <v>1</v>
      </c>
      <c r="T77" s="37">
        <f t="shared" si="24"/>
        <v>0.35335689045936397</v>
      </c>
      <c r="U77" s="97">
        <v>2</v>
      </c>
      <c r="V77" s="37">
        <f t="shared" si="25"/>
        <v>0.7067137809187279</v>
      </c>
      <c r="W77" s="97">
        <v>1</v>
      </c>
      <c r="X77" s="37">
        <f aca="true" t="shared" si="35" ref="X77:X86">W77/Y77*100</f>
        <v>0.36231884057971014</v>
      </c>
      <c r="Y77" s="154">
        <f t="shared" si="15"/>
        <v>276</v>
      </c>
      <c r="Z77" s="160">
        <f t="shared" si="26"/>
        <v>97.52650176678446</v>
      </c>
      <c r="AA77" s="97">
        <v>7</v>
      </c>
      <c r="AB77" s="103">
        <f t="shared" si="27"/>
        <v>2.4734982332155475</v>
      </c>
      <c r="AC77" s="154">
        <f t="shared" si="28"/>
        <v>283</v>
      </c>
      <c r="AD77" s="103">
        <f aca="true" t="shared" si="36" ref="AD77:AD86">AC77/D77*100</f>
        <v>69.19315403422983</v>
      </c>
      <c r="AE77" s="106">
        <f aca="true" t="shared" si="37" ref="AE77:AE86">AD77-100</f>
        <v>-30.806845965770165</v>
      </c>
    </row>
    <row r="78" spans="1:31" ht="12.75" customHeight="1">
      <c r="A78" s="304"/>
      <c r="B78" s="6">
        <v>104</v>
      </c>
      <c r="C78" s="3" t="s">
        <v>15</v>
      </c>
      <c r="D78" s="53">
        <v>404</v>
      </c>
      <c r="E78" s="97">
        <v>73</v>
      </c>
      <c r="F78" s="37">
        <f t="shared" si="29"/>
        <v>27.037037037037038</v>
      </c>
      <c r="G78" s="98">
        <v>118</v>
      </c>
      <c r="H78" s="37">
        <f t="shared" si="30"/>
        <v>43.7037037037037</v>
      </c>
      <c r="I78" s="97">
        <v>6</v>
      </c>
      <c r="J78" s="37">
        <f t="shared" si="31"/>
        <v>2.2222222222222223</v>
      </c>
      <c r="K78" s="97">
        <v>0</v>
      </c>
      <c r="L78" s="37">
        <f t="shared" si="32"/>
        <v>0</v>
      </c>
      <c r="M78" s="97">
        <v>8</v>
      </c>
      <c r="N78" s="37">
        <f t="shared" si="33"/>
        <v>2.9629629629629632</v>
      </c>
      <c r="O78" s="97">
        <v>52</v>
      </c>
      <c r="P78" s="37">
        <f t="shared" si="34"/>
        <v>19.25925925925926</v>
      </c>
      <c r="Q78" s="140">
        <v>1</v>
      </c>
      <c r="R78" s="37">
        <f t="shared" si="23"/>
        <v>0.3703703703703704</v>
      </c>
      <c r="S78" s="97">
        <v>2</v>
      </c>
      <c r="T78" s="37">
        <f t="shared" si="24"/>
        <v>0.7407407407407408</v>
      </c>
      <c r="U78" s="97">
        <v>1</v>
      </c>
      <c r="V78" s="37">
        <f t="shared" si="25"/>
        <v>0.3703703703703704</v>
      </c>
      <c r="W78" s="97">
        <v>2</v>
      </c>
      <c r="X78" s="37">
        <f t="shared" si="35"/>
        <v>0.7604562737642585</v>
      </c>
      <c r="Y78" s="154">
        <f aca="true" t="shared" si="38" ref="Y78:Y86">W78+U78+S78+Q78+O78+M78+K78+I78+G78+E78</f>
        <v>263</v>
      </c>
      <c r="Z78" s="160">
        <f t="shared" si="26"/>
        <v>97.4074074074074</v>
      </c>
      <c r="AA78" s="97">
        <v>7</v>
      </c>
      <c r="AB78" s="103">
        <f t="shared" si="27"/>
        <v>2.5925925925925926</v>
      </c>
      <c r="AC78" s="154">
        <f t="shared" si="28"/>
        <v>270</v>
      </c>
      <c r="AD78" s="103">
        <f t="shared" si="36"/>
        <v>66.83168316831683</v>
      </c>
      <c r="AE78" s="106">
        <f t="shared" si="37"/>
        <v>-33.16831683168317</v>
      </c>
    </row>
    <row r="79" spans="1:31" ht="12.75" customHeight="1">
      <c r="A79" s="304"/>
      <c r="B79" s="6">
        <v>104</v>
      </c>
      <c r="C79" s="3" t="s">
        <v>16</v>
      </c>
      <c r="D79" s="53">
        <v>404</v>
      </c>
      <c r="E79" s="97">
        <v>80</v>
      </c>
      <c r="F79" s="37">
        <f t="shared" si="29"/>
        <v>28.985507246376812</v>
      </c>
      <c r="G79" s="98">
        <v>127</v>
      </c>
      <c r="H79" s="37">
        <f t="shared" si="30"/>
        <v>46.01449275362319</v>
      </c>
      <c r="I79" s="97">
        <v>8</v>
      </c>
      <c r="J79" s="37">
        <f t="shared" si="31"/>
        <v>2.898550724637681</v>
      </c>
      <c r="K79" s="97">
        <v>1</v>
      </c>
      <c r="L79" s="37">
        <f t="shared" si="32"/>
        <v>0.36231884057971014</v>
      </c>
      <c r="M79" s="97">
        <v>6</v>
      </c>
      <c r="N79" s="37">
        <f t="shared" si="33"/>
        <v>2.1739130434782608</v>
      </c>
      <c r="O79" s="97">
        <v>50</v>
      </c>
      <c r="P79" s="37">
        <f t="shared" si="34"/>
        <v>18.115942028985508</v>
      </c>
      <c r="Q79" s="140">
        <v>0</v>
      </c>
      <c r="R79" s="37">
        <f t="shared" si="23"/>
        <v>0</v>
      </c>
      <c r="S79" s="97">
        <v>1</v>
      </c>
      <c r="T79" s="37">
        <f t="shared" si="24"/>
        <v>0.36231884057971014</v>
      </c>
      <c r="U79" s="97">
        <v>0</v>
      </c>
      <c r="V79" s="37">
        <f t="shared" si="25"/>
        <v>0</v>
      </c>
      <c r="W79" s="97">
        <v>1</v>
      </c>
      <c r="X79" s="37">
        <f t="shared" si="35"/>
        <v>0.36496350364963503</v>
      </c>
      <c r="Y79" s="154">
        <f t="shared" si="38"/>
        <v>274</v>
      </c>
      <c r="Z79" s="160">
        <f t="shared" si="26"/>
        <v>99.27536231884058</v>
      </c>
      <c r="AA79" s="97">
        <v>2</v>
      </c>
      <c r="AB79" s="103">
        <f t="shared" si="27"/>
        <v>0.7246376811594203</v>
      </c>
      <c r="AC79" s="154">
        <f t="shared" si="28"/>
        <v>276</v>
      </c>
      <c r="AD79" s="103">
        <f t="shared" si="36"/>
        <v>68.31683168316832</v>
      </c>
      <c r="AE79" s="106">
        <f t="shared" si="37"/>
        <v>-31.683168316831683</v>
      </c>
    </row>
    <row r="80" spans="1:31" ht="12.75" customHeight="1">
      <c r="A80" s="304"/>
      <c r="B80" s="6">
        <v>105</v>
      </c>
      <c r="C80" s="3" t="s">
        <v>15</v>
      </c>
      <c r="D80" s="53">
        <v>638</v>
      </c>
      <c r="E80" s="97">
        <v>124</v>
      </c>
      <c r="F80" s="37">
        <f t="shared" si="29"/>
        <v>34.63687150837989</v>
      </c>
      <c r="G80" s="98">
        <v>172</v>
      </c>
      <c r="H80" s="37">
        <f t="shared" si="30"/>
        <v>48.04469273743017</v>
      </c>
      <c r="I80" s="97">
        <v>7</v>
      </c>
      <c r="J80" s="37">
        <f t="shared" si="31"/>
        <v>1.9553072625698324</v>
      </c>
      <c r="K80" s="97">
        <v>4</v>
      </c>
      <c r="L80" s="37">
        <f t="shared" si="32"/>
        <v>1.1173184357541899</v>
      </c>
      <c r="M80" s="97">
        <v>2</v>
      </c>
      <c r="N80" s="37">
        <f t="shared" si="33"/>
        <v>0.5586592178770949</v>
      </c>
      <c r="O80" s="97">
        <v>41</v>
      </c>
      <c r="P80" s="37">
        <f t="shared" si="34"/>
        <v>11.452513966480447</v>
      </c>
      <c r="Q80" s="140">
        <v>4</v>
      </c>
      <c r="R80" s="37">
        <f t="shared" si="23"/>
        <v>1.1173184357541899</v>
      </c>
      <c r="S80" s="97">
        <v>1</v>
      </c>
      <c r="T80" s="37">
        <f t="shared" si="24"/>
        <v>0.27932960893854747</v>
      </c>
      <c r="U80" s="97">
        <v>0</v>
      </c>
      <c r="V80" s="37">
        <f t="shared" si="25"/>
        <v>0</v>
      </c>
      <c r="W80" s="97">
        <v>0</v>
      </c>
      <c r="X80" s="37">
        <f t="shared" si="35"/>
        <v>0</v>
      </c>
      <c r="Y80" s="154">
        <f t="shared" si="38"/>
        <v>355</v>
      </c>
      <c r="Z80" s="160">
        <f t="shared" si="26"/>
        <v>99.16201117318437</v>
      </c>
      <c r="AA80" s="97">
        <v>3</v>
      </c>
      <c r="AB80" s="103">
        <f t="shared" si="27"/>
        <v>0.8379888268156425</v>
      </c>
      <c r="AC80" s="154">
        <f t="shared" si="28"/>
        <v>358</v>
      </c>
      <c r="AD80" s="103">
        <f t="shared" si="36"/>
        <v>56.112852664576806</v>
      </c>
      <c r="AE80" s="106">
        <f t="shared" si="37"/>
        <v>-43.887147335423194</v>
      </c>
    </row>
    <row r="81" spans="1:31" ht="12.75" customHeight="1">
      <c r="A81" s="304"/>
      <c r="B81" s="6">
        <v>105</v>
      </c>
      <c r="C81" s="3" t="s">
        <v>16</v>
      </c>
      <c r="D81" s="53">
        <v>638</v>
      </c>
      <c r="E81" s="97">
        <v>124</v>
      </c>
      <c r="F81" s="37">
        <f t="shared" si="29"/>
        <v>36.795252225519285</v>
      </c>
      <c r="G81" s="98">
        <v>151</v>
      </c>
      <c r="H81" s="37">
        <f t="shared" si="30"/>
        <v>44.80712166172107</v>
      </c>
      <c r="I81" s="97">
        <v>7</v>
      </c>
      <c r="J81" s="37">
        <f t="shared" si="31"/>
        <v>2.0771513353115725</v>
      </c>
      <c r="K81" s="97">
        <v>0</v>
      </c>
      <c r="L81" s="37">
        <f t="shared" si="32"/>
        <v>0</v>
      </c>
      <c r="M81" s="97">
        <v>0</v>
      </c>
      <c r="N81" s="37">
        <f t="shared" si="33"/>
        <v>0</v>
      </c>
      <c r="O81" s="97">
        <v>44</v>
      </c>
      <c r="P81" s="37">
        <f t="shared" si="34"/>
        <v>13.056379821958458</v>
      </c>
      <c r="Q81" s="140">
        <v>0</v>
      </c>
      <c r="R81" s="37">
        <f t="shared" si="23"/>
        <v>0</v>
      </c>
      <c r="S81" s="97">
        <v>0</v>
      </c>
      <c r="T81" s="37">
        <f t="shared" si="24"/>
        <v>0</v>
      </c>
      <c r="U81" s="97">
        <v>0</v>
      </c>
      <c r="V81" s="37">
        <f t="shared" si="25"/>
        <v>0</v>
      </c>
      <c r="W81" s="97">
        <v>0</v>
      </c>
      <c r="X81" s="37">
        <f t="shared" si="35"/>
        <v>0</v>
      </c>
      <c r="Y81" s="154">
        <f t="shared" si="38"/>
        <v>326</v>
      </c>
      <c r="Z81" s="160">
        <f t="shared" si="26"/>
        <v>96.73590504451039</v>
      </c>
      <c r="AA81" s="97">
        <v>11</v>
      </c>
      <c r="AB81" s="103">
        <f t="shared" si="27"/>
        <v>3.2640949554896146</v>
      </c>
      <c r="AC81" s="154">
        <f t="shared" si="28"/>
        <v>337</v>
      </c>
      <c r="AD81" s="103">
        <f t="shared" si="36"/>
        <v>52.82131661442007</v>
      </c>
      <c r="AE81" s="106">
        <f t="shared" si="37"/>
        <v>-47.17868338557993</v>
      </c>
    </row>
    <row r="82" spans="1:31" ht="12.75" customHeight="1">
      <c r="A82" s="304"/>
      <c r="B82" s="6">
        <v>105</v>
      </c>
      <c r="C82" s="3" t="s">
        <v>19</v>
      </c>
      <c r="D82" s="53">
        <v>638</v>
      </c>
      <c r="E82" s="97">
        <v>119</v>
      </c>
      <c r="F82" s="37">
        <f t="shared" si="29"/>
        <v>35.95166163141994</v>
      </c>
      <c r="G82" s="98">
        <v>128</v>
      </c>
      <c r="H82" s="37">
        <f t="shared" si="30"/>
        <v>38.670694864048336</v>
      </c>
      <c r="I82" s="97">
        <v>8</v>
      </c>
      <c r="J82" s="37">
        <f t="shared" si="31"/>
        <v>2.416918429003021</v>
      </c>
      <c r="K82" s="97">
        <v>2</v>
      </c>
      <c r="L82" s="37">
        <f t="shared" si="32"/>
        <v>0.6042296072507553</v>
      </c>
      <c r="M82" s="97">
        <v>4</v>
      </c>
      <c r="N82" s="37">
        <f t="shared" si="33"/>
        <v>1.2084592145015105</v>
      </c>
      <c r="O82" s="97">
        <v>49</v>
      </c>
      <c r="P82" s="37">
        <f t="shared" si="34"/>
        <v>14.803625377643503</v>
      </c>
      <c r="Q82" s="140">
        <v>3</v>
      </c>
      <c r="R82" s="37">
        <f t="shared" si="23"/>
        <v>0.906344410876133</v>
      </c>
      <c r="S82" s="97">
        <v>0</v>
      </c>
      <c r="T82" s="37">
        <f t="shared" si="24"/>
        <v>0</v>
      </c>
      <c r="U82" s="97">
        <v>1</v>
      </c>
      <c r="V82" s="37">
        <f t="shared" si="25"/>
        <v>0.3021148036253776</v>
      </c>
      <c r="W82" s="97">
        <v>1</v>
      </c>
      <c r="X82" s="37">
        <f t="shared" si="35"/>
        <v>0.31746031746031744</v>
      </c>
      <c r="Y82" s="154">
        <f t="shared" si="38"/>
        <v>315</v>
      </c>
      <c r="Z82" s="160">
        <f t="shared" si="26"/>
        <v>95.16616314199395</v>
      </c>
      <c r="AA82" s="97">
        <v>16</v>
      </c>
      <c r="AB82" s="103">
        <f t="shared" si="27"/>
        <v>4.833836858006042</v>
      </c>
      <c r="AC82" s="154">
        <f t="shared" si="28"/>
        <v>331</v>
      </c>
      <c r="AD82" s="103">
        <f t="shared" si="36"/>
        <v>51.88087774294671</v>
      </c>
      <c r="AE82" s="106">
        <f t="shared" si="37"/>
        <v>-48.11912225705329</v>
      </c>
    </row>
    <row r="83" spans="1:31" ht="12.75" customHeight="1">
      <c r="A83" s="304"/>
      <c r="B83" s="6">
        <v>105</v>
      </c>
      <c r="C83" s="3" t="s">
        <v>20</v>
      </c>
      <c r="D83" s="53">
        <v>638</v>
      </c>
      <c r="E83" s="97">
        <v>138</v>
      </c>
      <c r="F83" s="37">
        <f t="shared" si="29"/>
        <v>42.592592592592595</v>
      </c>
      <c r="G83" s="98">
        <v>129</v>
      </c>
      <c r="H83" s="37">
        <f t="shared" si="30"/>
        <v>39.81481481481482</v>
      </c>
      <c r="I83" s="97">
        <v>8</v>
      </c>
      <c r="J83" s="37">
        <f t="shared" si="31"/>
        <v>2.4691358024691357</v>
      </c>
      <c r="K83" s="97">
        <v>1</v>
      </c>
      <c r="L83" s="37">
        <f t="shared" si="32"/>
        <v>0.30864197530864196</v>
      </c>
      <c r="M83" s="97">
        <v>5</v>
      </c>
      <c r="N83" s="37">
        <f t="shared" si="33"/>
        <v>1.5432098765432098</v>
      </c>
      <c r="O83" s="97">
        <v>37</v>
      </c>
      <c r="P83" s="37">
        <f t="shared" si="34"/>
        <v>11.419753086419753</v>
      </c>
      <c r="Q83" s="140">
        <v>1</v>
      </c>
      <c r="R83" s="37">
        <f t="shared" si="23"/>
        <v>0.30864197530864196</v>
      </c>
      <c r="S83" s="97">
        <v>4</v>
      </c>
      <c r="T83" s="37">
        <f t="shared" si="24"/>
        <v>1.2345679012345678</v>
      </c>
      <c r="U83" s="97">
        <v>1</v>
      </c>
      <c r="V83" s="37">
        <f t="shared" si="25"/>
        <v>0.30864197530864196</v>
      </c>
      <c r="W83" s="97">
        <v>0</v>
      </c>
      <c r="X83" s="37">
        <f t="shared" si="35"/>
        <v>0</v>
      </c>
      <c r="Y83" s="154">
        <f t="shared" si="38"/>
        <v>324</v>
      </c>
      <c r="Z83" s="160">
        <f t="shared" si="26"/>
        <v>100</v>
      </c>
      <c r="AA83" s="97">
        <v>0</v>
      </c>
      <c r="AB83" s="103">
        <f t="shared" si="27"/>
        <v>0</v>
      </c>
      <c r="AC83" s="154">
        <f t="shared" si="28"/>
        <v>324</v>
      </c>
      <c r="AD83" s="103">
        <f t="shared" si="36"/>
        <v>50.78369905956113</v>
      </c>
      <c r="AE83" s="106">
        <f t="shared" si="37"/>
        <v>-49.21630094043887</v>
      </c>
    </row>
    <row r="84" spans="1:31" ht="12.75" customHeight="1">
      <c r="A84" s="304"/>
      <c r="B84" s="6">
        <v>105</v>
      </c>
      <c r="C84" s="3" t="s">
        <v>21</v>
      </c>
      <c r="D84" s="53">
        <v>638</v>
      </c>
      <c r="E84" s="97">
        <v>104</v>
      </c>
      <c r="F84" s="37">
        <f t="shared" si="29"/>
        <v>33.5483870967742</v>
      </c>
      <c r="G84" s="98">
        <v>147</v>
      </c>
      <c r="H84" s="37">
        <f t="shared" si="30"/>
        <v>47.41935483870968</v>
      </c>
      <c r="I84" s="97">
        <v>6</v>
      </c>
      <c r="J84" s="37">
        <f t="shared" si="31"/>
        <v>1.935483870967742</v>
      </c>
      <c r="K84" s="97">
        <v>4</v>
      </c>
      <c r="L84" s="37">
        <f t="shared" si="32"/>
        <v>1.2903225806451613</v>
      </c>
      <c r="M84" s="97">
        <v>2</v>
      </c>
      <c r="N84" s="37">
        <f t="shared" si="33"/>
        <v>0.6451612903225806</v>
      </c>
      <c r="O84" s="97">
        <v>33</v>
      </c>
      <c r="P84" s="37">
        <f t="shared" si="34"/>
        <v>10.64516129032258</v>
      </c>
      <c r="Q84" s="140">
        <v>4</v>
      </c>
      <c r="R84" s="37">
        <f t="shared" si="23"/>
        <v>1.2903225806451613</v>
      </c>
      <c r="S84" s="97">
        <v>1</v>
      </c>
      <c r="T84" s="37">
        <f t="shared" si="24"/>
        <v>0.3225806451612903</v>
      </c>
      <c r="U84" s="97">
        <v>0</v>
      </c>
      <c r="V84" s="37">
        <f t="shared" si="25"/>
        <v>0</v>
      </c>
      <c r="W84" s="97">
        <v>0</v>
      </c>
      <c r="X84" s="37">
        <f t="shared" si="35"/>
        <v>0</v>
      </c>
      <c r="Y84" s="154">
        <f t="shared" si="38"/>
        <v>301</v>
      </c>
      <c r="Z84" s="160">
        <f t="shared" si="26"/>
        <v>97.09677419354838</v>
      </c>
      <c r="AA84" s="97">
        <v>9</v>
      </c>
      <c r="AB84" s="103">
        <f t="shared" si="27"/>
        <v>2.903225806451613</v>
      </c>
      <c r="AC84" s="154">
        <f t="shared" si="28"/>
        <v>310</v>
      </c>
      <c r="AD84" s="103">
        <f t="shared" si="36"/>
        <v>48.589341692789965</v>
      </c>
      <c r="AE84" s="106">
        <f t="shared" si="37"/>
        <v>-51.410658307210035</v>
      </c>
    </row>
    <row r="85" spans="1:31" ht="12.75" customHeight="1">
      <c r="A85" s="304"/>
      <c r="B85" s="6">
        <v>106</v>
      </c>
      <c r="C85" s="3" t="s">
        <v>15</v>
      </c>
      <c r="D85" s="53">
        <v>492</v>
      </c>
      <c r="E85" s="97">
        <v>111</v>
      </c>
      <c r="F85" s="37">
        <f t="shared" si="29"/>
        <v>31.988472622478387</v>
      </c>
      <c r="G85" s="98">
        <v>146</v>
      </c>
      <c r="H85" s="37">
        <f t="shared" si="30"/>
        <v>42.07492795389049</v>
      </c>
      <c r="I85" s="97">
        <v>8</v>
      </c>
      <c r="J85" s="37">
        <f t="shared" si="31"/>
        <v>2.3054755043227666</v>
      </c>
      <c r="K85" s="97">
        <v>3</v>
      </c>
      <c r="L85" s="37">
        <f t="shared" si="32"/>
        <v>0.8645533141210375</v>
      </c>
      <c r="M85" s="97">
        <v>13</v>
      </c>
      <c r="N85" s="37">
        <f t="shared" si="33"/>
        <v>3.7463976945244957</v>
      </c>
      <c r="O85" s="97">
        <v>54</v>
      </c>
      <c r="P85" s="37">
        <f t="shared" si="34"/>
        <v>15.561959654178676</v>
      </c>
      <c r="Q85" s="140">
        <v>7</v>
      </c>
      <c r="R85" s="37">
        <f t="shared" si="23"/>
        <v>2.0172910662824206</v>
      </c>
      <c r="S85" s="97">
        <v>2</v>
      </c>
      <c r="T85" s="37">
        <f t="shared" si="24"/>
        <v>0.5763688760806917</v>
      </c>
      <c r="U85" s="97">
        <v>1</v>
      </c>
      <c r="V85" s="37">
        <f t="shared" si="25"/>
        <v>0.2881844380403458</v>
      </c>
      <c r="W85" s="97">
        <v>0</v>
      </c>
      <c r="X85" s="37">
        <f t="shared" si="35"/>
        <v>0</v>
      </c>
      <c r="Y85" s="154">
        <f t="shared" si="38"/>
        <v>345</v>
      </c>
      <c r="Z85" s="160">
        <f t="shared" si="26"/>
        <v>99.42363112391931</v>
      </c>
      <c r="AA85" s="97">
        <v>2</v>
      </c>
      <c r="AB85" s="103">
        <f t="shared" si="27"/>
        <v>0.5763688760806917</v>
      </c>
      <c r="AC85" s="154">
        <f t="shared" si="28"/>
        <v>347</v>
      </c>
      <c r="AD85" s="103">
        <f t="shared" si="36"/>
        <v>70.52845528455285</v>
      </c>
      <c r="AE85" s="106">
        <f t="shared" si="37"/>
        <v>-29.471544715447152</v>
      </c>
    </row>
    <row r="86" spans="1:31" ht="13.5" customHeight="1" thickBot="1">
      <c r="A86" s="305"/>
      <c r="B86" s="30">
        <v>106</v>
      </c>
      <c r="C86" s="31" t="s">
        <v>16</v>
      </c>
      <c r="D86" s="54">
        <v>492</v>
      </c>
      <c r="E86" s="67">
        <v>101</v>
      </c>
      <c r="F86" s="42">
        <f t="shared" si="29"/>
        <v>29.44606413994169</v>
      </c>
      <c r="G86" s="68">
        <v>165</v>
      </c>
      <c r="H86" s="42">
        <f t="shared" si="30"/>
        <v>48.10495626822158</v>
      </c>
      <c r="I86" s="67">
        <v>10</v>
      </c>
      <c r="J86" s="42">
        <f t="shared" si="31"/>
        <v>2.9154518950437316</v>
      </c>
      <c r="K86" s="67">
        <v>2</v>
      </c>
      <c r="L86" s="42">
        <f t="shared" si="32"/>
        <v>0.5830903790087464</v>
      </c>
      <c r="M86" s="67">
        <v>7</v>
      </c>
      <c r="N86" s="42">
        <f t="shared" si="33"/>
        <v>2.0408163265306123</v>
      </c>
      <c r="O86" s="67">
        <v>43</v>
      </c>
      <c r="P86" s="42">
        <f t="shared" si="34"/>
        <v>12.536443148688047</v>
      </c>
      <c r="Q86" s="138">
        <v>4</v>
      </c>
      <c r="R86" s="42">
        <f t="shared" si="23"/>
        <v>1.1661807580174928</v>
      </c>
      <c r="S86" s="138">
        <v>1</v>
      </c>
      <c r="T86" s="42">
        <f t="shared" si="24"/>
        <v>0.2915451895043732</v>
      </c>
      <c r="U86" s="138">
        <v>1</v>
      </c>
      <c r="V86" s="42">
        <f t="shared" si="25"/>
        <v>0.2915451895043732</v>
      </c>
      <c r="W86" s="67">
        <v>2</v>
      </c>
      <c r="X86" s="42">
        <f t="shared" si="35"/>
        <v>0.5952380952380952</v>
      </c>
      <c r="Y86" s="155">
        <f t="shared" si="38"/>
        <v>336</v>
      </c>
      <c r="Z86" s="161">
        <f t="shared" si="26"/>
        <v>97.95918367346938</v>
      </c>
      <c r="AA86" s="67">
        <v>7</v>
      </c>
      <c r="AB86" s="104">
        <f t="shared" si="27"/>
        <v>2.0408163265306123</v>
      </c>
      <c r="AC86" s="155">
        <f t="shared" si="28"/>
        <v>343</v>
      </c>
      <c r="AD86" s="104">
        <f t="shared" si="36"/>
        <v>69.71544715447155</v>
      </c>
      <c r="AE86" s="107">
        <f t="shared" si="37"/>
        <v>-30.284552845528452</v>
      </c>
    </row>
    <row r="87" spans="1:39" s="4" customFormat="1" ht="7.5" customHeight="1" thickBot="1" thickTop="1">
      <c r="A87" s="64"/>
      <c r="B87" s="32"/>
      <c r="C87" s="15"/>
      <c r="D87" s="16"/>
      <c r="E87" s="16"/>
      <c r="F87" s="196"/>
      <c r="G87" s="16"/>
      <c r="H87" s="196"/>
      <c r="I87" s="16"/>
      <c r="J87" s="196"/>
      <c r="K87" s="16"/>
      <c r="L87" s="196"/>
      <c r="M87" s="16"/>
      <c r="N87" s="196"/>
      <c r="O87" s="16"/>
      <c r="P87" s="196"/>
      <c r="Q87" s="196"/>
      <c r="R87" s="196"/>
      <c r="S87" s="196"/>
      <c r="T87" s="196"/>
      <c r="U87" s="196"/>
      <c r="V87" s="196"/>
      <c r="W87" s="16"/>
      <c r="X87" s="196"/>
      <c r="Y87" s="198"/>
      <c r="Z87" s="195"/>
      <c r="AA87" s="195"/>
      <c r="AB87" s="197"/>
      <c r="AC87" s="195"/>
      <c r="AD87" s="197"/>
      <c r="AE87" s="201"/>
      <c r="AG87" s="19"/>
      <c r="AH87" s="19"/>
      <c r="AI87" s="19"/>
      <c r="AJ87" s="19"/>
      <c r="AK87" s="19"/>
      <c r="AL87" s="19"/>
      <c r="AM87" s="19"/>
    </row>
    <row r="88" spans="1:39" s="9" customFormat="1" ht="18" customHeight="1" thickBot="1" thickTop="1">
      <c r="A88" s="309" t="s">
        <v>37</v>
      </c>
      <c r="B88" s="309"/>
      <c r="C88" s="55">
        <f>COUNTA(C13:C86)</f>
        <v>74</v>
      </c>
      <c r="D88" s="56">
        <f>SUM(D13:D87)</f>
        <v>39135</v>
      </c>
      <c r="E88" s="56">
        <f>SUM(E13:E86)</f>
        <v>7816</v>
      </c>
      <c r="F88" s="166">
        <f>E88/AC88*100</f>
        <v>31.523755747358233</v>
      </c>
      <c r="G88" s="56">
        <f>SUM(G13:G86)</f>
        <v>10803</v>
      </c>
      <c r="H88" s="166">
        <f>G88/AC88*100</f>
        <v>43.57102524804388</v>
      </c>
      <c r="I88" s="56">
        <f>SUM(I13:I86)</f>
        <v>533</v>
      </c>
      <c r="J88" s="166">
        <f>I88/AC88*100</f>
        <v>2.1497136403968704</v>
      </c>
      <c r="K88" s="56">
        <f>SUM(K13:K86)</f>
        <v>406</v>
      </c>
      <c r="L88" s="166">
        <f>K88/AC88*100</f>
        <v>1.637492941840768</v>
      </c>
      <c r="M88" s="56">
        <f>SUM(M13:M86)</f>
        <v>439</v>
      </c>
      <c r="N88" s="166">
        <f>M88/AC88*100</f>
        <v>1.7705896587884167</v>
      </c>
      <c r="O88" s="56">
        <f>SUM(O13:O86)</f>
        <v>3646</v>
      </c>
      <c r="P88" s="166">
        <f>O88/AC88*100</f>
        <v>14.705170605791723</v>
      </c>
      <c r="Q88" s="56">
        <f>SUM(Q13:Q86)</f>
        <v>252</v>
      </c>
      <c r="R88" s="166">
        <f>Q88/AC88*100</f>
        <v>1.0163749294184077</v>
      </c>
      <c r="S88" s="56">
        <f>SUM(S13:S86)</f>
        <v>87</v>
      </c>
      <c r="T88" s="166">
        <f>S88/AC88*100</f>
        <v>0.35089134468016453</v>
      </c>
      <c r="U88" s="56">
        <f>SUM(U13:U86)</f>
        <v>78</v>
      </c>
      <c r="V88" s="166">
        <f>U88/AC88*100</f>
        <v>0.31459224005807856</v>
      </c>
      <c r="W88" s="56">
        <f>SUM(W13:W86)</f>
        <v>77</v>
      </c>
      <c r="X88" s="166">
        <f>W88/AC88*100</f>
        <v>0.3105590062111801</v>
      </c>
      <c r="Y88" s="56">
        <f>SUM(Y13:Y86)</f>
        <v>24137</v>
      </c>
      <c r="Z88" s="167">
        <f>Y88/AC88*100</f>
        <v>97.35016536258773</v>
      </c>
      <c r="AA88" s="56">
        <f>SUM(AA13:AA86)</f>
        <v>657</v>
      </c>
      <c r="AB88" s="186">
        <f>AA88/AC88*100</f>
        <v>2.649834637412277</v>
      </c>
      <c r="AC88" s="56">
        <f>SUM(AC13:AC87)</f>
        <v>24794</v>
      </c>
      <c r="AD88" s="186">
        <f>AC88/D88*100</f>
        <v>63.35505302159192</v>
      </c>
      <c r="AE88" s="169">
        <f>AD88-100</f>
        <v>-36.64494697840808</v>
      </c>
      <c r="AG88" s="20"/>
      <c r="AH88" s="20"/>
      <c r="AI88" s="20"/>
      <c r="AJ88" s="20"/>
      <c r="AK88" s="20"/>
      <c r="AL88" s="20"/>
      <c r="AM88" s="20"/>
    </row>
    <row r="89" ht="13.5" thickTop="1"/>
  </sheetData>
  <mergeCells count="32">
    <mergeCell ref="AE9:AE11"/>
    <mergeCell ref="A2:AE2"/>
    <mergeCell ref="A3:AE3"/>
    <mergeCell ref="A4:AE4"/>
    <mergeCell ref="A5:AE5"/>
    <mergeCell ref="A6:AE6"/>
    <mergeCell ref="A7:AE7"/>
    <mergeCell ref="U10:V10"/>
    <mergeCell ref="AC9:AC11"/>
    <mergeCell ref="AD9:AD11"/>
    <mergeCell ref="A88:B88"/>
    <mergeCell ref="Q10:R10"/>
    <mergeCell ref="S10:T10"/>
    <mergeCell ref="C9:C11"/>
    <mergeCell ref="D9:D11"/>
    <mergeCell ref="A13:A39"/>
    <mergeCell ref="A9:A11"/>
    <mergeCell ref="B9:B11"/>
    <mergeCell ref="Y9:Z10"/>
    <mergeCell ref="E10:F10"/>
    <mergeCell ref="AA9:AB10"/>
    <mergeCell ref="K10:L10"/>
    <mergeCell ref="A8:AG8"/>
    <mergeCell ref="A1:AD1"/>
    <mergeCell ref="A40:A66"/>
    <mergeCell ref="A67:A86"/>
    <mergeCell ref="E9:X9"/>
    <mergeCell ref="M10:N10"/>
    <mergeCell ref="O10:P10"/>
    <mergeCell ref="G10:H10"/>
    <mergeCell ref="I10:J10"/>
    <mergeCell ref="W10:X10"/>
  </mergeCells>
  <printOptions/>
  <pageMargins left="0" right="0" top="0.5905511811023623" bottom="0.7874015748031497" header="0" footer="0"/>
  <pageSetup horizontalDpi="300" verticalDpi="300" orientation="landscape" paperSize="9" scale="95" r:id="rId2"/>
  <headerFooter alignWithMargins="0">
    <oddFooter>&amp;C&amp;P de &amp;N</oddFooter>
  </headerFooter>
  <rowBreaks count="2" manualBreakCount="2">
    <brk id="39" max="32" man="1"/>
    <brk id="66" max="3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AP69"/>
  <sheetViews>
    <sheetView zoomScale="75" zoomScaleNormal="75" workbookViewId="0" topLeftCell="A35">
      <selection activeCell="F69" sqref="F69"/>
    </sheetView>
  </sheetViews>
  <sheetFormatPr defaultColWidth="11.421875" defaultRowHeight="12.75"/>
  <cols>
    <col min="1" max="1" width="7.8515625" style="66" customWidth="1"/>
    <col min="2" max="2" width="7.57421875" style="5" customWidth="1"/>
    <col min="3" max="3" width="5.28125" style="1" customWidth="1"/>
    <col min="4" max="4" width="6.8515625" style="8" customWidth="1"/>
    <col min="5" max="5" width="5.7109375" style="8" customWidth="1"/>
    <col min="6" max="6" width="4.57421875" style="21" customWidth="1"/>
    <col min="7" max="7" width="5.7109375" style="8" customWidth="1"/>
    <col min="8" max="8" width="4.421875" style="21" customWidth="1"/>
    <col min="9" max="9" width="5.7109375" style="8" customWidth="1"/>
    <col min="10" max="10" width="4.57421875" style="21" customWidth="1"/>
    <col min="11" max="11" width="5.7109375" style="8" customWidth="1"/>
    <col min="12" max="12" width="4.57421875" style="21" customWidth="1"/>
    <col min="13" max="13" width="5.7109375" style="8" customWidth="1"/>
    <col min="14" max="14" width="4.57421875" style="21" customWidth="1"/>
    <col min="15" max="15" width="5.7109375" style="8" customWidth="1"/>
    <col min="16" max="16" width="4.57421875" style="21" customWidth="1"/>
    <col min="17" max="17" width="5.8515625" style="21" customWidth="1"/>
    <col min="18" max="18" width="4.57421875" style="21" customWidth="1"/>
    <col min="19" max="19" width="5.7109375" style="21" customWidth="1"/>
    <col min="20" max="20" width="4.57421875" style="21" customWidth="1"/>
    <col min="21" max="21" width="5.7109375" style="21" customWidth="1"/>
    <col min="22" max="22" width="4.57421875" style="21" customWidth="1"/>
    <col min="23" max="23" width="5.7109375" style="21" customWidth="1"/>
    <col min="24" max="24" width="4.57421875" style="21" customWidth="1"/>
    <col min="25" max="25" width="5.7109375" style="8" customWidth="1"/>
    <col min="26" max="26" width="4.57421875" style="21" customWidth="1"/>
    <col min="27" max="27" width="7.00390625" style="12" customWidth="1"/>
    <col min="28" max="28" width="4.7109375" style="12" customWidth="1"/>
    <col min="29" max="29" width="4.57421875" style="10" customWidth="1"/>
    <col min="30" max="30" width="4.57421875" style="21" customWidth="1"/>
    <col min="31" max="31" width="7.00390625" style="10" customWidth="1"/>
    <col min="32" max="32" width="8.00390625" style="26" customWidth="1"/>
    <col min="33" max="33" width="7.57421875" style="0" customWidth="1"/>
    <col min="35" max="41" width="11.421875" style="18" customWidth="1"/>
  </cols>
  <sheetData>
    <row r="1" spans="1:32" ht="39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</row>
    <row r="2" spans="1:32" ht="18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</row>
    <row r="3" spans="1:32" ht="12.75">
      <c r="A3" s="312" t="s">
        <v>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</row>
    <row r="4" spans="1:33" ht="12.75">
      <c r="A4" s="313" t="s">
        <v>35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3" ht="3.75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3" ht="25.5" customHeight="1">
      <c r="A6" s="314" t="s">
        <v>54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</row>
    <row r="7" spans="1:33" ht="11.25" customHeight="1">
      <c r="A7" s="315" t="s">
        <v>46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</row>
    <row r="8" spans="1:33" ht="13.5" thickBot="1">
      <c r="A8" s="306" t="s">
        <v>72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41" s="22" customFormat="1" ht="12" customHeight="1" thickBot="1" thickTop="1">
      <c r="A9" s="319" t="s">
        <v>36</v>
      </c>
      <c r="B9" s="322" t="s">
        <v>11</v>
      </c>
      <c r="C9" s="333" t="s">
        <v>12</v>
      </c>
      <c r="D9" s="334" t="s">
        <v>39</v>
      </c>
      <c r="E9" s="346" t="s">
        <v>42</v>
      </c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8"/>
      <c r="AA9" s="323" t="s">
        <v>43</v>
      </c>
      <c r="AB9" s="324"/>
      <c r="AC9" s="329" t="s">
        <v>40</v>
      </c>
      <c r="AD9" s="330"/>
      <c r="AE9" s="334" t="s">
        <v>41</v>
      </c>
      <c r="AF9" s="350" t="s">
        <v>51</v>
      </c>
      <c r="AG9" s="349" t="s">
        <v>48</v>
      </c>
      <c r="AI9" s="23"/>
      <c r="AJ9" s="23"/>
      <c r="AK9" s="23"/>
      <c r="AL9" s="23"/>
      <c r="AM9" s="23"/>
      <c r="AN9" s="23"/>
      <c r="AO9" s="23"/>
    </row>
    <row r="10" spans="1:33" s="24" customFormat="1" ht="18.75" customHeight="1" thickBot="1" thickTop="1">
      <c r="A10" s="320"/>
      <c r="B10" s="322"/>
      <c r="C10" s="333"/>
      <c r="D10" s="334"/>
      <c r="E10" s="327"/>
      <c r="F10" s="328"/>
      <c r="G10" s="327"/>
      <c r="H10" s="328"/>
      <c r="I10" s="327"/>
      <c r="J10" s="328"/>
      <c r="K10" s="327"/>
      <c r="L10" s="328"/>
      <c r="M10" s="327"/>
      <c r="N10" s="328"/>
      <c r="O10" s="327"/>
      <c r="P10" s="328"/>
      <c r="Q10" s="327"/>
      <c r="R10" s="328"/>
      <c r="S10" s="327"/>
      <c r="T10" s="328"/>
      <c r="U10" s="327"/>
      <c r="V10" s="328"/>
      <c r="W10" s="327"/>
      <c r="X10" s="328"/>
      <c r="Y10" s="327"/>
      <c r="Z10" s="328"/>
      <c r="AA10" s="325"/>
      <c r="AB10" s="326"/>
      <c r="AC10" s="331"/>
      <c r="AD10" s="332"/>
      <c r="AE10" s="334"/>
      <c r="AF10" s="317"/>
      <c r="AG10" s="342"/>
    </row>
    <row r="11" spans="1:33" s="24" customFormat="1" ht="12.75" customHeight="1" thickBot="1" thickTop="1">
      <c r="A11" s="321"/>
      <c r="B11" s="322"/>
      <c r="C11" s="333"/>
      <c r="D11" s="334"/>
      <c r="E11" s="49" t="s">
        <v>44</v>
      </c>
      <c r="F11" s="50" t="s">
        <v>38</v>
      </c>
      <c r="G11" s="49" t="s">
        <v>44</v>
      </c>
      <c r="H11" s="50" t="s">
        <v>38</v>
      </c>
      <c r="I11" s="49" t="s">
        <v>44</v>
      </c>
      <c r="J11" s="50" t="s">
        <v>38</v>
      </c>
      <c r="K11" s="49" t="s">
        <v>44</v>
      </c>
      <c r="L11" s="50" t="s">
        <v>38</v>
      </c>
      <c r="M11" s="49" t="s">
        <v>44</v>
      </c>
      <c r="N11" s="50" t="s">
        <v>38</v>
      </c>
      <c r="O11" s="49" t="s">
        <v>44</v>
      </c>
      <c r="P11" s="50" t="s">
        <v>38</v>
      </c>
      <c r="Q11" s="49" t="s">
        <v>44</v>
      </c>
      <c r="R11" s="50" t="s">
        <v>38</v>
      </c>
      <c r="S11" s="49" t="s">
        <v>44</v>
      </c>
      <c r="T11" s="50" t="s">
        <v>38</v>
      </c>
      <c r="U11" s="49" t="s">
        <v>44</v>
      </c>
      <c r="V11" s="50" t="s">
        <v>38</v>
      </c>
      <c r="W11" s="49" t="s">
        <v>44</v>
      </c>
      <c r="X11" s="50" t="s">
        <v>38</v>
      </c>
      <c r="Y11" s="49" t="s">
        <v>44</v>
      </c>
      <c r="Z11" s="50" t="s">
        <v>38</v>
      </c>
      <c r="AA11" s="49" t="s">
        <v>44</v>
      </c>
      <c r="AB11" s="51" t="s">
        <v>38</v>
      </c>
      <c r="AC11" s="48" t="s">
        <v>44</v>
      </c>
      <c r="AD11" s="51" t="s">
        <v>38</v>
      </c>
      <c r="AE11" s="334"/>
      <c r="AF11" s="318"/>
      <c r="AG11" s="342"/>
    </row>
    <row r="12" spans="1:41" s="2" customFormat="1" ht="7.5" customHeight="1" thickBot="1" thickTop="1">
      <c r="A12" s="117"/>
      <c r="B12" s="118"/>
      <c r="C12" s="119"/>
      <c r="D12" s="120"/>
      <c r="E12" s="120"/>
      <c r="F12" s="121"/>
      <c r="G12" s="120"/>
      <c r="H12" s="121"/>
      <c r="I12" s="120"/>
      <c r="J12" s="121"/>
      <c r="K12" s="120"/>
      <c r="L12" s="121"/>
      <c r="M12" s="120"/>
      <c r="N12" s="121"/>
      <c r="O12" s="120"/>
      <c r="P12" s="121"/>
      <c r="Q12" s="121"/>
      <c r="R12" s="121"/>
      <c r="S12" s="121"/>
      <c r="T12" s="121"/>
      <c r="U12" s="121"/>
      <c r="V12" s="121"/>
      <c r="W12" s="121"/>
      <c r="X12" s="121"/>
      <c r="Y12" s="120"/>
      <c r="Z12" s="121"/>
      <c r="AA12" s="122"/>
      <c r="AB12" s="122"/>
      <c r="AC12" s="123"/>
      <c r="AD12" s="121"/>
      <c r="AE12" s="123"/>
      <c r="AF12" s="124"/>
      <c r="AI12" s="14"/>
      <c r="AJ12" s="14"/>
      <c r="AK12" s="14"/>
      <c r="AL12" s="14"/>
      <c r="AM12" s="14"/>
      <c r="AN12" s="14"/>
      <c r="AO12" s="14"/>
    </row>
    <row r="13" spans="1:33" ht="13.5" customHeight="1" thickTop="1">
      <c r="A13" s="303" t="s">
        <v>27</v>
      </c>
      <c r="B13" s="28">
        <v>110</v>
      </c>
      <c r="C13" s="29" t="s">
        <v>15</v>
      </c>
      <c r="D13" s="52">
        <v>492</v>
      </c>
      <c r="E13" s="62">
        <v>73</v>
      </c>
      <c r="F13" s="33">
        <f aca="true" t="shared" si="0" ref="F13:F44">E13/AE13*100</f>
        <v>22.8125</v>
      </c>
      <c r="G13" s="69">
        <v>135</v>
      </c>
      <c r="H13" s="33">
        <f aca="true" t="shared" si="1" ref="H13:H44">G13/AE13*100</f>
        <v>42.1875</v>
      </c>
      <c r="I13" s="62">
        <v>5</v>
      </c>
      <c r="J13" s="33">
        <f aca="true" t="shared" si="2" ref="J13:J44">I13/AE13*100</f>
        <v>1.5625</v>
      </c>
      <c r="K13" s="62">
        <v>30</v>
      </c>
      <c r="L13" s="33">
        <f aca="true" t="shared" si="3" ref="L13:L44">K13/AE13*100</f>
        <v>9.375</v>
      </c>
      <c r="M13" s="62">
        <v>1</v>
      </c>
      <c r="N13" s="33">
        <f aca="true" t="shared" si="4" ref="N13:N44">M13/AE13*100</f>
        <v>0.3125</v>
      </c>
      <c r="O13" s="62">
        <v>56</v>
      </c>
      <c r="P13" s="33">
        <f aca="true" t="shared" si="5" ref="P13:P44">O13/AE13*100</f>
        <v>17.5</v>
      </c>
      <c r="Q13" s="209">
        <v>0</v>
      </c>
      <c r="R13" s="33">
        <f>Q13/AE13*100</f>
        <v>0</v>
      </c>
      <c r="S13" s="62">
        <v>4</v>
      </c>
      <c r="T13" s="33">
        <f aca="true" t="shared" si="6" ref="T13:T44">S13/AE13*100</f>
        <v>1.25</v>
      </c>
      <c r="U13" s="62">
        <v>1</v>
      </c>
      <c r="V13" s="33">
        <f aca="true" t="shared" si="7" ref="V13:V44">U13/AE13*100</f>
        <v>0.3125</v>
      </c>
      <c r="W13" s="62">
        <v>3</v>
      </c>
      <c r="X13" s="33">
        <f aca="true" t="shared" si="8" ref="X13:X44">W13/AE13*100</f>
        <v>0.9375</v>
      </c>
      <c r="Y13" s="62">
        <v>0</v>
      </c>
      <c r="Z13" s="33">
        <f aca="true" t="shared" si="9" ref="Z13:Z44">Y13/AA13*100</f>
        <v>0</v>
      </c>
      <c r="AA13" s="34">
        <f>Y13+W13+U13+S13+O13+M13+K13+I13+G13+E13+Q13</f>
        <v>308</v>
      </c>
      <c r="AB13" s="33">
        <f aca="true" t="shared" si="10" ref="AB13:AB44">AA13/AE13*100</f>
        <v>96.25</v>
      </c>
      <c r="AC13" s="62">
        <v>12</v>
      </c>
      <c r="AD13" s="35">
        <f aca="true" t="shared" si="11" ref="AD13:AD44">AC13/AE13*100</f>
        <v>3.75</v>
      </c>
      <c r="AE13" s="34">
        <f aca="true" t="shared" si="12" ref="AE13:AE44">AA13+AC13</f>
        <v>320</v>
      </c>
      <c r="AF13" s="102">
        <f aca="true" t="shared" si="13" ref="AF13:AF44">AE13/D13*100</f>
        <v>65.04065040650406</v>
      </c>
      <c r="AG13" s="105">
        <f aca="true" t="shared" si="14" ref="AG13:AG44">AF13-100</f>
        <v>-34.95934959349594</v>
      </c>
    </row>
    <row r="14" spans="1:33" ht="12.75" customHeight="1">
      <c r="A14" s="304"/>
      <c r="B14" s="6">
        <v>110</v>
      </c>
      <c r="C14" s="3" t="s">
        <v>16</v>
      </c>
      <c r="D14" s="53">
        <v>492</v>
      </c>
      <c r="E14" s="60">
        <v>63</v>
      </c>
      <c r="F14" s="37">
        <f t="shared" si="0"/>
        <v>20.655737704918035</v>
      </c>
      <c r="G14" s="70">
        <v>157</v>
      </c>
      <c r="H14" s="37">
        <f t="shared" si="1"/>
        <v>51.47540983606558</v>
      </c>
      <c r="I14" s="60">
        <v>4</v>
      </c>
      <c r="J14" s="37">
        <f t="shared" si="2"/>
        <v>1.3114754098360655</v>
      </c>
      <c r="K14" s="60">
        <v>16</v>
      </c>
      <c r="L14" s="37">
        <f t="shared" si="3"/>
        <v>5.245901639344262</v>
      </c>
      <c r="M14" s="60">
        <v>7</v>
      </c>
      <c r="N14" s="37">
        <f t="shared" si="4"/>
        <v>2.2950819672131146</v>
      </c>
      <c r="O14" s="60">
        <v>36</v>
      </c>
      <c r="P14" s="37">
        <f t="shared" si="5"/>
        <v>11.80327868852459</v>
      </c>
      <c r="Q14" s="210">
        <v>0</v>
      </c>
      <c r="R14" s="37">
        <f aca="true" t="shared" si="15" ref="R14:R63">Q14/AE14*100</f>
        <v>0</v>
      </c>
      <c r="S14" s="60">
        <v>5</v>
      </c>
      <c r="T14" s="37">
        <f t="shared" si="6"/>
        <v>1.639344262295082</v>
      </c>
      <c r="U14" s="60">
        <v>1</v>
      </c>
      <c r="V14" s="37">
        <f t="shared" si="7"/>
        <v>0.32786885245901637</v>
      </c>
      <c r="W14" s="60">
        <v>1</v>
      </c>
      <c r="X14" s="37">
        <f t="shared" si="8"/>
        <v>0.32786885245901637</v>
      </c>
      <c r="Y14" s="60">
        <v>2</v>
      </c>
      <c r="Z14" s="37">
        <f t="shared" si="9"/>
        <v>0.684931506849315</v>
      </c>
      <c r="AA14" s="39">
        <f aca="true" t="shared" si="16" ref="AA14:AA63">Y14+W14+U14+S14+O14+M14+K14+I14+G14+E14+Q14</f>
        <v>292</v>
      </c>
      <c r="AB14" s="37">
        <f t="shared" si="10"/>
        <v>95.73770491803279</v>
      </c>
      <c r="AC14" s="60">
        <v>13</v>
      </c>
      <c r="AD14" s="40">
        <f t="shared" si="11"/>
        <v>4.2622950819672125</v>
      </c>
      <c r="AE14" s="39">
        <f t="shared" si="12"/>
        <v>305</v>
      </c>
      <c r="AF14" s="103">
        <f t="shared" si="13"/>
        <v>61.99186991869918</v>
      </c>
      <c r="AG14" s="106">
        <f t="shared" si="14"/>
        <v>-38.00813008130082</v>
      </c>
    </row>
    <row r="15" spans="1:33" ht="12.75" customHeight="1">
      <c r="A15" s="304"/>
      <c r="B15" s="6">
        <v>113</v>
      </c>
      <c r="C15" s="3" t="s">
        <v>15</v>
      </c>
      <c r="D15" s="53">
        <v>476</v>
      </c>
      <c r="E15" s="60">
        <v>129</v>
      </c>
      <c r="F15" s="37">
        <f t="shared" si="0"/>
        <v>36.440677966101696</v>
      </c>
      <c r="G15" s="70">
        <v>132</v>
      </c>
      <c r="H15" s="37">
        <f t="shared" si="1"/>
        <v>37.28813559322034</v>
      </c>
      <c r="I15" s="60">
        <v>6</v>
      </c>
      <c r="J15" s="37">
        <f t="shared" si="2"/>
        <v>1.694915254237288</v>
      </c>
      <c r="K15" s="60">
        <v>20</v>
      </c>
      <c r="L15" s="37">
        <f t="shared" si="3"/>
        <v>5.649717514124294</v>
      </c>
      <c r="M15" s="60">
        <v>2</v>
      </c>
      <c r="N15" s="37">
        <f t="shared" si="4"/>
        <v>0.5649717514124294</v>
      </c>
      <c r="O15" s="60">
        <v>53</v>
      </c>
      <c r="P15" s="37">
        <f t="shared" si="5"/>
        <v>14.971751412429379</v>
      </c>
      <c r="Q15" s="210">
        <v>0</v>
      </c>
      <c r="R15" s="37">
        <f t="shared" si="15"/>
        <v>0</v>
      </c>
      <c r="S15" s="60">
        <v>2</v>
      </c>
      <c r="T15" s="37">
        <f t="shared" si="6"/>
        <v>0.5649717514124294</v>
      </c>
      <c r="U15" s="60">
        <v>0</v>
      </c>
      <c r="V15" s="37">
        <f t="shared" si="7"/>
        <v>0</v>
      </c>
      <c r="W15" s="60">
        <v>0</v>
      </c>
      <c r="X15" s="37">
        <f t="shared" si="8"/>
        <v>0</v>
      </c>
      <c r="Y15" s="60">
        <v>1</v>
      </c>
      <c r="Z15" s="37">
        <f t="shared" si="9"/>
        <v>0.2898550724637681</v>
      </c>
      <c r="AA15" s="39">
        <f t="shared" si="16"/>
        <v>345</v>
      </c>
      <c r="AB15" s="37">
        <f t="shared" si="10"/>
        <v>97.45762711864407</v>
      </c>
      <c r="AC15" s="60">
        <v>9</v>
      </c>
      <c r="AD15" s="40">
        <f t="shared" si="11"/>
        <v>2.5423728813559325</v>
      </c>
      <c r="AE15" s="39">
        <f t="shared" si="12"/>
        <v>354</v>
      </c>
      <c r="AF15" s="103">
        <f t="shared" si="13"/>
        <v>74.36974789915966</v>
      </c>
      <c r="AG15" s="106">
        <f t="shared" si="14"/>
        <v>-25.630252100840337</v>
      </c>
    </row>
    <row r="16" spans="1:33" ht="12.75" customHeight="1">
      <c r="A16" s="304"/>
      <c r="B16" s="6">
        <v>113</v>
      </c>
      <c r="C16" s="3" t="s">
        <v>16</v>
      </c>
      <c r="D16" s="53">
        <v>477</v>
      </c>
      <c r="E16" s="60">
        <v>124</v>
      </c>
      <c r="F16" s="37">
        <f t="shared" si="0"/>
        <v>37.34939759036144</v>
      </c>
      <c r="G16" s="70">
        <v>135</v>
      </c>
      <c r="H16" s="37">
        <f t="shared" si="1"/>
        <v>40.66265060240964</v>
      </c>
      <c r="I16" s="60">
        <v>0</v>
      </c>
      <c r="J16" s="37">
        <f t="shared" si="2"/>
        <v>0</v>
      </c>
      <c r="K16" s="60">
        <v>21</v>
      </c>
      <c r="L16" s="37">
        <f t="shared" si="3"/>
        <v>6.325301204819277</v>
      </c>
      <c r="M16" s="60">
        <v>3</v>
      </c>
      <c r="N16" s="37">
        <f t="shared" si="4"/>
        <v>0.9036144578313252</v>
      </c>
      <c r="O16" s="60">
        <v>37</v>
      </c>
      <c r="P16" s="37">
        <f t="shared" si="5"/>
        <v>11.144578313253012</v>
      </c>
      <c r="Q16" s="210">
        <v>0</v>
      </c>
      <c r="R16" s="37">
        <f t="shared" si="15"/>
        <v>0</v>
      </c>
      <c r="S16" s="60">
        <v>2</v>
      </c>
      <c r="T16" s="37">
        <f t="shared" si="6"/>
        <v>0.6024096385542169</v>
      </c>
      <c r="U16" s="60">
        <v>0</v>
      </c>
      <c r="V16" s="37">
        <f t="shared" si="7"/>
        <v>0</v>
      </c>
      <c r="W16" s="60">
        <v>0</v>
      </c>
      <c r="X16" s="37">
        <f t="shared" si="8"/>
        <v>0</v>
      </c>
      <c r="Y16" s="60">
        <v>0</v>
      </c>
      <c r="Z16" s="37">
        <f t="shared" si="9"/>
        <v>0</v>
      </c>
      <c r="AA16" s="39">
        <f t="shared" si="16"/>
        <v>322</v>
      </c>
      <c r="AB16" s="37">
        <f t="shared" si="10"/>
        <v>96.98795180722891</v>
      </c>
      <c r="AC16" s="60">
        <v>10</v>
      </c>
      <c r="AD16" s="40">
        <f t="shared" si="11"/>
        <v>3.0120481927710845</v>
      </c>
      <c r="AE16" s="39">
        <f t="shared" si="12"/>
        <v>332</v>
      </c>
      <c r="AF16" s="103">
        <f t="shared" si="13"/>
        <v>69.60167714884696</v>
      </c>
      <c r="AG16" s="106">
        <f t="shared" si="14"/>
        <v>-30.39832285115304</v>
      </c>
    </row>
    <row r="17" spans="1:33" ht="12.75" customHeight="1">
      <c r="A17" s="304"/>
      <c r="B17" s="6">
        <v>114</v>
      </c>
      <c r="C17" s="3" t="s">
        <v>15</v>
      </c>
      <c r="D17" s="53">
        <v>494</v>
      </c>
      <c r="E17" s="60">
        <v>115</v>
      </c>
      <c r="F17" s="37">
        <f t="shared" si="0"/>
        <v>32.212885154061624</v>
      </c>
      <c r="G17" s="70">
        <v>141</v>
      </c>
      <c r="H17" s="37">
        <f t="shared" si="1"/>
        <v>39.49579831932773</v>
      </c>
      <c r="I17" s="60">
        <v>6</v>
      </c>
      <c r="J17" s="37">
        <f t="shared" si="2"/>
        <v>1.680672268907563</v>
      </c>
      <c r="K17" s="60">
        <v>28</v>
      </c>
      <c r="L17" s="37">
        <f t="shared" si="3"/>
        <v>7.8431372549019605</v>
      </c>
      <c r="M17" s="60">
        <v>3</v>
      </c>
      <c r="N17" s="37">
        <f t="shared" si="4"/>
        <v>0.8403361344537815</v>
      </c>
      <c r="O17" s="60">
        <v>51</v>
      </c>
      <c r="P17" s="37">
        <f t="shared" si="5"/>
        <v>14.285714285714285</v>
      </c>
      <c r="Q17" s="210">
        <v>1</v>
      </c>
      <c r="R17" s="37">
        <f t="shared" si="15"/>
        <v>0.2801120448179272</v>
      </c>
      <c r="S17" s="60">
        <v>4</v>
      </c>
      <c r="T17" s="37">
        <f t="shared" si="6"/>
        <v>1.1204481792717087</v>
      </c>
      <c r="U17" s="60">
        <v>0</v>
      </c>
      <c r="V17" s="37">
        <f t="shared" si="7"/>
        <v>0</v>
      </c>
      <c r="W17" s="60">
        <v>0</v>
      </c>
      <c r="X17" s="37">
        <f t="shared" si="8"/>
        <v>0</v>
      </c>
      <c r="Y17" s="60">
        <v>1</v>
      </c>
      <c r="Z17" s="37">
        <f t="shared" si="9"/>
        <v>0.2857142857142857</v>
      </c>
      <c r="AA17" s="39">
        <f t="shared" si="16"/>
        <v>350</v>
      </c>
      <c r="AB17" s="37">
        <f t="shared" si="10"/>
        <v>98.0392156862745</v>
      </c>
      <c r="AC17" s="60">
        <v>7</v>
      </c>
      <c r="AD17" s="40">
        <f t="shared" si="11"/>
        <v>1.9607843137254901</v>
      </c>
      <c r="AE17" s="39">
        <f t="shared" si="12"/>
        <v>357</v>
      </c>
      <c r="AF17" s="103">
        <f t="shared" si="13"/>
        <v>72.2672064777328</v>
      </c>
      <c r="AG17" s="106">
        <f t="shared" si="14"/>
        <v>-27.7327935222672</v>
      </c>
    </row>
    <row r="18" spans="1:33" ht="12.75" customHeight="1">
      <c r="A18" s="304"/>
      <c r="B18" s="6">
        <v>114</v>
      </c>
      <c r="C18" s="3" t="s">
        <v>16</v>
      </c>
      <c r="D18" s="53">
        <v>495</v>
      </c>
      <c r="E18" s="60">
        <v>114</v>
      </c>
      <c r="F18" s="37">
        <f t="shared" si="0"/>
        <v>31.491712707182316</v>
      </c>
      <c r="G18" s="70">
        <v>123</v>
      </c>
      <c r="H18" s="37">
        <f t="shared" si="1"/>
        <v>33.97790055248619</v>
      </c>
      <c r="I18" s="60">
        <v>10</v>
      </c>
      <c r="J18" s="37">
        <f t="shared" si="2"/>
        <v>2.7624309392265194</v>
      </c>
      <c r="K18" s="60">
        <v>49</v>
      </c>
      <c r="L18" s="37">
        <f t="shared" si="3"/>
        <v>13.535911602209943</v>
      </c>
      <c r="M18" s="60">
        <v>2</v>
      </c>
      <c r="N18" s="37">
        <f t="shared" si="4"/>
        <v>0.5524861878453038</v>
      </c>
      <c r="O18" s="60">
        <v>46</v>
      </c>
      <c r="P18" s="37">
        <f t="shared" si="5"/>
        <v>12.70718232044199</v>
      </c>
      <c r="Q18" s="210">
        <v>0</v>
      </c>
      <c r="R18" s="37">
        <f t="shared" si="15"/>
        <v>0</v>
      </c>
      <c r="S18" s="60">
        <v>7</v>
      </c>
      <c r="T18" s="37">
        <f t="shared" si="6"/>
        <v>1.9337016574585635</v>
      </c>
      <c r="U18" s="60">
        <v>0</v>
      </c>
      <c r="V18" s="37">
        <f t="shared" si="7"/>
        <v>0</v>
      </c>
      <c r="W18" s="60">
        <v>1</v>
      </c>
      <c r="X18" s="37">
        <f t="shared" si="8"/>
        <v>0.2762430939226519</v>
      </c>
      <c r="Y18" s="60">
        <v>1</v>
      </c>
      <c r="Z18" s="37">
        <f t="shared" si="9"/>
        <v>0.28328611898017</v>
      </c>
      <c r="AA18" s="39">
        <f t="shared" si="16"/>
        <v>353</v>
      </c>
      <c r="AB18" s="37">
        <f t="shared" si="10"/>
        <v>97.51381215469614</v>
      </c>
      <c r="AC18" s="60">
        <v>9</v>
      </c>
      <c r="AD18" s="40">
        <f t="shared" si="11"/>
        <v>2.4861878453038675</v>
      </c>
      <c r="AE18" s="39">
        <f t="shared" si="12"/>
        <v>362</v>
      </c>
      <c r="AF18" s="103">
        <f t="shared" si="13"/>
        <v>73.13131313131314</v>
      </c>
      <c r="AG18" s="106">
        <f t="shared" si="14"/>
        <v>-26.868686868686865</v>
      </c>
    </row>
    <row r="19" spans="1:33" ht="12.75" customHeight="1">
      <c r="A19" s="304"/>
      <c r="B19" s="6">
        <v>115</v>
      </c>
      <c r="C19" s="3" t="s">
        <v>15</v>
      </c>
      <c r="D19" s="53">
        <v>406</v>
      </c>
      <c r="E19" s="60">
        <v>84</v>
      </c>
      <c r="F19" s="37">
        <f t="shared" si="0"/>
        <v>29.37062937062937</v>
      </c>
      <c r="G19" s="70">
        <v>142</v>
      </c>
      <c r="H19" s="37">
        <f t="shared" si="1"/>
        <v>49.65034965034965</v>
      </c>
      <c r="I19" s="60">
        <v>4</v>
      </c>
      <c r="J19" s="37">
        <f t="shared" si="2"/>
        <v>1.3986013986013985</v>
      </c>
      <c r="K19" s="60">
        <v>8</v>
      </c>
      <c r="L19" s="37">
        <f t="shared" si="3"/>
        <v>2.797202797202797</v>
      </c>
      <c r="M19" s="60">
        <v>3</v>
      </c>
      <c r="N19" s="37">
        <f t="shared" si="4"/>
        <v>1.048951048951049</v>
      </c>
      <c r="O19" s="60">
        <v>32</v>
      </c>
      <c r="P19" s="37">
        <f t="shared" si="5"/>
        <v>11.188811188811188</v>
      </c>
      <c r="Q19" s="210">
        <v>0</v>
      </c>
      <c r="R19" s="37">
        <f t="shared" si="15"/>
        <v>0</v>
      </c>
      <c r="S19" s="60">
        <v>4</v>
      </c>
      <c r="T19" s="37">
        <f t="shared" si="6"/>
        <v>1.3986013986013985</v>
      </c>
      <c r="U19" s="60">
        <v>0</v>
      </c>
      <c r="V19" s="37">
        <f t="shared" si="7"/>
        <v>0</v>
      </c>
      <c r="W19" s="60">
        <v>0</v>
      </c>
      <c r="X19" s="37">
        <f t="shared" si="8"/>
        <v>0</v>
      </c>
      <c r="Y19" s="60">
        <v>0</v>
      </c>
      <c r="Z19" s="37">
        <f t="shared" si="9"/>
        <v>0</v>
      </c>
      <c r="AA19" s="39">
        <f t="shared" si="16"/>
        <v>277</v>
      </c>
      <c r="AB19" s="37">
        <f t="shared" si="10"/>
        <v>96.85314685314685</v>
      </c>
      <c r="AC19" s="60">
        <v>9</v>
      </c>
      <c r="AD19" s="40">
        <f t="shared" si="11"/>
        <v>3.146853146853147</v>
      </c>
      <c r="AE19" s="39">
        <f t="shared" si="12"/>
        <v>286</v>
      </c>
      <c r="AF19" s="103">
        <f t="shared" si="13"/>
        <v>70.44334975369459</v>
      </c>
      <c r="AG19" s="106">
        <f t="shared" si="14"/>
        <v>-29.55665024630541</v>
      </c>
    </row>
    <row r="20" spans="1:33" ht="12.75" customHeight="1">
      <c r="A20" s="304"/>
      <c r="B20" s="6">
        <v>115</v>
      </c>
      <c r="C20" s="3" t="s">
        <v>16</v>
      </c>
      <c r="D20" s="53">
        <v>406</v>
      </c>
      <c r="E20" s="60">
        <v>93</v>
      </c>
      <c r="F20" s="37">
        <f t="shared" si="0"/>
        <v>34.831460674157306</v>
      </c>
      <c r="G20" s="70">
        <v>111</v>
      </c>
      <c r="H20" s="37">
        <f t="shared" si="1"/>
        <v>41.57303370786517</v>
      </c>
      <c r="I20" s="60">
        <v>4</v>
      </c>
      <c r="J20" s="37">
        <f t="shared" si="2"/>
        <v>1.4981273408239701</v>
      </c>
      <c r="K20" s="60">
        <v>9</v>
      </c>
      <c r="L20" s="37">
        <f t="shared" si="3"/>
        <v>3.3707865168539324</v>
      </c>
      <c r="M20" s="60">
        <v>2</v>
      </c>
      <c r="N20" s="37">
        <f t="shared" si="4"/>
        <v>0.7490636704119851</v>
      </c>
      <c r="O20" s="60">
        <v>39</v>
      </c>
      <c r="P20" s="37">
        <f t="shared" si="5"/>
        <v>14.606741573033707</v>
      </c>
      <c r="Q20" s="210">
        <v>0</v>
      </c>
      <c r="R20" s="37">
        <f t="shared" si="15"/>
        <v>0</v>
      </c>
      <c r="S20" s="60">
        <v>1</v>
      </c>
      <c r="T20" s="37">
        <f t="shared" si="6"/>
        <v>0.37453183520599254</v>
      </c>
      <c r="U20" s="60">
        <v>1</v>
      </c>
      <c r="V20" s="37">
        <f t="shared" si="7"/>
        <v>0.37453183520599254</v>
      </c>
      <c r="W20" s="60">
        <v>1</v>
      </c>
      <c r="X20" s="37">
        <f t="shared" si="8"/>
        <v>0.37453183520599254</v>
      </c>
      <c r="Y20" s="60">
        <v>0</v>
      </c>
      <c r="Z20" s="37">
        <f t="shared" si="9"/>
        <v>0</v>
      </c>
      <c r="AA20" s="39">
        <f t="shared" si="16"/>
        <v>261</v>
      </c>
      <c r="AB20" s="37">
        <f t="shared" si="10"/>
        <v>97.75280898876404</v>
      </c>
      <c r="AC20" s="60">
        <v>6</v>
      </c>
      <c r="AD20" s="40">
        <f t="shared" si="11"/>
        <v>2.247191011235955</v>
      </c>
      <c r="AE20" s="39">
        <f t="shared" si="12"/>
        <v>267</v>
      </c>
      <c r="AF20" s="103">
        <f t="shared" si="13"/>
        <v>65.76354679802957</v>
      </c>
      <c r="AG20" s="106">
        <f t="shared" si="14"/>
        <v>-34.236453201970434</v>
      </c>
    </row>
    <row r="21" spans="1:33" ht="12.75" customHeight="1">
      <c r="A21" s="304"/>
      <c r="B21" s="6">
        <v>116</v>
      </c>
      <c r="C21" s="3" t="s">
        <v>15</v>
      </c>
      <c r="D21" s="53">
        <v>443</v>
      </c>
      <c r="E21" s="60">
        <v>93</v>
      </c>
      <c r="F21" s="37">
        <f t="shared" si="0"/>
        <v>27.43362831858407</v>
      </c>
      <c r="G21" s="70">
        <v>183</v>
      </c>
      <c r="H21" s="37">
        <f t="shared" si="1"/>
        <v>53.98230088495575</v>
      </c>
      <c r="I21" s="60">
        <v>7</v>
      </c>
      <c r="J21" s="37">
        <f t="shared" si="2"/>
        <v>2.0648967551622417</v>
      </c>
      <c r="K21" s="60">
        <v>4</v>
      </c>
      <c r="L21" s="37">
        <f t="shared" si="3"/>
        <v>1.1799410029498525</v>
      </c>
      <c r="M21" s="60">
        <v>2</v>
      </c>
      <c r="N21" s="37">
        <f t="shared" si="4"/>
        <v>0.5899705014749262</v>
      </c>
      <c r="O21" s="60">
        <v>27</v>
      </c>
      <c r="P21" s="37">
        <f t="shared" si="5"/>
        <v>7.964601769911504</v>
      </c>
      <c r="Q21" s="210">
        <v>0</v>
      </c>
      <c r="R21" s="37">
        <f t="shared" si="15"/>
        <v>0</v>
      </c>
      <c r="S21" s="60">
        <v>6</v>
      </c>
      <c r="T21" s="37">
        <f t="shared" si="6"/>
        <v>1.7699115044247788</v>
      </c>
      <c r="U21" s="60">
        <v>0</v>
      </c>
      <c r="V21" s="37">
        <f t="shared" si="7"/>
        <v>0</v>
      </c>
      <c r="W21" s="60">
        <v>0</v>
      </c>
      <c r="X21" s="37">
        <f t="shared" si="8"/>
        <v>0</v>
      </c>
      <c r="Y21" s="60">
        <v>0</v>
      </c>
      <c r="Z21" s="37">
        <f t="shared" si="9"/>
        <v>0</v>
      </c>
      <c r="AA21" s="39">
        <f t="shared" si="16"/>
        <v>322</v>
      </c>
      <c r="AB21" s="37">
        <f t="shared" si="10"/>
        <v>94.98525073746312</v>
      </c>
      <c r="AC21" s="60">
        <v>17</v>
      </c>
      <c r="AD21" s="40">
        <f t="shared" si="11"/>
        <v>5.014749262536873</v>
      </c>
      <c r="AE21" s="39">
        <f t="shared" si="12"/>
        <v>339</v>
      </c>
      <c r="AF21" s="103">
        <f t="shared" si="13"/>
        <v>76.52370203160271</v>
      </c>
      <c r="AG21" s="106">
        <f t="shared" si="14"/>
        <v>-23.47629796839729</v>
      </c>
    </row>
    <row r="22" spans="1:33" ht="12.75" customHeight="1">
      <c r="A22" s="304"/>
      <c r="B22" s="6">
        <v>116</v>
      </c>
      <c r="C22" s="3" t="s">
        <v>16</v>
      </c>
      <c r="D22" s="53">
        <v>444</v>
      </c>
      <c r="E22" s="60">
        <v>79</v>
      </c>
      <c r="F22" s="37">
        <f t="shared" si="0"/>
        <v>24.458204334365323</v>
      </c>
      <c r="G22" s="70">
        <v>188</v>
      </c>
      <c r="H22" s="37">
        <f t="shared" si="1"/>
        <v>58.204334365325074</v>
      </c>
      <c r="I22" s="60">
        <v>2</v>
      </c>
      <c r="J22" s="37">
        <f t="shared" si="2"/>
        <v>0.6191950464396285</v>
      </c>
      <c r="K22" s="60">
        <v>7</v>
      </c>
      <c r="L22" s="37">
        <f t="shared" si="3"/>
        <v>2.1671826625387</v>
      </c>
      <c r="M22" s="60">
        <v>0</v>
      </c>
      <c r="N22" s="37">
        <f t="shared" si="4"/>
        <v>0</v>
      </c>
      <c r="O22" s="60">
        <v>37</v>
      </c>
      <c r="P22" s="37">
        <f t="shared" si="5"/>
        <v>11.455108359133128</v>
      </c>
      <c r="Q22" s="210">
        <v>0</v>
      </c>
      <c r="R22" s="37">
        <f t="shared" si="15"/>
        <v>0</v>
      </c>
      <c r="S22" s="60">
        <v>0</v>
      </c>
      <c r="T22" s="37">
        <f t="shared" si="6"/>
        <v>0</v>
      </c>
      <c r="U22" s="60">
        <v>0</v>
      </c>
      <c r="V22" s="37">
        <f t="shared" si="7"/>
        <v>0</v>
      </c>
      <c r="W22" s="60">
        <v>0</v>
      </c>
      <c r="X22" s="37">
        <f t="shared" si="8"/>
        <v>0</v>
      </c>
      <c r="Y22" s="60">
        <v>0</v>
      </c>
      <c r="Z22" s="37">
        <f t="shared" si="9"/>
        <v>0</v>
      </c>
      <c r="AA22" s="39">
        <f t="shared" si="16"/>
        <v>313</v>
      </c>
      <c r="AB22" s="37">
        <f t="shared" si="10"/>
        <v>96.90402476780186</v>
      </c>
      <c r="AC22" s="60">
        <v>10</v>
      </c>
      <c r="AD22" s="40">
        <f t="shared" si="11"/>
        <v>3.0959752321981426</v>
      </c>
      <c r="AE22" s="39">
        <f t="shared" si="12"/>
        <v>323</v>
      </c>
      <c r="AF22" s="103">
        <f t="shared" si="13"/>
        <v>72.74774774774775</v>
      </c>
      <c r="AG22" s="106">
        <f t="shared" si="14"/>
        <v>-27.252252252252248</v>
      </c>
    </row>
    <row r="23" spans="1:33" ht="12.75" customHeight="1">
      <c r="A23" s="304"/>
      <c r="B23" s="6">
        <v>117</v>
      </c>
      <c r="C23" s="3" t="s">
        <v>15</v>
      </c>
      <c r="D23" s="53">
        <v>437</v>
      </c>
      <c r="E23" s="60">
        <v>77</v>
      </c>
      <c r="F23" s="37">
        <f t="shared" si="0"/>
        <v>27.402135231316727</v>
      </c>
      <c r="G23" s="70">
        <v>152</v>
      </c>
      <c r="H23" s="37">
        <f t="shared" si="1"/>
        <v>54.092526690391466</v>
      </c>
      <c r="I23" s="60">
        <v>4</v>
      </c>
      <c r="J23" s="37">
        <f t="shared" si="2"/>
        <v>1.4234875444839856</v>
      </c>
      <c r="K23" s="60">
        <v>12</v>
      </c>
      <c r="L23" s="37">
        <f t="shared" si="3"/>
        <v>4.270462633451958</v>
      </c>
      <c r="M23" s="60">
        <v>3</v>
      </c>
      <c r="N23" s="37">
        <f t="shared" si="4"/>
        <v>1.0676156583629894</v>
      </c>
      <c r="O23" s="60">
        <v>24</v>
      </c>
      <c r="P23" s="37">
        <f t="shared" si="5"/>
        <v>8.540925266903916</v>
      </c>
      <c r="Q23" s="210">
        <v>0</v>
      </c>
      <c r="R23" s="37">
        <f t="shared" si="15"/>
        <v>0</v>
      </c>
      <c r="S23" s="60">
        <v>0</v>
      </c>
      <c r="T23" s="37">
        <f t="shared" si="6"/>
        <v>0</v>
      </c>
      <c r="U23" s="60">
        <v>0</v>
      </c>
      <c r="V23" s="37">
        <f t="shared" si="7"/>
        <v>0</v>
      </c>
      <c r="W23" s="60">
        <v>1</v>
      </c>
      <c r="X23" s="37">
        <f t="shared" si="8"/>
        <v>0.3558718861209964</v>
      </c>
      <c r="Y23" s="60">
        <v>0</v>
      </c>
      <c r="Z23" s="37">
        <f t="shared" si="9"/>
        <v>0</v>
      </c>
      <c r="AA23" s="39">
        <f t="shared" si="16"/>
        <v>273</v>
      </c>
      <c r="AB23" s="37">
        <f t="shared" si="10"/>
        <v>97.15302491103202</v>
      </c>
      <c r="AC23" s="60">
        <v>8</v>
      </c>
      <c r="AD23" s="40">
        <f t="shared" si="11"/>
        <v>2.8469750889679712</v>
      </c>
      <c r="AE23" s="39">
        <f t="shared" si="12"/>
        <v>281</v>
      </c>
      <c r="AF23" s="103">
        <f t="shared" si="13"/>
        <v>64.30205949656751</v>
      </c>
      <c r="AG23" s="106">
        <f t="shared" si="14"/>
        <v>-35.69794050343249</v>
      </c>
    </row>
    <row r="24" spans="1:33" ht="12.75" customHeight="1">
      <c r="A24" s="304"/>
      <c r="B24" s="6">
        <v>117</v>
      </c>
      <c r="C24" s="3" t="s">
        <v>16</v>
      </c>
      <c r="D24" s="53">
        <v>437</v>
      </c>
      <c r="E24" s="60">
        <v>81</v>
      </c>
      <c r="F24" s="37">
        <f t="shared" si="0"/>
        <v>26.732673267326735</v>
      </c>
      <c r="G24" s="70">
        <v>161</v>
      </c>
      <c r="H24" s="37">
        <f t="shared" si="1"/>
        <v>53.135313531353134</v>
      </c>
      <c r="I24" s="60">
        <v>3</v>
      </c>
      <c r="J24" s="37">
        <f t="shared" si="2"/>
        <v>0.9900990099009901</v>
      </c>
      <c r="K24" s="60">
        <v>6</v>
      </c>
      <c r="L24" s="37">
        <f t="shared" si="3"/>
        <v>1.9801980198019802</v>
      </c>
      <c r="M24" s="60">
        <v>3</v>
      </c>
      <c r="N24" s="37">
        <f t="shared" si="4"/>
        <v>0.9900990099009901</v>
      </c>
      <c r="O24" s="60">
        <v>35</v>
      </c>
      <c r="P24" s="37">
        <f t="shared" si="5"/>
        <v>11.55115511551155</v>
      </c>
      <c r="Q24" s="210">
        <v>0</v>
      </c>
      <c r="R24" s="37">
        <f t="shared" si="15"/>
        <v>0</v>
      </c>
      <c r="S24" s="60">
        <v>3</v>
      </c>
      <c r="T24" s="37">
        <f t="shared" si="6"/>
        <v>0.9900990099009901</v>
      </c>
      <c r="U24" s="60">
        <v>0</v>
      </c>
      <c r="V24" s="37">
        <f t="shared" si="7"/>
        <v>0</v>
      </c>
      <c r="W24" s="60">
        <v>0</v>
      </c>
      <c r="X24" s="37">
        <f t="shared" si="8"/>
        <v>0</v>
      </c>
      <c r="Y24" s="60">
        <v>0</v>
      </c>
      <c r="Z24" s="37">
        <f t="shared" si="9"/>
        <v>0</v>
      </c>
      <c r="AA24" s="39">
        <f t="shared" si="16"/>
        <v>292</v>
      </c>
      <c r="AB24" s="37">
        <f t="shared" si="10"/>
        <v>96.36963696369637</v>
      </c>
      <c r="AC24" s="60">
        <v>11</v>
      </c>
      <c r="AD24" s="40">
        <f t="shared" si="11"/>
        <v>3.6303630363036308</v>
      </c>
      <c r="AE24" s="39">
        <f t="shared" si="12"/>
        <v>303</v>
      </c>
      <c r="AF24" s="103">
        <f t="shared" si="13"/>
        <v>69.33638443935926</v>
      </c>
      <c r="AG24" s="106">
        <f t="shared" si="14"/>
        <v>-30.663615560640736</v>
      </c>
    </row>
    <row r="25" spans="1:33" ht="12.75" customHeight="1">
      <c r="A25" s="304"/>
      <c r="B25" s="6">
        <v>118</v>
      </c>
      <c r="C25" s="3" t="s">
        <v>15</v>
      </c>
      <c r="D25" s="53">
        <v>643</v>
      </c>
      <c r="E25" s="60">
        <v>119</v>
      </c>
      <c r="F25" s="37">
        <f t="shared" si="0"/>
        <v>24.285714285714285</v>
      </c>
      <c r="G25" s="70">
        <v>202</v>
      </c>
      <c r="H25" s="37">
        <f t="shared" si="1"/>
        <v>41.224489795918366</v>
      </c>
      <c r="I25" s="60">
        <v>2</v>
      </c>
      <c r="J25" s="37">
        <f t="shared" si="2"/>
        <v>0.40816326530612246</v>
      </c>
      <c r="K25" s="60">
        <v>0</v>
      </c>
      <c r="L25" s="37">
        <f t="shared" si="3"/>
        <v>0</v>
      </c>
      <c r="M25" s="60">
        <v>57</v>
      </c>
      <c r="N25" s="37">
        <f t="shared" si="4"/>
        <v>11.63265306122449</v>
      </c>
      <c r="O25" s="60">
        <v>59</v>
      </c>
      <c r="P25" s="37">
        <f t="shared" si="5"/>
        <v>12.040816326530612</v>
      </c>
      <c r="Q25" s="210">
        <v>0</v>
      </c>
      <c r="R25" s="37">
        <f t="shared" si="15"/>
        <v>0</v>
      </c>
      <c r="S25" s="60">
        <v>0</v>
      </c>
      <c r="T25" s="37">
        <f t="shared" si="6"/>
        <v>0</v>
      </c>
      <c r="U25" s="60">
        <v>0</v>
      </c>
      <c r="V25" s="37">
        <f t="shared" si="7"/>
        <v>0</v>
      </c>
      <c r="W25" s="60">
        <v>0</v>
      </c>
      <c r="X25" s="37">
        <f t="shared" si="8"/>
        <v>0</v>
      </c>
      <c r="Y25" s="60">
        <v>0</v>
      </c>
      <c r="Z25" s="37">
        <f t="shared" si="9"/>
        <v>0</v>
      </c>
      <c r="AA25" s="39">
        <f t="shared" si="16"/>
        <v>439</v>
      </c>
      <c r="AB25" s="37">
        <f t="shared" si="10"/>
        <v>89.59183673469387</v>
      </c>
      <c r="AC25" s="60">
        <v>51</v>
      </c>
      <c r="AD25" s="40">
        <f t="shared" si="11"/>
        <v>10.408163265306122</v>
      </c>
      <c r="AE25" s="39">
        <f t="shared" si="12"/>
        <v>490</v>
      </c>
      <c r="AF25" s="103">
        <f t="shared" si="13"/>
        <v>76.20528771384136</v>
      </c>
      <c r="AG25" s="106">
        <f t="shared" si="14"/>
        <v>-23.794712286158642</v>
      </c>
    </row>
    <row r="26" spans="1:33" ht="12.75" customHeight="1">
      <c r="A26" s="304"/>
      <c r="B26" s="6">
        <v>119</v>
      </c>
      <c r="C26" s="3" t="s">
        <v>15</v>
      </c>
      <c r="D26" s="53">
        <v>230</v>
      </c>
      <c r="E26" s="70">
        <v>40</v>
      </c>
      <c r="F26" s="37">
        <f t="shared" si="0"/>
        <v>22.857142857142858</v>
      </c>
      <c r="G26" s="70">
        <v>99</v>
      </c>
      <c r="H26" s="37">
        <f t="shared" si="1"/>
        <v>56.57142857142857</v>
      </c>
      <c r="I26" s="60">
        <v>2</v>
      </c>
      <c r="J26" s="37">
        <f t="shared" si="2"/>
        <v>1.1428571428571428</v>
      </c>
      <c r="K26" s="60">
        <v>0</v>
      </c>
      <c r="L26" s="37">
        <f t="shared" si="3"/>
        <v>0</v>
      </c>
      <c r="M26" s="60">
        <v>19</v>
      </c>
      <c r="N26" s="37">
        <f t="shared" si="4"/>
        <v>10.857142857142858</v>
      </c>
      <c r="O26" s="60">
        <v>5</v>
      </c>
      <c r="P26" s="37">
        <f t="shared" si="5"/>
        <v>2.857142857142857</v>
      </c>
      <c r="Q26" s="210">
        <v>0</v>
      </c>
      <c r="R26" s="37">
        <f t="shared" si="15"/>
        <v>0</v>
      </c>
      <c r="S26" s="60">
        <v>0</v>
      </c>
      <c r="T26" s="37">
        <f t="shared" si="6"/>
        <v>0</v>
      </c>
      <c r="U26" s="60">
        <v>0</v>
      </c>
      <c r="V26" s="37">
        <f t="shared" si="7"/>
        <v>0</v>
      </c>
      <c r="W26" s="60">
        <v>0</v>
      </c>
      <c r="X26" s="37">
        <f t="shared" si="8"/>
        <v>0</v>
      </c>
      <c r="Y26" s="60">
        <v>0</v>
      </c>
      <c r="Z26" s="37">
        <f t="shared" si="9"/>
        <v>0</v>
      </c>
      <c r="AA26" s="39">
        <f t="shared" si="16"/>
        <v>165</v>
      </c>
      <c r="AB26" s="37">
        <f t="shared" si="10"/>
        <v>94.28571428571428</v>
      </c>
      <c r="AC26" s="60">
        <v>10</v>
      </c>
      <c r="AD26" s="40">
        <f t="shared" si="11"/>
        <v>5.714285714285714</v>
      </c>
      <c r="AE26" s="39">
        <f t="shared" si="12"/>
        <v>175</v>
      </c>
      <c r="AF26" s="103">
        <f t="shared" si="13"/>
        <v>76.08695652173914</v>
      </c>
      <c r="AG26" s="106">
        <f t="shared" si="14"/>
        <v>-23.91304347826086</v>
      </c>
    </row>
    <row r="27" spans="1:33" ht="12.75" customHeight="1">
      <c r="A27" s="304"/>
      <c r="B27" s="6">
        <v>120</v>
      </c>
      <c r="C27" s="3" t="s">
        <v>15</v>
      </c>
      <c r="D27" s="53">
        <v>432</v>
      </c>
      <c r="E27" s="70">
        <v>60</v>
      </c>
      <c r="F27" s="37">
        <f t="shared" si="0"/>
        <v>15.957446808510639</v>
      </c>
      <c r="G27" s="70">
        <v>227</v>
      </c>
      <c r="H27" s="37">
        <f t="shared" si="1"/>
        <v>60.37234042553191</v>
      </c>
      <c r="I27" s="60">
        <v>0</v>
      </c>
      <c r="J27" s="37">
        <f t="shared" si="2"/>
        <v>0</v>
      </c>
      <c r="K27" s="60">
        <v>0</v>
      </c>
      <c r="L27" s="37">
        <f t="shared" si="3"/>
        <v>0</v>
      </c>
      <c r="M27" s="60">
        <v>3</v>
      </c>
      <c r="N27" s="37">
        <f t="shared" si="4"/>
        <v>0.7978723404255319</v>
      </c>
      <c r="O27" s="60">
        <v>66</v>
      </c>
      <c r="P27" s="37">
        <f t="shared" si="5"/>
        <v>17.5531914893617</v>
      </c>
      <c r="Q27" s="210">
        <v>0</v>
      </c>
      <c r="R27" s="37">
        <f t="shared" si="15"/>
        <v>0</v>
      </c>
      <c r="S27" s="60">
        <v>0</v>
      </c>
      <c r="T27" s="37">
        <f t="shared" si="6"/>
        <v>0</v>
      </c>
      <c r="U27" s="60">
        <v>1</v>
      </c>
      <c r="V27" s="37">
        <f t="shared" si="7"/>
        <v>0.26595744680851063</v>
      </c>
      <c r="W27" s="60">
        <v>0</v>
      </c>
      <c r="X27" s="37">
        <f t="shared" si="8"/>
        <v>0</v>
      </c>
      <c r="Y27" s="60">
        <v>0</v>
      </c>
      <c r="Z27" s="37">
        <f t="shared" si="9"/>
        <v>0</v>
      </c>
      <c r="AA27" s="39">
        <f t="shared" si="16"/>
        <v>357</v>
      </c>
      <c r="AB27" s="37">
        <f t="shared" si="10"/>
        <v>94.9468085106383</v>
      </c>
      <c r="AC27" s="60">
        <v>19</v>
      </c>
      <c r="AD27" s="40">
        <f t="shared" si="11"/>
        <v>5.053191489361701</v>
      </c>
      <c r="AE27" s="39">
        <f t="shared" si="12"/>
        <v>376</v>
      </c>
      <c r="AF27" s="103">
        <f t="shared" si="13"/>
        <v>87.03703703703704</v>
      </c>
      <c r="AG27" s="106">
        <f t="shared" si="14"/>
        <v>-12.962962962962962</v>
      </c>
    </row>
    <row r="28" spans="1:33" ht="12.75" customHeight="1">
      <c r="A28" s="304"/>
      <c r="B28" s="6">
        <v>121</v>
      </c>
      <c r="C28" s="3" t="s">
        <v>15</v>
      </c>
      <c r="D28" s="53">
        <v>514</v>
      </c>
      <c r="E28" s="60">
        <v>112</v>
      </c>
      <c r="F28" s="37">
        <f t="shared" si="0"/>
        <v>34.78260869565217</v>
      </c>
      <c r="G28" s="70">
        <v>85</v>
      </c>
      <c r="H28" s="37">
        <f t="shared" si="1"/>
        <v>26.39751552795031</v>
      </c>
      <c r="I28" s="60">
        <v>7</v>
      </c>
      <c r="J28" s="37">
        <f t="shared" si="2"/>
        <v>2.1739130434782608</v>
      </c>
      <c r="K28" s="60">
        <v>1</v>
      </c>
      <c r="L28" s="37">
        <f t="shared" si="3"/>
        <v>0.3105590062111801</v>
      </c>
      <c r="M28" s="60">
        <v>13</v>
      </c>
      <c r="N28" s="37">
        <f t="shared" si="4"/>
        <v>4.037267080745342</v>
      </c>
      <c r="O28" s="60">
        <v>94</v>
      </c>
      <c r="P28" s="37">
        <f t="shared" si="5"/>
        <v>29.19254658385093</v>
      </c>
      <c r="Q28" s="210">
        <v>0</v>
      </c>
      <c r="R28" s="37">
        <f t="shared" si="15"/>
        <v>0</v>
      </c>
      <c r="S28" s="60">
        <v>6</v>
      </c>
      <c r="T28" s="37">
        <f t="shared" si="6"/>
        <v>1.8633540372670807</v>
      </c>
      <c r="U28" s="60">
        <v>1</v>
      </c>
      <c r="V28" s="37">
        <f t="shared" si="7"/>
        <v>0.3105590062111801</v>
      </c>
      <c r="W28" s="60">
        <v>3</v>
      </c>
      <c r="X28" s="37">
        <f t="shared" si="8"/>
        <v>0.9316770186335404</v>
      </c>
      <c r="Y28" s="60">
        <v>0</v>
      </c>
      <c r="Z28" s="37">
        <f t="shared" si="9"/>
        <v>0</v>
      </c>
      <c r="AA28" s="39">
        <f t="shared" si="16"/>
        <v>322</v>
      </c>
      <c r="AB28" s="37">
        <f t="shared" si="10"/>
        <v>100</v>
      </c>
      <c r="AC28" s="60">
        <v>0</v>
      </c>
      <c r="AD28" s="40">
        <f t="shared" si="11"/>
        <v>0</v>
      </c>
      <c r="AE28" s="39">
        <f t="shared" si="12"/>
        <v>322</v>
      </c>
      <c r="AF28" s="103">
        <f t="shared" si="13"/>
        <v>62.64591439688716</v>
      </c>
      <c r="AG28" s="106">
        <f t="shared" si="14"/>
        <v>-37.35408560311284</v>
      </c>
    </row>
    <row r="29" spans="1:33" ht="12.75" customHeight="1">
      <c r="A29" s="304"/>
      <c r="B29" s="6">
        <v>122</v>
      </c>
      <c r="C29" s="3" t="s">
        <v>15</v>
      </c>
      <c r="D29" s="53">
        <v>631</v>
      </c>
      <c r="E29" s="70">
        <v>95</v>
      </c>
      <c r="F29" s="37">
        <f t="shared" si="0"/>
        <v>22.673031026252982</v>
      </c>
      <c r="G29" s="70">
        <v>226</v>
      </c>
      <c r="H29" s="37">
        <f t="shared" si="1"/>
        <v>53.93794749403341</v>
      </c>
      <c r="I29" s="70">
        <v>6</v>
      </c>
      <c r="J29" s="37">
        <f t="shared" si="2"/>
        <v>1.431980906921241</v>
      </c>
      <c r="K29" s="70">
        <v>2</v>
      </c>
      <c r="L29" s="37">
        <f t="shared" si="3"/>
        <v>0.47732696897374705</v>
      </c>
      <c r="M29" s="70">
        <v>13</v>
      </c>
      <c r="N29" s="37">
        <f t="shared" si="4"/>
        <v>3.1026252983293556</v>
      </c>
      <c r="O29" s="70">
        <v>60</v>
      </c>
      <c r="P29" s="37">
        <f t="shared" si="5"/>
        <v>14.319809069212411</v>
      </c>
      <c r="Q29" s="210">
        <v>0</v>
      </c>
      <c r="R29" s="37">
        <f t="shared" si="15"/>
        <v>0</v>
      </c>
      <c r="S29" s="70">
        <v>3</v>
      </c>
      <c r="T29" s="37">
        <f t="shared" si="6"/>
        <v>0.7159904534606205</v>
      </c>
      <c r="U29" s="70">
        <v>0</v>
      </c>
      <c r="V29" s="37">
        <f t="shared" si="7"/>
        <v>0</v>
      </c>
      <c r="W29" s="70">
        <v>1</v>
      </c>
      <c r="X29" s="37">
        <f t="shared" si="8"/>
        <v>0.23866348448687352</v>
      </c>
      <c r="Y29" s="70">
        <v>0</v>
      </c>
      <c r="Z29" s="37">
        <f t="shared" si="9"/>
        <v>0</v>
      </c>
      <c r="AA29" s="39">
        <f t="shared" si="16"/>
        <v>406</v>
      </c>
      <c r="AB29" s="37">
        <f t="shared" si="10"/>
        <v>96.89737470167064</v>
      </c>
      <c r="AC29" s="60">
        <v>13</v>
      </c>
      <c r="AD29" s="40">
        <f t="shared" si="11"/>
        <v>3.1026252983293556</v>
      </c>
      <c r="AE29" s="39">
        <f t="shared" si="12"/>
        <v>419</v>
      </c>
      <c r="AF29" s="103">
        <f t="shared" si="13"/>
        <v>66.40253565768622</v>
      </c>
      <c r="AG29" s="106">
        <f t="shared" si="14"/>
        <v>-33.597464342313785</v>
      </c>
    </row>
    <row r="30" spans="1:33" ht="12.75" customHeight="1">
      <c r="A30" s="304"/>
      <c r="B30" s="6">
        <v>123</v>
      </c>
      <c r="C30" s="3" t="s">
        <v>15</v>
      </c>
      <c r="D30" s="53">
        <v>448</v>
      </c>
      <c r="E30" s="60">
        <v>222</v>
      </c>
      <c r="F30" s="37">
        <f t="shared" si="0"/>
        <v>55.36159600997507</v>
      </c>
      <c r="G30" s="70">
        <v>139</v>
      </c>
      <c r="H30" s="37">
        <f t="shared" si="1"/>
        <v>34.66334164588529</v>
      </c>
      <c r="I30" s="60">
        <v>5</v>
      </c>
      <c r="J30" s="37">
        <f t="shared" si="2"/>
        <v>1.2468827930174564</v>
      </c>
      <c r="K30" s="60">
        <v>0</v>
      </c>
      <c r="L30" s="37">
        <f t="shared" si="3"/>
        <v>0</v>
      </c>
      <c r="M30" s="60">
        <v>5</v>
      </c>
      <c r="N30" s="37">
        <f t="shared" si="4"/>
        <v>1.2468827930174564</v>
      </c>
      <c r="O30" s="60">
        <v>28</v>
      </c>
      <c r="P30" s="37">
        <f t="shared" si="5"/>
        <v>6.982543640897755</v>
      </c>
      <c r="Q30" s="210">
        <v>0</v>
      </c>
      <c r="R30" s="37">
        <f t="shared" si="15"/>
        <v>0</v>
      </c>
      <c r="S30" s="60">
        <v>2</v>
      </c>
      <c r="T30" s="37">
        <f t="shared" si="6"/>
        <v>0.4987531172069825</v>
      </c>
      <c r="U30" s="60">
        <v>0</v>
      </c>
      <c r="V30" s="37">
        <f t="shared" si="7"/>
        <v>0</v>
      </c>
      <c r="W30" s="60">
        <v>0</v>
      </c>
      <c r="X30" s="37">
        <f t="shared" si="8"/>
        <v>0</v>
      </c>
      <c r="Y30" s="60">
        <v>0</v>
      </c>
      <c r="Z30" s="37">
        <f t="shared" si="9"/>
        <v>0</v>
      </c>
      <c r="AA30" s="39">
        <f t="shared" si="16"/>
        <v>401</v>
      </c>
      <c r="AB30" s="37">
        <f t="shared" si="10"/>
        <v>100</v>
      </c>
      <c r="AC30" s="60">
        <v>0</v>
      </c>
      <c r="AD30" s="40">
        <f t="shared" si="11"/>
        <v>0</v>
      </c>
      <c r="AE30" s="39">
        <f t="shared" si="12"/>
        <v>401</v>
      </c>
      <c r="AF30" s="103">
        <f t="shared" si="13"/>
        <v>89.50892857142857</v>
      </c>
      <c r="AG30" s="106">
        <f t="shared" si="14"/>
        <v>-10.49107142857143</v>
      </c>
    </row>
    <row r="31" spans="1:33" ht="12.75" customHeight="1">
      <c r="A31" s="304"/>
      <c r="B31" s="247">
        <v>124</v>
      </c>
      <c r="C31" s="248" t="s">
        <v>15</v>
      </c>
      <c r="D31" s="249">
        <v>692</v>
      </c>
      <c r="E31" s="250">
        <v>252</v>
      </c>
      <c r="F31" s="251">
        <f t="shared" si="0"/>
        <v>46.15384615384615</v>
      </c>
      <c r="G31" s="252">
        <v>255</v>
      </c>
      <c r="H31" s="251">
        <f t="shared" si="1"/>
        <v>46.7032967032967</v>
      </c>
      <c r="I31" s="250">
        <v>3</v>
      </c>
      <c r="J31" s="251">
        <f t="shared" si="2"/>
        <v>0.5494505494505495</v>
      </c>
      <c r="K31" s="250">
        <v>0</v>
      </c>
      <c r="L31" s="251">
        <f t="shared" si="3"/>
        <v>0</v>
      </c>
      <c r="M31" s="250">
        <v>1</v>
      </c>
      <c r="N31" s="251">
        <f t="shared" si="4"/>
        <v>0.18315018315018314</v>
      </c>
      <c r="O31" s="250">
        <v>25</v>
      </c>
      <c r="P31" s="251">
        <f t="shared" si="5"/>
        <v>4.5787545787545785</v>
      </c>
      <c r="Q31" s="253">
        <v>0</v>
      </c>
      <c r="R31" s="251">
        <f t="shared" si="15"/>
        <v>0</v>
      </c>
      <c r="S31" s="250">
        <v>2</v>
      </c>
      <c r="T31" s="251">
        <f t="shared" si="6"/>
        <v>0.3663003663003663</v>
      </c>
      <c r="U31" s="250">
        <v>0</v>
      </c>
      <c r="V31" s="251">
        <f t="shared" si="7"/>
        <v>0</v>
      </c>
      <c r="W31" s="250">
        <v>0</v>
      </c>
      <c r="X31" s="251">
        <f t="shared" si="8"/>
        <v>0</v>
      </c>
      <c r="Y31" s="250">
        <v>0</v>
      </c>
      <c r="Z31" s="251">
        <f t="shared" si="9"/>
        <v>0</v>
      </c>
      <c r="AA31" s="254">
        <f t="shared" si="16"/>
        <v>538</v>
      </c>
      <c r="AB31" s="251">
        <f t="shared" si="10"/>
        <v>98.53479853479854</v>
      </c>
      <c r="AC31" s="250">
        <v>8</v>
      </c>
      <c r="AD31" s="255">
        <f t="shared" si="11"/>
        <v>1.465201465201465</v>
      </c>
      <c r="AE31" s="254">
        <f t="shared" si="12"/>
        <v>546</v>
      </c>
      <c r="AF31" s="256">
        <f t="shared" si="13"/>
        <v>78.90173410404624</v>
      </c>
      <c r="AG31" s="257">
        <f t="shared" si="14"/>
        <v>-21.09826589595376</v>
      </c>
    </row>
    <row r="32" spans="1:33" ht="12.75" customHeight="1">
      <c r="A32" s="304"/>
      <c r="B32" s="6">
        <v>125</v>
      </c>
      <c r="C32" s="3" t="s">
        <v>15</v>
      </c>
      <c r="D32" s="53">
        <v>494</v>
      </c>
      <c r="E32" s="70">
        <v>107</v>
      </c>
      <c r="F32" s="37">
        <f t="shared" si="0"/>
        <v>33.860759493670884</v>
      </c>
      <c r="G32" s="70">
        <v>174</v>
      </c>
      <c r="H32" s="37">
        <f t="shared" si="1"/>
        <v>55.06329113924051</v>
      </c>
      <c r="I32" s="60">
        <v>3</v>
      </c>
      <c r="J32" s="37">
        <f t="shared" si="2"/>
        <v>0.949367088607595</v>
      </c>
      <c r="K32" s="60">
        <v>1</v>
      </c>
      <c r="L32" s="37">
        <f t="shared" si="3"/>
        <v>0.31645569620253167</v>
      </c>
      <c r="M32" s="60">
        <v>5</v>
      </c>
      <c r="N32" s="37">
        <f t="shared" si="4"/>
        <v>1.5822784810126582</v>
      </c>
      <c r="O32" s="60">
        <v>10</v>
      </c>
      <c r="P32" s="37">
        <f t="shared" si="5"/>
        <v>3.1645569620253164</v>
      </c>
      <c r="Q32" s="210">
        <v>0</v>
      </c>
      <c r="R32" s="37">
        <f t="shared" si="15"/>
        <v>0</v>
      </c>
      <c r="S32" s="60">
        <v>1</v>
      </c>
      <c r="T32" s="37">
        <f t="shared" si="6"/>
        <v>0.31645569620253167</v>
      </c>
      <c r="U32" s="60">
        <v>1</v>
      </c>
      <c r="V32" s="37">
        <f t="shared" si="7"/>
        <v>0.31645569620253167</v>
      </c>
      <c r="W32" s="60">
        <v>2</v>
      </c>
      <c r="X32" s="37">
        <f t="shared" si="8"/>
        <v>0.6329113924050633</v>
      </c>
      <c r="Y32" s="60">
        <v>0</v>
      </c>
      <c r="Z32" s="37">
        <f t="shared" si="9"/>
        <v>0</v>
      </c>
      <c r="AA32" s="39">
        <f t="shared" si="16"/>
        <v>304</v>
      </c>
      <c r="AB32" s="37">
        <f t="shared" si="10"/>
        <v>96.20253164556962</v>
      </c>
      <c r="AC32" s="60">
        <v>12</v>
      </c>
      <c r="AD32" s="40">
        <f t="shared" si="11"/>
        <v>3.79746835443038</v>
      </c>
      <c r="AE32" s="39">
        <f t="shared" si="12"/>
        <v>316</v>
      </c>
      <c r="AF32" s="103">
        <f t="shared" si="13"/>
        <v>63.96761133603239</v>
      </c>
      <c r="AG32" s="106">
        <f t="shared" si="14"/>
        <v>-36.03238866396761</v>
      </c>
    </row>
    <row r="33" spans="1:33" ht="12.75" customHeight="1">
      <c r="A33" s="304"/>
      <c r="B33" s="6">
        <v>125</v>
      </c>
      <c r="C33" s="3" t="s">
        <v>16</v>
      </c>
      <c r="D33" s="53">
        <v>494</v>
      </c>
      <c r="E33" s="70">
        <v>110</v>
      </c>
      <c r="F33" s="37">
        <f t="shared" si="0"/>
        <v>35.714285714285715</v>
      </c>
      <c r="G33" s="70">
        <v>145</v>
      </c>
      <c r="H33" s="37">
        <f t="shared" si="1"/>
        <v>47.07792207792208</v>
      </c>
      <c r="I33" s="60">
        <v>3</v>
      </c>
      <c r="J33" s="37">
        <f t="shared" si="2"/>
        <v>0.974025974025974</v>
      </c>
      <c r="K33" s="60">
        <v>1</v>
      </c>
      <c r="L33" s="37">
        <f t="shared" si="3"/>
        <v>0.3246753246753247</v>
      </c>
      <c r="M33" s="60">
        <v>4</v>
      </c>
      <c r="N33" s="37">
        <f t="shared" si="4"/>
        <v>1.2987012987012987</v>
      </c>
      <c r="O33" s="60">
        <v>25</v>
      </c>
      <c r="P33" s="37">
        <f t="shared" si="5"/>
        <v>8.116883116883116</v>
      </c>
      <c r="Q33" s="210">
        <v>0</v>
      </c>
      <c r="R33" s="37">
        <f t="shared" si="15"/>
        <v>0</v>
      </c>
      <c r="S33" s="60">
        <v>3</v>
      </c>
      <c r="T33" s="37">
        <f t="shared" si="6"/>
        <v>0.974025974025974</v>
      </c>
      <c r="U33" s="60">
        <v>1</v>
      </c>
      <c r="V33" s="37">
        <f t="shared" si="7"/>
        <v>0.3246753246753247</v>
      </c>
      <c r="W33" s="60">
        <v>1</v>
      </c>
      <c r="X33" s="37">
        <f t="shared" si="8"/>
        <v>0.3246753246753247</v>
      </c>
      <c r="Y33" s="60">
        <v>0</v>
      </c>
      <c r="Z33" s="37">
        <f t="shared" si="9"/>
        <v>0</v>
      </c>
      <c r="AA33" s="39">
        <f t="shared" si="16"/>
        <v>293</v>
      </c>
      <c r="AB33" s="37">
        <f t="shared" si="10"/>
        <v>95.12987012987013</v>
      </c>
      <c r="AC33" s="60">
        <v>15</v>
      </c>
      <c r="AD33" s="40">
        <f t="shared" si="11"/>
        <v>4.870129870129871</v>
      </c>
      <c r="AE33" s="39">
        <f t="shared" si="12"/>
        <v>308</v>
      </c>
      <c r="AF33" s="103">
        <f t="shared" si="13"/>
        <v>62.34817813765182</v>
      </c>
      <c r="AG33" s="106">
        <f t="shared" si="14"/>
        <v>-37.65182186234818</v>
      </c>
    </row>
    <row r="34" spans="1:33" ht="12.75" customHeight="1">
      <c r="A34" s="304"/>
      <c r="B34" s="6">
        <v>126</v>
      </c>
      <c r="C34" s="3" t="s">
        <v>15</v>
      </c>
      <c r="D34" s="53">
        <v>642</v>
      </c>
      <c r="E34" s="70">
        <v>191</v>
      </c>
      <c r="F34" s="37">
        <f t="shared" si="0"/>
        <v>46.47201946472019</v>
      </c>
      <c r="G34" s="70">
        <v>168</v>
      </c>
      <c r="H34" s="37">
        <f t="shared" si="1"/>
        <v>40.87591240875913</v>
      </c>
      <c r="I34" s="60">
        <v>6</v>
      </c>
      <c r="J34" s="37">
        <f t="shared" si="2"/>
        <v>1.4598540145985401</v>
      </c>
      <c r="K34" s="60">
        <v>2</v>
      </c>
      <c r="L34" s="37">
        <f t="shared" si="3"/>
        <v>0.48661800486618007</v>
      </c>
      <c r="M34" s="60">
        <v>1</v>
      </c>
      <c r="N34" s="37">
        <f t="shared" si="4"/>
        <v>0.24330900243309003</v>
      </c>
      <c r="O34" s="60">
        <v>24</v>
      </c>
      <c r="P34" s="37">
        <f t="shared" si="5"/>
        <v>5.839416058394161</v>
      </c>
      <c r="Q34" s="210">
        <v>0</v>
      </c>
      <c r="R34" s="37">
        <f t="shared" si="15"/>
        <v>0</v>
      </c>
      <c r="S34" s="60">
        <v>5</v>
      </c>
      <c r="T34" s="37">
        <f t="shared" si="6"/>
        <v>1.2165450121654502</v>
      </c>
      <c r="U34" s="60">
        <v>0</v>
      </c>
      <c r="V34" s="37">
        <f t="shared" si="7"/>
        <v>0</v>
      </c>
      <c r="W34" s="60">
        <v>0</v>
      </c>
      <c r="X34" s="37">
        <f t="shared" si="8"/>
        <v>0</v>
      </c>
      <c r="Y34" s="60">
        <v>0</v>
      </c>
      <c r="Z34" s="37">
        <f t="shared" si="9"/>
        <v>0</v>
      </c>
      <c r="AA34" s="39">
        <f t="shared" si="16"/>
        <v>397</v>
      </c>
      <c r="AB34" s="37">
        <f t="shared" si="10"/>
        <v>96.59367396593674</v>
      </c>
      <c r="AC34" s="60">
        <v>14</v>
      </c>
      <c r="AD34" s="40">
        <f t="shared" si="11"/>
        <v>3.40632603406326</v>
      </c>
      <c r="AE34" s="39">
        <f t="shared" si="12"/>
        <v>411</v>
      </c>
      <c r="AF34" s="103">
        <f t="shared" si="13"/>
        <v>64.01869158878505</v>
      </c>
      <c r="AG34" s="106">
        <f t="shared" si="14"/>
        <v>-35.981308411214954</v>
      </c>
    </row>
    <row r="35" spans="1:33" ht="12.75" customHeight="1">
      <c r="A35" s="304"/>
      <c r="B35" s="6">
        <v>126</v>
      </c>
      <c r="C35" s="3" t="s">
        <v>16</v>
      </c>
      <c r="D35" s="53">
        <v>643</v>
      </c>
      <c r="E35" s="60">
        <v>182</v>
      </c>
      <c r="F35" s="37">
        <f t="shared" si="0"/>
        <v>42.032332563510394</v>
      </c>
      <c r="G35" s="70">
        <v>162</v>
      </c>
      <c r="H35" s="37">
        <f t="shared" si="1"/>
        <v>37.41339491916859</v>
      </c>
      <c r="I35" s="60">
        <v>4</v>
      </c>
      <c r="J35" s="37">
        <f t="shared" si="2"/>
        <v>0.9237875288683602</v>
      </c>
      <c r="K35" s="60">
        <v>3</v>
      </c>
      <c r="L35" s="37">
        <f t="shared" si="3"/>
        <v>0.6928406466512702</v>
      </c>
      <c r="M35" s="60">
        <v>5</v>
      </c>
      <c r="N35" s="37">
        <f t="shared" si="4"/>
        <v>1.1547344110854503</v>
      </c>
      <c r="O35" s="60">
        <v>26</v>
      </c>
      <c r="P35" s="37">
        <f t="shared" si="5"/>
        <v>6.0046189376443415</v>
      </c>
      <c r="Q35" s="210">
        <v>0</v>
      </c>
      <c r="R35" s="37">
        <f t="shared" si="15"/>
        <v>0</v>
      </c>
      <c r="S35" s="60">
        <v>3</v>
      </c>
      <c r="T35" s="37">
        <f t="shared" si="6"/>
        <v>0.6928406466512702</v>
      </c>
      <c r="U35" s="60">
        <v>1</v>
      </c>
      <c r="V35" s="37">
        <f t="shared" si="7"/>
        <v>0.23094688221709006</v>
      </c>
      <c r="W35" s="60">
        <v>0</v>
      </c>
      <c r="X35" s="37">
        <f t="shared" si="8"/>
        <v>0</v>
      </c>
      <c r="Y35" s="60">
        <v>0</v>
      </c>
      <c r="Z35" s="37">
        <f t="shared" si="9"/>
        <v>0</v>
      </c>
      <c r="AA35" s="39">
        <f t="shared" si="16"/>
        <v>386</v>
      </c>
      <c r="AB35" s="37">
        <f t="shared" si="10"/>
        <v>89.14549653579677</v>
      </c>
      <c r="AC35" s="60">
        <v>47</v>
      </c>
      <c r="AD35" s="40">
        <f t="shared" si="11"/>
        <v>10.854503464203233</v>
      </c>
      <c r="AE35" s="39">
        <f t="shared" si="12"/>
        <v>433</v>
      </c>
      <c r="AF35" s="103">
        <f t="shared" si="13"/>
        <v>67.34059097978226</v>
      </c>
      <c r="AG35" s="106">
        <f t="shared" si="14"/>
        <v>-32.65940902021774</v>
      </c>
    </row>
    <row r="36" spans="1:33" ht="12.75" customHeight="1">
      <c r="A36" s="304"/>
      <c r="B36" s="6">
        <v>127</v>
      </c>
      <c r="C36" s="3" t="s">
        <v>15</v>
      </c>
      <c r="D36" s="53">
        <v>649</v>
      </c>
      <c r="E36" s="60">
        <v>167</v>
      </c>
      <c r="F36" s="37">
        <f t="shared" si="0"/>
        <v>37.868480725623584</v>
      </c>
      <c r="G36" s="70">
        <v>209</v>
      </c>
      <c r="H36" s="37">
        <f t="shared" si="1"/>
        <v>47.3922902494331</v>
      </c>
      <c r="I36" s="60">
        <v>9</v>
      </c>
      <c r="J36" s="37">
        <f t="shared" si="2"/>
        <v>2.0408163265306123</v>
      </c>
      <c r="K36" s="60">
        <v>3</v>
      </c>
      <c r="L36" s="37">
        <f t="shared" si="3"/>
        <v>0.6802721088435374</v>
      </c>
      <c r="M36" s="60">
        <v>3</v>
      </c>
      <c r="N36" s="37">
        <f t="shared" si="4"/>
        <v>0.6802721088435374</v>
      </c>
      <c r="O36" s="60">
        <v>19</v>
      </c>
      <c r="P36" s="37">
        <f t="shared" si="5"/>
        <v>4.308390022675737</v>
      </c>
      <c r="Q36" s="210">
        <v>0</v>
      </c>
      <c r="R36" s="37">
        <f t="shared" si="15"/>
        <v>0</v>
      </c>
      <c r="S36" s="60">
        <v>6</v>
      </c>
      <c r="T36" s="37">
        <f t="shared" si="6"/>
        <v>1.3605442176870748</v>
      </c>
      <c r="U36" s="60">
        <v>0</v>
      </c>
      <c r="V36" s="37">
        <f t="shared" si="7"/>
        <v>0</v>
      </c>
      <c r="W36" s="60">
        <v>1</v>
      </c>
      <c r="X36" s="37">
        <f t="shared" si="8"/>
        <v>0.22675736961451248</v>
      </c>
      <c r="Y36" s="60">
        <v>1</v>
      </c>
      <c r="Z36" s="37">
        <f t="shared" si="9"/>
        <v>0.23923444976076555</v>
      </c>
      <c r="AA36" s="39">
        <f t="shared" si="16"/>
        <v>418</v>
      </c>
      <c r="AB36" s="37">
        <f t="shared" si="10"/>
        <v>94.7845804988662</v>
      </c>
      <c r="AC36" s="60">
        <v>23</v>
      </c>
      <c r="AD36" s="40">
        <f t="shared" si="11"/>
        <v>5.215419501133787</v>
      </c>
      <c r="AE36" s="39">
        <f t="shared" si="12"/>
        <v>441</v>
      </c>
      <c r="AF36" s="103">
        <f t="shared" si="13"/>
        <v>67.95069337442219</v>
      </c>
      <c r="AG36" s="106">
        <f t="shared" si="14"/>
        <v>-32.04930662557781</v>
      </c>
    </row>
    <row r="37" spans="1:33" ht="12.75" customHeight="1">
      <c r="A37" s="304"/>
      <c r="B37" s="6">
        <v>128</v>
      </c>
      <c r="C37" s="3" t="s">
        <v>15</v>
      </c>
      <c r="D37" s="53">
        <v>133</v>
      </c>
      <c r="E37" s="70">
        <v>20</v>
      </c>
      <c r="F37" s="37">
        <f t="shared" si="0"/>
        <v>19.230769230769234</v>
      </c>
      <c r="G37" s="70">
        <v>72</v>
      </c>
      <c r="H37" s="37">
        <f t="shared" si="1"/>
        <v>69.23076923076923</v>
      </c>
      <c r="I37" s="60">
        <v>2</v>
      </c>
      <c r="J37" s="37">
        <f t="shared" si="2"/>
        <v>1.9230769230769231</v>
      </c>
      <c r="K37" s="60">
        <v>0</v>
      </c>
      <c r="L37" s="37">
        <f t="shared" si="3"/>
        <v>0</v>
      </c>
      <c r="M37" s="60">
        <v>1</v>
      </c>
      <c r="N37" s="37">
        <f t="shared" si="4"/>
        <v>0.9615384615384616</v>
      </c>
      <c r="O37" s="60">
        <v>4</v>
      </c>
      <c r="P37" s="37">
        <f t="shared" si="5"/>
        <v>3.8461538461538463</v>
      </c>
      <c r="Q37" s="210">
        <v>0</v>
      </c>
      <c r="R37" s="37">
        <f t="shared" si="15"/>
        <v>0</v>
      </c>
      <c r="S37" s="60">
        <v>0</v>
      </c>
      <c r="T37" s="37">
        <f t="shared" si="6"/>
        <v>0</v>
      </c>
      <c r="U37" s="60">
        <v>0</v>
      </c>
      <c r="V37" s="37">
        <f t="shared" si="7"/>
        <v>0</v>
      </c>
      <c r="W37" s="60">
        <v>0</v>
      </c>
      <c r="X37" s="37">
        <f t="shared" si="8"/>
        <v>0</v>
      </c>
      <c r="Y37" s="60">
        <v>0</v>
      </c>
      <c r="Z37" s="37">
        <f t="shared" si="9"/>
        <v>0</v>
      </c>
      <c r="AA37" s="39">
        <f t="shared" si="16"/>
        <v>99</v>
      </c>
      <c r="AB37" s="37">
        <f t="shared" si="10"/>
        <v>95.1923076923077</v>
      </c>
      <c r="AC37" s="60">
        <v>5</v>
      </c>
      <c r="AD37" s="40">
        <f t="shared" si="11"/>
        <v>4.807692307692308</v>
      </c>
      <c r="AE37" s="39">
        <f t="shared" si="12"/>
        <v>104</v>
      </c>
      <c r="AF37" s="103">
        <f t="shared" si="13"/>
        <v>78.19548872180451</v>
      </c>
      <c r="AG37" s="106">
        <f t="shared" si="14"/>
        <v>-21.80451127819549</v>
      </c>
    </row>
    <row r="38" spans="1:33" ht="12.75" customHeight="1">
      <c r="A38" s="304"/>
      <c r="B38" s="6">
        <v>129</v>
      </c>
      <c r="C38" s="3" t="s">
        <v>15</v>
      </c>
      <c r="D38" s="53">
        <v>479</v>
      </c>
      <c r="E38" s="70">
        <v>181</v>
      </c>
      <c r="F38" s="37">
        <f t="shared" si="0"/>
        <v>47.38219895287958</v>
      </c>
      <c r="G38" s="70">
        <v>159</v>
      </c>
      <c r="H38" s="37">
        <f t="shared" si="1"/>
        <v>41.62303664921466</v>
      </c>
      <c r="I38" s="60">
        <v>0</v>
      </c>
      <c r="J38" s="37">
        <f t="shared" si="2"/>
        <v>0</v>
      </c>
      <c r="K38" s="60">
        <v>1</v>
      </c>
      <c r="L38" s="37">
        <f t="shared" si="3"/>
        <v>0.2617801047120419</v>
      </c>
      <c r="M38" s="60">
        <v>2</v>
      </c>
      <c r="N38" s="37">
        <f t="shared" si="4"/>
        <v>0.5235602094240838</v>
      </c>
      <c r="O38" s="60">
        <v>27</v>
      </c>
      <c r="P38" s="37">
        <f t="shared" si="5"/>
        <v>7.068062827225131</v>
      </c>
      <c r="Q38" s="210">
        <v>0</v>
      </c>
      <c r="R38" s="37">
        <f t="shared" si="15"/>
        <v>0</v>
      </c>
      <c r="S38" s="60">
        <v>0</v>
      </c>
      <c r="T38" s="37">
        <f t="shared" si="6"/>
        <v>0</v>
      </c>
      <c r="U38" s="60">
        <v>1</v>
      </c>
      <c r="V38" s="37">
        <f t="shared" si="7"/>
        <v>0.2617801047120419</v>
      </c>
      <c r="W38" s="60">
        <v>0</v>
      </c>
      <c r="X38" s="37">
        <f t="shared" si="8"/>
        <v>0</v>
      </c>
      <c r="Y38" s="60">
        <v>0</v>
      </c>
      <c r="Z38" s="37">
        <f t="shared" si="9"/>
        <v>0</v>
      </c>
      <c r="AA38" s="39">
        <f t="shared" si="16"/>
        <v>371</v>
      </c>
      <c r="AB38" s="37">
        <f t="shared" si="10"/>
        <v>97.12041884816755</v>
      </c>
      <c r="AC38" s="60">
        <v>11</v>
      </c>
      <c r="AD38" s="40">
        <f t="shared" si="11"/>
        <v>2.8795811518324608</v>
      </c>
      <c r="AE38" s="39">
        <f t="shared" si="12"/>
        <v>382</v>
      </c>
      <c r="AF38" s="103">
        <f t="shared" si="13"/>
        <v>79.74947807933194</v>
      </c>
      <c r="AG38" s="106">
        <f t="shared" si="14"/>
        <v>-20.250521920668064</v>
      </c>
    </row>
    <row r="39" spans="1:33" ht="12.75" customHeight="1">
      <c r="A39" s="304"/>
      <c r="B39" s="6">
        <v>129</v>
      </c>
      <c r="C39" s="3" t="s">
        <v>16</v>
      </c>
      <c r="D39" s="53">
        <v>480</v>
      </c>
      <c r="E39" s="60">
        <v>177</v>
      </c>
      <c r="F39" s="37">
        <f t="shared" si="0"/>
        <v>47.83783783783784</v>
      </c>
      <c r="G39" s="70">
        <v>156</v>
      </c>
      <c r="H39" s="37">
        <f t="shared" si="1"/>
        <v>42.16216216216216</v>
      </c>
      <c r="I39" s="60">
        <v>2</v>
      </c>
      <c r="J39" s="37">
        <f t="shared" si="2"/>
        <v>0.5405405405405406</v>
      </c>
      <c r="K39" s="60">
        <v>1</v>
      </c>
      <c r="L39" s="37">
        <f t="shared" si="3"/>
        <v>0.2702702702702703</v>
      </c>
      <c r="M39" s="60">
        <v>1</v>
      </c>
      <c r="N39" s="37">
        <f t="shared" si="4"/>
        <v>0.2702702702702703</v>
      </c>
      <c r="O39" s="60">
        <v>25</v>
      </c>
      <c r="P39" s="37">
        <f t="shared" si="5"/>
        <v>6.756756756756757</v>
      </c>
      <c r="Q39" s="210">
        <v>0</v>
      </c>
      <c r="R39" s="37">
        <f t="shared" si="15"/>
        <v>0</v>
      </c>
      <c r="S39" s="60">
        <v>0</v>
      </c>
      <c r="T39" s="37">
        <f t="shared" si="6"/>
        <v>0</v>
      </c>
      <c r="U39" s="60">
        <v>0</v>
      </c>
      <c r="V39" s="37">
        <f t="shared" si="7"/>
        <v>0</v>
      </c>
      <c r="W39" s="60">
        <v>0</v>
      </c>
      <c r="X39" s="37">
        <f t="shared" si="8"/>
        <v>0</v>
      </c>
      <c r="Y39" s="60">
        <v>0</v>
      </c>
      <c r="Z39" s="37">
        <f t="shared" si="9"/>
        <v>0</v>
      </c>
      <c r="AA39" s="39">
        <f t="shared" si="16"/>
        <v>362</v>
      </c>
      <c r="AB39" s="37">
        <f t="shared" si="10"/>
        <v>97.83783783783784</v>
      </c>
      <c r="AC39" s="60">
        <v>8</v>
      </c>
      <c r="AD39" s="40">
        <f t="shared" si="11"/>
        <v>2.1621621621621623</v>
      </c>
      <c r="AE39" s="39">
        <f t="shared" si="12"/>
        <v>370</v>
      </c>
      <c r="AF39" s="103">
        <f t="shared" si="13"/>
        <v>77.08333333333334</v>
      </c>
      <c r="AG39" s="106">
        <f t="shared" si="14"/>
        <v>-22.916666666666657</v>
      </c>
    </row>
    <row r="40" spans="1:33" ht="12.75" customHeight="1">
      <c r="A40" s="304" t="s">
        <v>27</v>
      </c>
      <c r="B40" s="6">
        <v>130</v>
      </c>
      <c r="C40" s="3" t="s">
        <v>15</v>
      </c>
      <c r="D40" s="53">
        <v>283</v>
      </c>
      <c r="E40" s="70">
        <v>95</v>
      </c>
      <c r="F40" s="37">
        <f t="shared" si="0"/>
        <v>43.18181818181818</v>
      </c>
      <c r="G40" s="70">
        <v>79</v>
      </c>
      <c r="H40" s="37">
        <f t="shared" si="1"/>
        <v>35.90909090909091</v>
      </c>
      <c r="I40" s="70">
        <v>0</v>
      </c>
      <c r="J40" s="37">
        <f t="shared" si="2"/>
        <v>0</v>
      </c>
      <c r="K40" s="70">
        <v>0</v>
      </c>
      <c r="L40" s="37">
        <f t="shared" si="3"/>
        <v>0</v>
      </c>
      <c r="M40" s="70">
        <v>7</v>
      </c>
      <c r="N40" s="37">
        <f t="shared" si="4"/>
        <v>3.1818181818181817</v>
      </c>
      <c r="O40" s="70">
        <v>31</v>
      </c>
      <c r="P40" s="37">
        <f t="shared" si="5"/>
        <v>14.09090909090909</v>
      </c>
      <c r="Q40" s="210">
        <v>0</v>
      </c>
      <c r="R40" s="37">
        <f t="shared" si="15"/>
        <v>0</v>
      </c>
      <c r="S40" s="70">
        <v>0</v>
      </c>
      <c r="T40" s="37">
        <f t="shared" si="6"/>
        <v>0</v>
      </c>
      <c r="U40" s="70">
        <v>0</v>
      </c>
      <c r="V40" s="37">
        <f t="shared" si="7"/>
        <v>0</v>
      </c>
      <c r="W40" s="70">
        <v>1</v>
      </c>
      <c r="X40" s="37">
        <f t="shared" si="8"/>
        <v>0.45454545454545453</v>
      </c>
      <c r="Y40" s="70">
        <v>0</v>
      </c>
      <c r="Z40" s="37">
        <f t="shared" si="9"/>
        <v>0</v>
      </c>
      <c r="AA40" s="39">
        <f t="shared" si="16"/>
        <v>213</v>
      </c>
      <c r="AB40" s="37">
        <f t="shared" si="10"/>
        <v>96.81818181818181</v>
      </c>
      <c r="AC40" s="60">
        <v>7</v>
      </c>
      <c r="AD40" s="40">
        <f t="shared" si="11"/>
        <v>3.1818181818181817</v>
      </c>
      <c r="AE40" s="39">
        <f t="shared" si="12"/>
        <v>220</v>
      </c>
      <c r="AF40" s="103">
        <f t="shared" si="13"/>
        <v>77.73851590106007</v>
      </c>
      <c r="AG40" s="106">
        <f t="shared" si="14"/>
        <v>-22.26148409893993</v>
      </c>
    </row>
    <row r="41" spans="1:33" ht="12.75" customHeight="1">
      <c r="A41" s="304"/>
      <c r="B41" s="6">
        <v>131</v>
      </c>
      <c r="C41" s="3" t="s">
        <v>15</v>
      </c>
      <c r="D41" s="53">
        <v>150</v>
      </c>
      <c r="E41" s="60">
        <v>74</v>
      </c>
      <c r="F41" s="37">
        <f t="shared" si="0"/>
        <v>58.26771653543307</v>
      </c>
      <c r="G41" s="70">
        <v>44</v>
      </c>
      <c r="H41" s="37">
        <f t="shared" si="1"/>
        <v>34.645669291338585</v>
      </c>
      <c r="I41" s="60">
        <v>2</v>
      </c>
      <c r="J41" s="37">
        <f t="shared" si="2"/>
        <v>1.574803149606299</v>
      </c>
      <c r="K41" s="60">
        <v>1</v>
      </c>
      <c r="L41" s="37">
        <f t="shared" si="3"/>
        <v>0.7874015748031495</v>
      </c>
      <c r="M41" s="60">
        <v>1</v>
      </c>
      <c r="N41" s="37">
        <f t="shared" si="4"/>
        <v>0.7874015748031495</v>
      </c>
      <c r="O41" s="60">
        <v>4</v>
      </c>
      <c r="P41" s="37">
        <f t="shared" si="5"/>
        <v>3.149606299212598</v>
      </c>
      <c r="Q41" s="210">
        <v>0</v>
      </c>
      <c r="R41" s="37">
        <f t="shared" si="15"/>
        <v>0</v>
      </c>
      <c r="S41" s="60">
        <v>0</v>
      </c>
      <c r="T41" s="37">
        <f t="shared" si="6"/>
        <v>0</v>
      </c>
      <c r="U41" s="60">
        <v>0</v>
      </c>
      <c r="V41" s="37">
        <f t="shared" si="7"/>
        <v>0</v>
      </c>
      <c r="W41" s="60">
        <v>0</v>
      </c>
      <c r="X41" s="37">
        <f t="shared" si="8"/>
        <v>0</v>
      </c>
      <c r="Y41" s="60">
        <v>1</v>
      </c>
      <c r="Z41" s="37">
        <f t="shared" si="9"/>
        <v>0.7874015748031495</v>
      </c>
      <c r="AA41" s="39">
        <f t="shared" si="16"/>
        <v>127</v>
      </c>
      <c r="AB41" s="37">
        <f t="shared" si="10"/>
        <v>100</v>
      </c>
      <c r="AC41" s="60">
        <v>0</v>
      </c>
      <c r="AD41" s="40">
        <f t="shared" si="11"/>
        <v>0</v>
      </c>
      <c r="AE41" s="39">
        <f t="shared" si="12"/>
        <v>127</v>
      </c>
      <c r="AF41" s="103">
        <f t="shared" si="13"/>
        <v>84.66666666666667</v>
      </c>
      <c r="AG41" s="106">
        <f t="shared" si="14"/>
        <v>-15.333333333333329</v>
      </c>
    </row>
    <row r="42" spans="1:33" ht="12.75" customHeight="1">
      <c r="A42" s="304"/>
      <c r="B42" s="6">
        <v>132</v>
      </c>
      <c r="C42" s="3" t="s">
        <v>15</v>
      </c>
      <c r="D42" s="53">
        <v>132</v>
      </c>
      <c r="E42" s="70">
        <v>57</v>
      </c>
      <c r="F42" s="37">
        <f t="shared" si="0"/>
        <v>56.43564356435643</v>
      </c>
      <c r="G42" s="70">
        <v>36</v>
      </c>
      <c r="H42" s="37">
        <f t="shared" si="1"/>
        <v>35.64356435643564</v>
      </c>
      <c r="I42" s="60">
        <v>1</v>
      </c>
      <c r="J42" s="37">
        <f t="shared" si="2"/>
        <v>0.9900990099009901</v>
      </c>
      <c r="K42" s="60">
        <v>0</v>
      </c>
      <c r="L42" s="37">
        <f t="shared" si="3"/>
        <v>0</v>
      </c>
      <c r="M42" s="60">
        <v>0</v>
      </c>
      <c r="N42" s="37">
        <f t="shared" si="4"/>
        <v>0</v>
      </c>
      <c r="O42" s="60">
        <v>4</v>
      </c>
      <c r="P42" s="37">
        <f t="shared" si="5"/>
        <v>3.9603960396039604</v>
      </c>
      <c r="Q42" s="210">
        <v>0</v>
      </c>
      <c r="R42" s="37">
        <f t="shared" si="15"/>
        <v>0</v>
      </c>
      <c r="S42" s="60">
        <v>2</v>
      </c>
      <c r="T42" s="37">
        <f t="shared" si="6"/>
        <v>1.9801980198019802</v>
      </c>
      <c r="U42" s="60">
        <v>0</v>
      </c>
      <c r="V42" s="37">
        <f t="shared" si="7"/>
        <v>0</v>
      </c>
      <c r="W42" s="60">
        <v>0</v>
      </c>
      <c r="X42" s="37">
        <f t="shared" si="8"/>
        <v>0</v>
      </c>
      <c r="Y42" s="60">
        <v>0</v>
      </c>
      <c r="Z42" s="37">
        <f t="shared" si="9"/>
        <v>0</v>
      </c>
      <c r="AA42" s="39">
        <f t="shared" si="16"/>
        <v>100</v>
      </c>
      <c r="AB42" s="37">
        <f t="shared" si="10"/>
        <v>99.00990099009901</v>
      </c>
      <c r="AC42" s="60">
        <v>1</v>
      </c>
      <c r="AD42" s="40">
        <f t="shared" si="11"/>
        <v>0.9900990099009901</v>
      </c>
      <c r="AE42" s="39">
        <f t="shared" si="12"/>
        <v>101</v>
      </c>
      <c r="AF42" s="103">
        <f t="shared" si="13"/>
        <v>76.51515151515152</v>
      </c>
      <c r="AG42" s="106">
        <f t="shared" si="14"/>
        <v>-23.484848484848484</v>
      </c>
    </row>
    <row r="43" spans="1:33" ht="12.75" customHeight="1">
      <c r="A43" s="304"/>
      <c r="B43" s="6">
        <v>133</v>
      </c>
      <c r="C43" s="3" t="s">
        <v>15</v>
      </c>
      <c r="D43" s="53">
        <v>326</v>
      </c>
      <c r="E43" s="70">
        <v>109</v>
      </c>
      <c r="F43" s="37">
        <f t="shared" si="0"/>
        <v>38.111888111888106</v>
      </c>
      <c r="G43" s="70">
        <v>136</v>
      </c>
      <c r="H43" s="37">
        <f t="shared" si="1"/>
        <v>47.55244755244755</v>
      </c>
      <c r="I43" s="60">
        <v>6</v>
      </c>
      <c r="J43" s="37">
        <f t="shared" si="2"/>
        <v>2.097902097902098</v>
      </c>
      <c r="K43" s="60">
        <v>0</v>
      </c>
      <c r="L43" s="37">
        <f t="shared" si="3"/>
        <v>0</v>
      </c>
      <c r="M43" s="60">
        <v>0</v>
      </c>
      <c r="N43" s="37">
        <f t="shared" si="4"/>
        <v>0</v>
      </c>
      <c r="O43" s="60">
        <v>25</v>
      </c>
      <c r="P43" s="37">
        <f t="shared" si="5"/>
        <v>8.741258741258742</v>
      </c>
      <c r="Q43" s="210">
        <v>0</v>
      </c>
      <c r="R43" s="37">
        <f t="shared" si="15"/>
        <v>0</v>
      </c>
      <c r="S43" s="60">
        <v>7</v>
      </c>
      <c r="T43" s="37">
        <f t="shared" si="6"/>
        <v>2.4475524475524475</v>
      </c>
      <c r="U43" s="60">
        <v>0</v>
      </c>
      <c r="V43" s="37">
        <f t="shared" si="7"/>
        <v>0</v>
      </c>
      <c r="W43" s="60">
        <v>0</v>
      </c>
      <c r="X43" s="37">
        <f t="shared" si="8"/>
        <v>0</v>
      </c>
      <c r="Y43" s="60">
        <v>0</v>
      </c>
      <c r="Z43" s="37">
        <f t="shared" si="9"/>
        <v>0</v>
      </c>
      <c r="AA43" s="39">
        <f t="shared" si="16"/>
        <v>283</v>
      </c>
      <c r="AB43" s="37">
        <f t="shared" si="10"/>
        <v>98.95104895104895</v>
      </c>
      <c r="AC43" s="60">
        <v>3</v>
      </c>
      <c r="AD43" s="40">
        <f t="shared" si="11"/>
        <v>1.048951048951049</v>
      </c>
      <c r="AE43" s="39">
        <f t="shared" si="12"/>
        <v>286</v>
      </c>
      <c r="AF43" s="103">
        <f t="shared" si="13"/>
        <v>87.73006134969326</v>
      </c>
      <c r="AG43" s="106">
        <f t="shared" si="14"/>
        <v>-12.269938650306742</v>
      </c>
    </row>
    <row r="44" spans="1:33" ht="12.75" customHeight="1">
      <c r="A44" s="304"/>
      <c r="B44" s="247">
        <v>134</v>
      </c>
      <c r="C44" s="248" t="s">
        <v>15</v>
      </c>
      <c r="D44" s="249">
        <v>240</v>
      </c>
      <c r="E44" s="250">
        <v>84</v>
      </c>
      <c r="F44" s="251">
        <f t="shared" si="0"/>
        <v>45.16129032258064</v>
      </c>
      <c r="G44" s="252">
        <v>90</v>
      </c>
      <c r="H44" s="251">
        <f t="shared" si="1"/>
        <v>48.38709677419355</v>
      </c>
      <c r="I44" s="250">
        <v>0</v>
      </c>
      <c r="J44" s="251">
        <f t="shared" si="2"/>
        <v>0</v>
      </c>
      <c r="K44" s="250">
        <v>3</v>
      </c>
      <c r="L44" s="251">
        <f t="shared" si="3"/>
        <v>1.6129032258064515</v>
      </c>
      <c r="M44" s="250">
        <v>0</v>
      </c>
      <c r="N44" s="251">
        <f t="shared" si="4"/>
        <v>0</v>
      </c>
      <c r="O44" s="250">
        <v>6</v>
      </c>
      <c r="P44" s="251">
        <f t="shared" si="5"/>
        <v>3.225806451612903</v>
      </c>
      <c r="Q44" s="253">
        <v>0</v>
      </c>
      <c r="R44" s="251">
        <f t="shared" si="15"/>
        <v>0</v>
      </c>
      <c r="S44" s="250">
        <v>0</v>
      </c>
      <c r="T44" s="251">
        <f t="shared" si="6"/>
        <v>0</v>
      </c>
      <c r="U44" s="250">
        <v>0</v>
      </c>
      <c r="V44" s="251">
        <f t="shared" si="7"/>
        <v>0</v>
      </c>
      <c r="W44" s="250">
        <v>0</v>
      </c>
      <c r="X44" s="251">
        <f t="shared" si="8"/>
        <v>0</v>
      </c>
      <c r="Y44" s="250">
        <v>0</v>
      </c>
      <c r="Z44" s="251">
        <f t="shared" si="9"/>
        <v>0</v>
      </c>
      <c r="AA44" s="254">
        <f t="shared" si="16"/>
        <v>183</v>
      </c>
      <c r="AB44" s="251">
        <f t="shared" si="10"/>
        <v>98.38709677419355</v>
      </c>
      <c r="AC44" s="250">
        <v>3</v>
      </c>
      <c r="AD44" s="255">
        <f t="shared" si="11"/>
        <v>1.6129032258064515</v>
      </c>
      <c r="AE44" s="254">
        <f t="shared" si="12"/>
        <v>186</v>
      </c>
      <c r="AF44" s="256">
        <f t="shared" si="13"/>
        <v>77.5</v>
      </c>
      <c r="AG44" s="257">
        <f t="shared" si="14"/>
        <v>-22.5</v>
      </c>
    </row>
    <row r="45" spans="1:33" ht="12.75" customHeight="1">
      <c r="A45" s="304"/>
      <c r="B45" s="6">
        <v>135</v>
      </c>
      <c r="C45" s="3" t="s">
        <v>15</v>
      </c>
      <c r="D45" s="53">
        <v>494</v>
      </c>
      <c r="E45" s="60">
        <v>225</v>
      </c>
      <c r="F45" s="37">
        <f aca="true" t="shared" si="17" ref="F45:F61">E45/AE45*100</f>
        <v>53.956834532374096</v>
      </c>
      <c r="G45" s="70">
        <v>140</v>
      </c>
      <c r="H45" s="37">
        <f aca="true" t="shared" si="18" ref="H45:H61">G45/AE45*100</f>
        <v>33.573141486810556</v>
      </c>
      <c r="I45" s="60">
        <v>3</v>
      </c>
      <c r="J45" s="37">
        <f aca="true" t="shared" si="19" ref="J45:J61">I45/AE45*100</f>
        <v>0.7194244604316548</v>
      </c>
      <c r="K45" s="60">
        <v>0</v>
      </c>
      <c r="L45" s="37">
        <f aca="true" t="shared" si="20" ref="L45:L61">K45/AE45*100</f>
        <v>0</v>
      </c>
      <c r="M45" s="60">
        <v>0</v>
      </c>
      <c r="N45" s="37">
        <f aca="true" t="shared" si="21" ref="N45:N61">M45/AE45*100</f>
        <v>0</v>
      </c>
      <c r="O45" s="60">
        <v>35</v>
      </c>
      <c r="P45" s="37">
        <f aca="true" t="shared" si="22" ref="P45:P61">O45/AE45*100</f>
        <v>8.393285371702639</v>
      </c>
      <c r="Q45" s="210">
        <v>0</v>
      </c>
      <c r="R45" s="37">
        <f t="shared" si="15"/>
        <v>0</v>
      </c>
      <c r="S45" s="60">
        <v>3</v>
      </c>
      <c r="T45" s="37">
        <f aca="true" t="shared" si="23" ref="T45:T61">S45/AE45*100</f>
        <v>0.7194244604316548</v>
      </c>
      <c r="U45" s="60">
        <v>0</v>
      </c>
      <c r="V45" s="37">
        <f aca="true" t="shared" si="24" ref="V45:V61">U45/AE45*100</f>
        <v>0</v>
      </c>
      <c r="W45" s="60">
        <v>0</v>
      </c>
      <c r="X45" s="37">
        <f aca="true" t="shared" si="25" ref="X45:X61">W45/AE45*100</f>
        <v>0</v>
      </c>
      <c r="Y45" s="60">
        <v>0</v>
      </c>
      <c r="Z45" s="37">
        <f aca="true" t="shared" si="26" ref="Z45:Z61">Y45/AA45*100</f>
        <v>0</v>
      </c>
      <c r="AA45" s="39">
        <f t="shared" si="16"/>
        <v>406</v>
      </c>
      <c r="AB45" s="37">
        <f aca="true" t="shared" si="27" ref="AB45:AB61">AA45/AE45*100</f>
        <v>97.3621103117506</v>
      </c>
      <c r="AC45" s="60">
        <v>11</v>
      </c>
      <c r="AD45" s="40">
        <f aca="true" t="shared" si="28" ref="AD45:AD61">AC45/AE45*100</f>
        <v>2.6378896882494005</v>
      </c>
      <c r="AE45" s="39">
        <f aca="true" t="shared" si="29" ref="AE45:AE61">AA45+AC45</f>
        <v>417</v>
      </c>
      <c r="AF45" s="103">
        <f aca="true" t="shared" si="30" ref="AF45:AF61">AE45/D45*100</f>
        <v>84.41295546558705</v>
      </c>
      <c r="AG45" s="106">
        <f aca="true" t="shared" si="31" ref="AG45:AG61">AF45-100</f>
        <v>-15.587044534412954</v>
      </c>
    </row>
    <row r="46" spans="1:33" ht="12.75" customHeight="1">
      <c r="A46" s="304"/>
      <c r="B46" s="6">
        <v>136</v>
      </c>
      <c r="C46" s="3" t="s">
        <v>15</v>
      </c>
      <c r="D46" s="53">
        <v>133</v>
      </c>
      <c r="E46" s="70">
        <v>55</v>
      </c>
      <c r="F46" s="37">
        <f t="shared" si="17"/>
        <v>47.82608695652174</v>
      </c>
      <c r="G46" s="70">
        <v>47</v>
      </c>
      <c r="H46" s="37">
        <f t="shared" si="18"/>
        <v>40.869565217391305</v>
      </c>
      <c r="I46" s="60">
        <v>0</v>
      </c>
      <c r="J46" s="37">
        <f t="shared" si="19"/>
        <v>0</v>
      </c>
      <c r="K46" s="60">
        <v>0</v>
      </c>
      <c r="L46" s="37">
        <f t="shared" si="20"/>
        <v>0</v>
      </c>
      <c r="M46" s="60">
        <v>0</v>
      </c>
      <c r="N46" s="37">
        <f t="shared" si="21"/>
        <v>0</v>
      </c>
      <c r="O46" s="60">
        <v>8</v>
      </c>
      <c r="P46" s="37">
        <f t="shared" si="22"/>
        <v>6.956521739130435</v>
      </c>
      <c r="Q46" s="210">
        <v>0</v>
      </c>
      <c r="R46" s="37">
        <f t="shared" si="15"/>
        <v>0</v>
      </c>
      <c r="S46" s="60">
        <v>1</v>
      </c>
      <c r="T46" s="37">
        <f t="shared" si="23"/>
        <v>0.8695652173913043</v>
      </c>
      <c r="U46" s="60">
        <v>0</v>
      </c>
      <c r="V46" s="37">
        <f t="shared" si="24"/>
        <v>0</v>
      </c>
      <c r="W46" s="60">
        <v>0</v>
      </c>
      <c r="X46" s="37">
        <f t="shared" si="25"/>
        <v>0</v>
      </c>
      <c r="Y46" s="60">
        <v>0</v>
      </c>
      <c r="Z46" s="37">
        <f t="shared" si="26"/>
        <v>0</v>
      </c>
      <c r="AA46" s="39">
        <f t="shared" si="16"/>
        <v>111</v>
      </c>
      <c r="AB46" s="37">
        <f t="shared" si="27"/>
        <v>96.52173913043478</v>
      </c>
      <c r="AC46" s="60">
        <v>4</v>
      </c>
      <c r="AD46" s="40">
        <f t="shared" si="28"/>
        <v>3.4782608695652173</v>
      </c>
      <c r="AE46" s="39">
        <f t="shared" si="29"/>
        <v>115</v>
      </c>
      <c r="AF46" s="103">
        <f t="shared" si="30"/>
        <v>86.46616541353383</v>
      </c>
      <c r="AG46" s="106">
        <f t="shared" si="31"/>
        <v>-13.53383458646617</v>
      </c>
    </row>
    <row r="47" spans="1:33" ht="12.75" customHeight="1">
      <c r="A47" s="304"/>
      <c r="B47" s="6">
        <v>137</v>
      </c>
      <c r="C47" s="3" t="s">
        <v>15</v>
      </c>
      <c r="D47" s="53">
        <v>106</v>
      </c>
      <c r="E47" s="60">
        <v>42</v>
      </c>
      <c r="F47" s="37">
        <f t="shared" si="17"/>
        <v>46.666666666666664</v>
      </c>
      <c r="G47" s="70">
        <v>40</v>
      </c>
      <c r="H47" s="37">
        <f t="shared" si="18"/>
        <v>44.44444444444444</v>
      </c>
      <c r="I47" s="60">
        <v>1</v>
      </c>
      <c r="J47" s="37">
        <f t="shared" si="19"/>
        <v>1.1111111111111112</v>
      </c>
      <c r="K47" s="60">
        <v>0</v>
      </c>
      <c r="L47" s="37">
        <f t="shared" si="20"/>
        <v>0</v>
      </c>
      <c r="M47" s="60">
        <v>0</v>
      </c>
      <c r="N47" s="37">
        <f t="shared" si="21"/>
        <v>0</v>
      </c>
      <c r="O47" s="60">
        <v>3</v>
      </c>
      <c r="P47" s="37">
        <f t="shared" si="22"/>
        <v>3.3333333333333335</v>
      </c>
      <c r="Q47" s="210">
        <v>0</v>
      </c>
      <c r="R47" s="37">
        <f t="shared" si="15"/>
        <v>0</v>
      </c>
      <c r="S47" s="60">
        <v>1</v>
      </c>
      <c r="T47" s="37">
        <f t="shared" si="23"/>
        <v>1.1111111111111112</v>
      </c>
      <c r="U47" s="60">
        <v>0</v>
      </c>
      <c r="V47" s="37">
        <f t="shared" si="24"/>
        <v>0</v>
      </c>
      <c r="W47" s="60">
        <v>0</v>
      </c>
      <c r="X47" s="37">
        <f t="shared" si="25"/>
        <v>0</v>
      </c>
      <c r="Y47" s="60">
        <v>0</v>
      </c>
      <c r="Z47" s="37">
        <f t="shared" si="26"/>
        <v>0</v>
      </c>
      <c r="AA47" s="39">
        <f t="shared" si="16"/>
        <v>87</v>
      </c>
      <c r="AB47" s="37">
        <f t="shared" si="27"/>
        <v>96.66666666666667</v>
      </c>
      <c r="AC47" s="60">
        <v>3</v>
      </c>
      <c r="AD47" s="40">
        <f t="shared" si="28"/>
        <v>3.3333333333333335</v>
      </c>
      <c r="AE47" s="39">
        <f t="shared" si="29"/>
        <v>90</v>
      </c>
      <c r="AF47" s="103">
        <f t="shared" si="30"/>
        <v>84.90566037735849</v>
      </c>
      <c r="AG47" s="106">
        <f t="shared" si="31"/>
        <v>-15.094339622641513</v>
      </c>
    </row>
    <row r="48" spans="1:33" ht="12.75" customHeight="1">
      <c r="A48" s="304"/>
      <c r="B48" s="6">
        <v>138</v>
      </c>
      <c r="C48" s="3" t="s">
        <v>15</v>
      </c>
      <c r="D48" s="53">
        <v>316</v>
      </c>
      <c r="E48" s="60">
        <v>51</v>
      </c>
      <c r="F48" s="37">
        <f t="shared" si="17"/>
        <v>20.73170731707317</v>
      </c>
      <c r="G48" s="70">
        <v>148</v>
      </c>
      <c r="H48" s="37">
        <f t="shared" si="18"/>
        <v>60.16260162601627</v>
      </c>
      <c r="I48" s="60">
        <v>3</v>
      </c>
      <c r="J48" s="37">
        <f t="shared" si="19"/>
        <v>1.2195121951219512</v>
      </c>
      <c r="K48" s="60">
        <v>1</v>
      </c>
      <c r="L48" s="37">
        <f t="shared" si="20"/>
        <v>0.40650406504065045</v>
      </c>
      <c r="M48" s="60">
        <v>2</v>
      </c>
      <c r="N48" s="37">
        <f t="shared" si="21"/>
        <v>0.8130081300813009</v>
      </c>
      <c r="O48" s="60">
        <v>2</v>
      </c>
      <c r="P48" s="37">
        <f t="shared" si="22"/>
        <v>0.8130081300813009</v>
      </c>
      <c r="Q48" s="210">
        <v>0</v>
      </c>
      <c r="R48" s="37">
        <f t="shared" si="15"/>
        <v>0</v>
      </c>
      <c r="S48" s="60">
        <v>22</v>
      </c>
      <c r="T48" s="37">
        <f t="shared" si="23"/>
        <v>8.94308943089431</v>
      </c>
      <c r="U48" s="60">
        <v>0</v>
      </c>
      <c r="V48" s="37">
        <f t="shared" si="24"/>
        <v>0</v>
      </c>
      <c r="W48" s="60">
        <v>0</v>
      </c>
      <c r="X48" s="37">
        <f t="shared" si="25"/>
        <v>0</v>
      </c>
      <c r="Y48" s="60">
        <v>2</v>
      </c>
      <c r="Z48" s="37">
        <f t="shared" si="26"/>
        <v>0.8658008658008658</v>
      </c>
      <c r="AA48" s="39">
        <f t="shared" si="16"/>
        <v>231</v>
      </c>
      <c r="AB48" s="37">
        <f t="shared" si="27"/>
        <v>93.90243902439023</v>
      </c>
      <c r="AC48" s="60">
        <v>15</v>
      </c>
      <c r="AD48" s="40">
        <f t="shared" si="28"/>
        <v>6.097560975609756</v>
      </c>
      <c r="AE48" s="39">
        <f t="shared" si="29"/>
        <v>246</v>
      </c>
      <c r="AF48" s="103">
        <f t="shared" si="30"/>
        <v>77.84810126582279</v>
      </c>
      <c r="AG48" s="106">
        <f t="shared" si="31"/>
        <v>-22.15189873417721</v>
      </c>
    </row>
    <row r="49" spans="1:33" ht="12.75" customHeight="1">
      <c r="A49" s="304"/>
      <c r="B49" s="6">
        <v>139</v>
      </c>
      <c r="C49" s="3" t="s">
        <v>15</v>
      </c>
      <c r="D49" s="53">
        <v>737</v>
      </c>
      <c r="E49" s="70">
        <v>158</v>
      </c>
      <c r="F49" s="37">
        <f t="shared" si="17"/>
        <v>35.90909090909091</v>
      </c>
      <c r="G49" s="70">
        <v>170</v>
      </c>
      <c r="H49" s="37">
        <f t="shared" si="18"/>
        <v>38.63636363636363</v>
      </c>
      <c r="I49" s="60">
        <v>5</v>
      </c>
      <c r="J49" s="37">
        <f t="shared" si="19"/>
        <v>1.1363636363636365</v>
      </c>
      <c r="K49" s="60">
        <v>1</v>
      </c>
      <c r="L49" s="37">
        <f t="shared" si="20"/>
        <v>0.22727272727272727</v>
      </c>
      <c r="M49" s="60">
        <v>3</v>
      </c>
      <c r="N49" s="37">
        <f t="shared" si="21"/>
        <v>0.6818181818181818</v>
      </c>
      <c r="O49" s="60">
        <v>66</v>
      </c>
      <c r="P49" s="37">
        <f t="shared" si="22"/>
        <v>15</v>
      </c>
      <c r="Q49" s="210">
        <v>0</v>
      </c>
      <c r="R49" s="37">
        <f t="shared" si="15"/>
        <v>0</v>
      </c>
      <c r="S49" s="60">
        <v>1</v>
      </c>
      <c r="T49" s="37">
        <f t="shared" si="23"/>
        <v>0.22727272727272727</v>
      </c>
      <c r="U49" s="60">
        <v>1</v>
      </c>
      <c r="V49" s="37">
        <f t="shared" si="24"/>
        <v>0.22727272727272727</v>
      </c>
      <c r="W49" s="60">
        <v>2</v>
      </c>
      <c r="X49" s="37">
        <f t="shared" si="25"/>
        <v>0.45454545454545453</v>
      </c>
      <c r="Y49" s="60">
        <v>0</v>
      </c>
      <c r="Z49" s="37">
        <f t="shared" si="26"/>
        <v>0</v>
      </c>
      <c r="AA49" s="39">
        <f t="shared" si="16"/>
        <v>407</v>
      </c>
      <c r="AB49" s="37">
        <f t="shared" si="27"/>
        <v>92.5</v>
      </c>
      <c r="AC49" s="60">
        <v>33</v>
      </c>
      <c r="AD49" s="40">
        <f t="shared" si="28"/>
        <v>7.5</v>
      </c>
      <c r="AE49" s="39">
        <f t="shared" si="29"/>
        <v>440</v>
      </c>
      <c r="AF49" s="103">
        <f t="shared" si="30"/>
        <v>59.70149253731343</v>
      </c>
      <c r="AG49" s="106">
        <f t="shared" si="31"/>
        <v>-40.29850746268657</v>
      </c>
    </row>
    <row r="50" spans="1:33" ht="12.75" customHeight="1">
      <c r="A50" s="304"/>
      <c r="B50" s="6">
        <v>139</v>
      </c>
      <c r="C50" s="3" t="s">
        <v>16</v>
      </c>
      <c r="D50" s="53">
        <v>737</v>
      </c>
      <c r="E50" s="70">
        <v>161</v>
      </c>
      <c r="F50" s="37">
        <f t="shared" si="17"/>
        <v>38.983050847457626</v>
      </c>
      <c r="G50" s="70">
        <v>119</v>
      </c>
      <c r="H50" s="37">
        <f t="shared" si="18"/>
        <v>28.8135593220339</v>
      </c>
      <c r="I50" s="60">
        <v>1</v>
      </c>
      <c r="J50" s="37">
        <f t="shared" si="19"/>
        <v>0.24213075060532688</v>
      </c>
      <c r="K50" s="60">
        <v>4</v>
      </c>
      <c r="L50" s="37">
        <f t="shared" si="20"/>
        <v>0.9685230024213075</v>
      </c>
      <c r="M50" s="60">
        <v>5</v>
      </c>
      <c r="N50" s="37">
        <f t="shared" si="21"/>
        <v>1.2106537530266344</v>
      </c>
      <c r="O50" s="60">
        <v>75</v>
      </c>
      <c r="P50" s="37">
        <f t="shared" si="22"/>
        <v>18.159806295399516</v>
      </c>
      <c r="Q50" s="210">
        <v>0</v>
      </c>
      <c r="R50" s="37">
        <f t="shared" si="15"/>
        <v>0</v>
      </c>
      <c r="S50" s="60">
        <v>2</v>
      </c>
      <c r="T50" s="37">
        <f t="shared" si="23"/>
        <v>0.48426150121065376</v>
      </c>
      <c r="U50" s="60">
        <v>0</v>
      </c>
      <c r="V50" s="37">
        <f t="shared" si="24"/>
        <v>0</v>
      </c>
      <c r="W50" s="60">
        <v>1</v>
      </c>
      <c r="X50" s="37">
        <f t="shared" si="25"/>
        <v>0.24213075060532688</v>
      </c>
      <c r="Y50" s="60">
        <v>0</v>
      </c>
      <c r="Z50" s="37">
        <f t="shared" si="26"/>
        <v>0</v>
      </c>
      <c r="AA50" s="39">
        <f t="shared" si="16"/>
        <v>368</v>
      </c>
      <c r="AB50" s="37">
        <f t="shared" si="27"/>
        <v>89.10411622276028</v>
      </c>
      <c r="AC50" s="60">
        <v>45</v>
      </c>
      <c r="AD50" s="40">
        <f t="shared" si="28"/>
        <v>10.895883777239709</v>
      </c>
      <c r="AE50" s="39">
        <f t="shared" si="29"/>
        <v>413</v>
      </c>
      <c r="AF50" s="103">
        <f t="shared" si="30"/>
        <v>56.03799185888738</v>
      </c>
      <c r="AG50" s="106">
        <f t="shared" si="31"/>
        <v>-43.96200814111262</v>
      </c>
    </row>
    <row r="51" spans="1:33" ht="12.75" customHeight="1">
      <c r="A51" s="304"/>
      <c r="B51" s="6">
        <v>140</v>
      </c>
      <c r="C51" s="3" t="s">
        <v>15</v>
      </c>
      <c r="D51" s="53">
        <v>435</v>
      </c>
      <c r="E51" s="70">
        <v>82</v>
      </c>
      <c r="F51" s="37">
        <f t="shared" si="17"/>
        <v>35.96491228070175</v>
      </c>
      <c r="G51" s="70">
        <v>94</v>
      </c>
      <c r="H51" s="37">
        <f t="shared" si="18"/>
        <v>41.228070175438596</v>
      </c>
      <c r="I51" s="60">
        <v>12</v>
      </c>
      <c r="J51" s="37">
        <f t="shared" si="19"/>
        <v>5.263157894736842</v>
      </c>
      <c r="K51" s="60">
        <v>0</v>
      </c>
      <c r="L51" s="37">
        <f t="shared" si="20"/>
        <v>0</v>
      </c>
      <c r="M51" s="60">
        <v>0</v>
      </c>
      <c r="N51" s="37">
        <f t="shared" si="21"/>
        <v>0</v>
      </c>
      <c r="O51" s="60">
        <v>38</v>
      </c>
      <c r="P51" s="37">
        <f t="shared" si="22"/>
        <v>16.666666666666664</v>
      </c>
      <c r="Q51" s="210">
        <v>0</v>
      </c>
      <c r="R51" s="37">
        <f t="shared" si="15"/>
        <v>0</v>
      </c>
      <c r="S51" s="60">
        <v>0</v>
      </c>
      <c r="T51" s="37">
        <f t="shared" si="23"/>
        <v>0</v>
      </c>
      <c r="U51" s="60">
        <v>0</v>
      </c>
      <c r="V51" s="37">
        <f t="shared" si="24"/>
        <v>0</v>
      </c>
      <c r="W51" s="60">
        <v>0</v>
      </c>
      <c r="X51" s="37">
        <f t="shared" si="25"/>
        <v>0</v>
      </c>
      <c r="Y51" s="60">
        <v>0</v>
      </c>
      <c r="Z51" s="37">
        <f t="shared" si="26"/>
        <v>0</v>
      </c>
      <c r="AA51" s="39">
        <f t="shared" si="16"/>
        <v>226</v>
      </c>
      <c r="AB51" s="37">
        <f t="shared" si="27"/>
        <v>99.12280701754386</v>
      </c>
      <c r="AC51" s="60">
        <v>2</v>
      </c>
      <c r="AD51" s="40">
        <f t="shared" si="28"/>
        <v>0.8771929824561403</v>
      </c>
      <c r="AE51" s="39">
        <f t="shared" si="29"/>
        <v>228</v>
      </c>
      <c r="AF51" s="103">
        <f t="shared" si="30"/>
        <v>52.41379310344828</v>
      </c>
      <c r="AG51" s="106">
        <f t="shared" si="31"/>
        <v>-47.58620689655172</v>
      </c>
    </row>
    <row r="52" spans="1:33" ht="12.75" customHeight="1">
      <c r="A52" s="304"/>
      <c r="B52" s="6">
        <v>140</v>
      </c>
      <c r="C52" s="3" t="s">
        <v>16</v>
      </c>
      <c r="D52" s="53">
        <v>436</v>
      </c>
      <c r="E52" s="70">
        <v>73</v>
      </c>
      <c r="F52" s="37">
        <f t="shared" si="17"/>
        <v>32.73542600896861</v>
      </c>
      <c r="G52" s="70">
        <v>102</v>
      </c>
      <c r="H52" s="37">
        <f t="shared" si="18"/>
        <v>45.73991031390135</v>
      </c>
      <c r="I52" s="60">
        <v>0</v>
      </c>
      <c r="J52" s="37">
        <f t="shared" si="19"/>
        <v>0</v>
      </c>
      <c r="K52" s="60">
        <v>0</v>
      </c>
      <c r="L52" s="37">
        <f t="shared" si="20"/>
        <v>0</v>
      </c>
      <c r="M52" s="60">
        <v>0</v>
      </c>
      <c r="N52" s="37">
        <f t="shared" si="21"/>
        <v>0</v>
      </c>
      <c r="O52" s="60">
        <v>37</v>
      </c>
      <c r="P52" s="37">
        <f t="shared" si="22"/>
        <v>16.591928251121075</v>
      </c>
      <c r="Q52" s="210">
        <v>0</v>
      </c>
      <c r="R52" s="37">
        <f t="shared" si="15"/>
        <v>0</v>
      </c>
      <c r="S52" s="60">
        <v>0</v>
      </c>
      <c r="T52" s="37">
        <f t="shared" si="23"/>
        <v>0</v>
      </c>
      <c r="U52" s="60">
        <v>0</v>
      </c>
      <c r="V52" s="37">
        <f t="shared" si="24"/>
        <v>0</v>
      </c>
      <c r="W52" s="60">
        <v>0</v>
      </c>
      <c r="X52" s="37">
        <f t="shared" si="25"/>
        <v>0</v>
      </c>
      <c r="Y52" s="60">
        <v>0</v>
      </c>
      <c r="Z52" s="37">
        <f t="shared" si="26"/>
        <v>0</v>
      </c>
      <c r="AA52" s="39">
        <f t="shared" si="16"/>
        <v>212</v>
      </c>
      <c r="AB52" s="37">
        <f t="shared" si="27"/>
        <v>95.06726457399103</v>
      </c>
      <c r="AC52" s="60">
        <v>11</v>
      </c>
      <c r="AD52" s="40">
        <f t="shared" si="28"/>
        <v>4.932735426008969</v>
      </c>
      <c r="AE52" s="39">
        <f t="shared" si="29"/>
        <v>223</v>
      </c>
      <c r="AF52" s="103">
        <f t="shared" si="30"/>
        <v>51.146788990825684</v>
      </c>
      <c r="AG52" s="106">
        <f t="shared" si="31"/>
        <v>-48.853211009174316</v>
      </c>
    </row>
    <row r="53" spans="1:33" ht="12.75" customHeight="1">
      <c r="A53" s="304"/>
      <c r="B53" s="6">
        <v>141</v>
      </c>
      <c r="C53" s="3" t="s">
        <v>15</v>
      </c>
      <c r="D53" s="53">
        <v>387</v>
      </c>
      <c r="E53" s="70">
        <v>71</v>
      </c>
      <c r="F53" s="37">
        <f t="shared" si="17"/>
        <v>35.148514851485146</v>
      </c>
      <c r="G53" s="70">
        <v>86</v>
      </c>
      <c r="H53" s="37">
        <f t="shared" si="18"/>
        <v>42.57425742574257</v>
      </c>
      <c r="I53" s="60">
        <v>5</v>
      </c>
      <c r="J53" s="37">
        <f t="shared" si="19"/>
        <v>2.4752475247524752</v>
      </c>
      <c r="K53" s="60">
        <v>0</v>
      </c>
      <c r="L53" s="37">
        <f t="shared" si="20"/>
        <v>0</v>
      </c>
      <c r="M53" s="60">
        <v>1</v>
      </c>
      <c r="N53" s="37">
        <f t="shared" si="21"/>
        <v>0.49504950495049505</v>
      </c>
      <c r="O53" s="60">
        <v>39</v>
      </c>
      <c r="P53" s="37">
        <f t="shared" si="22"/>
        <v>19.306930693069308</v>
      </c>
      <c r="Q53" s="210">
        <v>0</v>
      </c>
      <c r="R53" s="37">
        <f t="shared" si="15"/>
        <v>0</v>
      </c>
      <c r="S53" s="60">
        <v>0</v>
      </c>
      <c r="T53" s="37">
        <f t="shared" si="23"/>
        <v>0</v>
      </c>
      <c r="U53" s="60">
        <v>0</v>
      </c>
      <c r="V53" s="37">
        <f t="shared" si="24"/>
        <v>0</v>
      </c>
      <c r="W53" s="60">
        <v>0</v>
      </c>
      <c r="X53" s="37">
        <f t="shared" si="25"/>
        <v>0</v>
      </c>
      <c r="Y53" s="60">
        <v>0</v>
      </c>
      <c r="Z53" s="37">
        <f t="shared" si="26"/>
        <v>0</v>
      </c>
      <c r="AA53" s="39">
        <f t="shared" si="16"/>
        <v>202</v>
      </c>
      <c r="AB53" s="37">
        <f t="shared" si="27"/>
        <v>100</v>
      </c>
      <c r="AC53" s="60">
        <v>0</v>
      </c>
      <c r="AD53" s="40">
        <f t="shared" si="28"/>
        <v>0</v>
      </c>
      <c r="AE53" s="39">
        <f t="shared" si="29"/>
        <v>202</v>
      </c>
      <c r="AF53" s="103">
        <f t="shared" si="30"/>
        <v>52.19638242894057</v>
      </c>
      <c r="AG53" s="106">
        <f t="shared" si="31"/>
        <v>-47.80361757105943</v>
      </c>
    </row>
    <row r="54" spans="1:33" ht="12.75" customHeight="1">
      <c r="A54" s="304"/>
      <c r="B54" s="6">
        <v>141</v>
      </c>
      <c r="C54" s="3" t="s">
        <v>16</v>
      </c>
      <c r="D54" s="53">
        <v>387</v>
      </c>
      <c r="E54" s="70">
        <v>60</v>
      </c>
      <c r="F54" s="37">
        <f t="shared" si="17"/>
        <v>29.268292682926827</v>
      </c>
      <c r="G54" s="70">
        <v>83</v>
      </c>
      <c r="H54" s="37">
        <f t="shared" si="18"/>
        <v>40.487804878048784</v>
      </c>
      <c r="I54" s="60">
        <v>5</v>
      </c>
      <c r="J54" s="37">
        <f t="shared" si="19"/>
        <v>2.4390243902439024</v>
      </c>
      <c r="K54" s="60">
        <v>0</v>
      </c>
      <c r="L54" s="37">
        <f t="shared" si="20"/>
        <v>0</v>
      </c>
      <c r="M54" s="60">
        <v>2</v>
      </c>
      <c r="N54" s="37">
        <f t="shared" si="21"/>
        <v>0.975609756097561</v>
      </c>
      <c r="O54" s="60">
        <v>51</v>
      </c>
      <c r="P54" s="37">
        <f t="shared" si="22"/>
        <v>24.878048780487806</v>
      </c>
      <c r="Q54" s="210">
        <v>0</v>
      </c>
      <c r="R54" s="37">
        <f t="shared" si="15"/>
        <v>0</v>
      </c>
      <c r="S54" s="60">
        <v>0</v>
      </c>
      <c r="T54" s="37">
        <f t="shared" si="23"/>
        <v>0</v>
      </c>
      <c r="U54" s="60">
        <v>0</v>
      </c>
      <c r="V54" s="37">
        <f t="shared" si="24"/>
        <v>0</v>
      </c>
      <c r="W54" s="60">
        <v>0</v>
      </c>
      <c r="X54" s="37">
        <f t="shared" si="25"/>
        <v>0</v>
      </c>
      <c r="Y54" s="60">
        <v>0</v>
      </c>
      <c r="Z54" s="37">
        <f t="shared" si="26"/>
        <v>0</v>
      </c>
      <c r="AA54" s="39">
        <f t="shared" si="16"/>
        <v>201</v>
      </c>
      <c r="AB54" s="37">
        <f t="shared" si="27"/>
        <v>98.04878048780488</v>
      </c>
      <c r="AC54" s="60">
        <v>4</v>
      </c>
      <c r="AD54" s="40">
        <f t="shared" si="28"/>
        <v>1.951219512195122</v>
      </c>
      <c r="AE54" s="39">
        <f t="shared" si="29"/>
        <v>205</v>
      </c>
      <c r="AF54" s="103">
        <f t="shared" si="30"/>
        <v>52.97157622739018</v>
      </c>
      <c r="AG54" s="106">
        <f t="shared" si="31"/>
        <v>-47.02842377260982</v>
      </c>
    </row>
    <row r="55" spans="1:33" ht="12.75" customHeight="1">
      <c r="A55" s="304"/>
      <c r="B55" s="6">
        <v>142</v>
      </c>
      <c r="C55" s="3" t="s">
        <v>15</v>
      </c>
      <c r="D55" s="53">
        <v>525</v>
      </c>
      <c r="E55" s="70">
        <v>111</v>
      </c>
      <c r="F55" s="37">
        <f t="shared" si="17"/>
        <v>27.680798004987533</v>
      </c>
      <c r="G55" s="70">
        <v>194</v>
      </c>
      <c r="H55" s="37">
        <f t="shared" si="18"/>
        <v>48.37905236907731</v>
      </c>
      <c r="I55" s="60">
        <v>2</v>
      </c>
      <c r="J55" s="37">
        <f t="shared" si="19"/>
        <v>0.4987531172069825</v>
      </c>
      <c r="K55" s="60">
        <v>0</v>
      </c>
      <c r="L55" s="37">
        <f t="shared" si="20"/>
        <v>0</v>
      </c>
      <c r="M55" s="60">
        <v>1</v>
      </c>
      <c r="N55" s="37">
        <f t="shared" si="21"/>
        <v>0.24937655860349126</v>
      </c>
      <c r="O55" s="60">
        <v>77</v>
      </c>
      <c r="P55" s="37">
        <f t="shared" si="22"/>
        <v>19.201995012468828</v>
      </c>
      <c r="Q55" s="210">
        <v>1</v>
      </c>
      <c r="R55" s="37">
        <f t="shared" si="15"/>
        <v>0.24937655860349126</v>
      </c>
      <c r="S55" s="60">
        <v>0</v>
      </c>
      <c r="T55" s="37">
        <f t="shared" si="23"/>
        <v>0</v>
      </c>
      <c r="U55" s="60">
        <v>0</v>
      </c>
      <c r="V55" s="37">
        <f t="shared" si="24"/>
        <v>0</v>
      </c>
      <c r="W55" s="60">
        <v>0</v>
      </c>
      <c r="X55" s="37">
        <f t="shared" si="25"/>
        <v>0</v>
      </c>
      <c r="Y55" s="60">
        <v>3</v>
      </c>
      <c r="Z55" s="37">
        <f t="shared" si="26"/>
        <v>0.7712082262210797</v>
      </c>
      <c r="AA55" s="39">
        <f t="shared" si="16"/>
        <v>389</v>
      </c>
      <c r="AB55" s="37">
        <f t="shared" si="27"/>
        <v>97.0074812967581</v>
      </c>
      <c r="AC55" s="60">
        <v>12</v>
      </c>
      <c r="AD55" s="40">
        <f t="shared" si="28"/>
        <v>2.9925187032418954</v>
      </c>
      <c r="AE55" s="39">
        <f t="shared" si="29"/>
        <v>401</v>
      </c>
      <c r="AF55" s="103">
        <f t="shared" si="30"/>
        <v>76.38095238095238</v>
      </c>
      <c r="AG55" s="106">
        <f t="shared" si="31"/>
        <v>-23.61904761904762</v>
      </c>
    </row>
    <row r="56" spans="1:33" ht="12.75" customHeight="1">
      <c r="A56" s="304"/>
      <c r="B56" s="6">
        <v>142</v>
      </c>
      <c r="C56" s="3" t="s">
        <v>16</v>
      </c>
      <c r="D56" s="53">
        <v>525</v>
      </c>
      <c r="E56" s="70">
        <v>113</v>
      </c>
      <c r="F56" s="37">
        <f t="shared" si="17"/>
        <v>32.285714285714285</v>
      </c>
      <c r="G56" s="70">
        <v>142</v>
      </c>
      <c r="H56" s="37">
        <f t="shared" si="18"/>
        <v>40.57142857142857</v>
      </c>
      <c r="I56" s="60">
        <v>3</v>
      </c>
      <c r="J56" s="37">
        <f t="shared" si="19"/>
        <v>0.8571428571428572</v>
      </c>
      <c r="K56" s="60">
        <v>3</v>
      </c>
      <c r="L56" s="37">
        <f t="shared" si="20"/>
        <v>0.8571428571428572</v>
      </c>
      <c r="M56" s="60">
        <v>3</v>
      </c>
      <c r="N56" s="37">
        <f t="shared" si="21"/>
        <v>0.8571428571428572</v>
      </c>
      <c r="O56" s="60">
        <v>76</v>
      </c>
      <c r="P56" s="37">
        <f t="shared" si="22"/>
        <v>21.714285714285715</v>
      </c>
      <c r="Q56" s="210">
        <v>0</v>
      </c>
      <c r="R56" s="37">
        <f t="shared" si="15"/>
        <v>0</v>
      </c>
      <c r="S56" s="60">
        <v>0</v>
      </c>
      <c r="T56" s="37">
        <f t="shared" si="23"/>
        <v>0</v>
      </c>
      <c r="U56" s="60">
        <v>0</v>
      </c>
      <c r="V56" s="37">
        <f t="shared" si="24"/>
        <v>0</v>
      </c>
      <c r="W56" s="60">
        <v>0</v>
      </c>
      <c r="X56" s="37">
        <f t="shared" si="25"/>
        <v>0</v>
      </c>
      <c r="Y56" s="60">
        <v>3</v>
      </c>
      <c r="Z56" s="37">
        <f t="shared" si="26"/>
        <v>0.8746355685131195</v>
      </c>
      <c r="AA56" s="39">
        <f t="shared" si="16"/>
        <v>343</v>
      </c>
      <c r="AB56" s="37">
        <f t="shared" si="27"/>
        <v>98</v>
      </c>
      <c r="AC56" s="60">
        <v>7</v>
      </c>
      <c r="AD56" s="40">
        <f t="shared" si="28"/>
        <v>2</v>
      </c>
      <c r="AE56" s="39">
        <f t="shared" si="29"/>
        <v>350</v>
      </c>
      <c r="AF56" s="103">
        <f t="shared" si="30"/>
        <v>66.66666666666666</v>
      </c>
      <c r="AG56" s="106">
        <f t="shared" si="31"/>
        <v>-33.33333333333334</v>
      </c>
    </row>
    <row r="57" spans="1:33" ht="12.75" customHeight="1">
      <c r="A57" s="304"/>
      <c r="B57" s="6">
        <v>142</v>
      </c>
      <c r="C57" s="3" t="s">
        <v>19</v>
      </c>
      <c r="D57" s="53">
        <v>525</v>
      </c>
      <c r="E57" s="60">
        <v>119</v>
      </c>
      <c r="F57" s="37">
        <f t="shared" si="17"/>
        <v>31.31578947368421</v>
      </c>
      <c r="G57" s="70">
        <v>152</v>
      </c>
      <c r="H57" s="37">
        <f t="shared" si="18"/>
        <v>40</v>
      </c>
      <c r="I57" s="60">
        <v>5</v>
      </c>
      <c r="J57" s="37">
        <f t="shared" si="19"/>
        <v>1.3157894736842104</v>
      </c>
      <c r="K57" s="60">
        <v>3</v>
      </c>
      <c r="L57" s="37">
        <f t="shared" si="20"/>
        <v>0.7894736842105263</v>
      </c>
      <c r="M57" s="60">
        <v>3</v>
      </c>
      <c r="N57" s="37">
        <f t="shared" si="21"/>
        <v>0.7894736842105263</v>
      </c>
      <c r="O57" s="60">
        <v>76</v>
      </c>
      <c r="P57" s="37">
        <f t="shared" si="22"/>
        <v>20</v>
      </c>
      <c r="Q57" s="210">
        <v>0</v>
      </c>
      <c r="R57" s="37">
        <f t="shared" si="15"/>
        <v>0</v>
      </c>
      <c r="S57" s="60">
        <v>2</v>
      </c>
      <c r="T57" s="37">
        <f t="shared" si="23"/>
        <v>0.5263157894736842</v>
      </c>
      <c r="U57" s="60">
        <v>0</v>
      </c>
      <c r="V57" s="37">
        <f t="shared" si="24"/>
        <v>0</v>
      </c>
      <c r="W57" s="60">
        <v>0</v>
      </c>
      <c r="X57" s="37">
        <f t="shared" si="25"/>
        <v>0</v>
      </c>
      <c r="Y57" s="60">
        <v>0</v>
      </c>
      <c r="Z57" s="37">
        <f t="shared" si="26"/>
        <v>0</v>
      </c>
      <c r="AA57" s="39">
        <f t="shared" si="16"/>
        <v>360</v>
      </c>
      <c r="AB57" s="37">
        <f t="shared" si="27"/>
        <v>94.73684210526315</v>
      </c>
      <c r="AC57" s="60">
        <v>20</v>
      </c>
      <c r="AD57" s="40">
        <f t="shared" si="28"/>
        <v>5.263157894736842</v>
      </c>
      <c r="AE57" s="39">
        <f t="shared" si="29"/>
        <v>380</v>
      </c>
      <c r="AF57" s="103">
        <f t="shared" si="30"/>
        <v>72.38095238095238</v>
      </c>
      <c r="AG57" s="106">
        <f t="shared" si="31"/>
        <v>-27.61904761904762</v>
      </c>
    </row>
    <row r="58" spans="1:33" ht="12.75" customHeight="1">
      <c r="A58" s="304"/>
      <c r="B58" s="6">
        <v>143</v>
      </c>
      <c r="C58" s="3" t="s">
        <v>15</v>
      </c>
      <c r="D58" s="53">
        <v>238</v>
      </c>
      <c r="E58" s="70">
        <v>84</v>
      </c>
      <c r="F58" s="37">
        <f t="shared" si="17"/>
        <v>54.19354838709678</v>
      </c>
      <c r="G58" s="70">
        <v>52</v>
      </c>
      <c r="H58" s="37">
        <f t="shared" si="18"/>
        <v>33.5483870967742</v>
      </c>
      <c r="I58" s="60">
        <v>0</v>
      </c>
      <c r="J58" s="37">
        <f t="shared" si="19"/>
        <v>0</v>
      </c>
      <c r="K58" s="60">
        <v>0</v>
      </c>
      <c r="L58" s="37">
        <f t="shared" si="20"/>
        <v>0</v>
      </c>
      <c r="M58" s="60">
        <v>1</v>
      </c>
      <c r="N58" s="37">
        <f t="shared" si="21"/>
        <v>0.6451612903225806</v>
      </c>
      <c r="O58" s="60">
        <v>15</v>
      </c>
      <c r="P58" s="37">
        <f t="shared" si="22"/>
        <v>9.67741935483871</v>
      </c>
      <c r="Q58" s="210">
        <v>0</v>
      </c>
      <c r="R58" s="37">
        <f t="shared" si="15"/>
        <v>0</v>
      </c>
      <c r="S58" s="60">
        <v>0</v>
      </c>
      <c r="T58" s="37">
        <f t="shared" si="23"/>
        <v>0</v>
      </c>
      <c r="U58" s="60">
        <v>0</v>
      </c>
      <c r="V58" s="37">
        <f t="shared" si="24"/>
        <v>0</v>
      </c>
      <c r="W58" s="60">
        <v>0</v>
      </c>
      <c r="X58" s="37">
        <f t="shared" si="25"/>
        <v>0</v>
      </c>
      <c r="Y58" s="60">
        <v>0</v>
      </c>
      <c r="Z58" s="37">
        <f t="shared" si="26"/>
        <v>0</v>
      </c>
      <c r="AA58" s="39">
        <f t="shared" si="16"/>
        <v>152</v>
      </c>
      <c r="AB58" s="37">
        <f t="shared" si="27"/>
        <v>98.06451612903226</v>
      </c>
      <c r="AC58" s="60">
        <v>3</v>
      </c>
      <c r="AD58" s="40">
        <f t="shared" si="28"/>
        <v>1.935483870967742</v>
      </c>
      <c r="AE58" s="39">
        <f t="shared" si="29"/>
        <v>155</v>
      </c>
      <c r="AF58" s="103">
        <f t="shared" si="30"/>
        <v>65.12605042016807</v>
      </c>
      <c r="AG58" s="106">
        <f t="shared" si="31"/>
        <v>-34.87394957983193</v>
      </c>
    </row>
    <row r="59" spans="1:33" ht="12.75" customHeight="1">
      <c r="A59" s="304"/>
      <c r="B59" s="6">
        <v>144</v>
      </c>
      <c r="C59" s="3" t="s">
        <v>15</v>
      </c>
      <c r="D59" s="53">
        <v>144</v>
      </c>
      <c r="E59" s="60">
        <v>32</v>
      </c>
      <c r="F59" s="37">
        <f t="shared" si="17"/>
        <v>30.18867924528302</v>
      </c>
      <c r="G59" s="70">
        <v>65</v>
      </c>
      <c r="H59" s="37">
        <f t="shared" si="18"/>
        <v>61.32075471698113</v>
      </c>
      <c r="I59" s="60">
        <v>0</v>
      </c>
      <c r="J59" s="37">
        <f t="shared" si="19"/>
        <v>0</v>
      </c>
      <c r="K59" s="60">
        <v>2</v>
      </c>
      <c r="L59" s="37">
        <f t="shared" si="20"/>
        <v>1.8867924528301887</v>
      </c>
      <c r="M59" s="60">
        <v>2</v>
      </c>
      <c r="N59" s="37">
        <f t="shared" si="21"/>
        <v>1.8867924528301887</v>
      </c>
      <c r="O59" s="60">
        <v>1</v>
      </c>
      <c r="P59" s="37">
        <f t="shared" si="22"/>
        <v>0.9433962264150944</v>
      </c>
      <c r="Q59" s="210">
        <v>0</v>
      </c>
      <c r="R59" s="37">
        <f t="shared" si="15"/>
        <v>0</v>
      </c>
      <c r="S59" s="60">
        <v>3</v>
      </c>
      <c r="T59" s="37">
        <f t="shared" si="23"/>
        <v>2.8301886792452833</v>
      </c>
      <c r="U59" s="60">
        <v>0</v>
      </c>
      <c r="V59" s="37">
        <f t="shared" si="24"/>
        <v>0</v>
      </c>
      <c r="W59" s="60">
        <v>1</v>
      </c>
      <c r="X59" s="37">
        <f t="shared" si="25"/>
        <v>0.9433962264150944</v>
      </c>
      <c r="Y59" s="60">
        <v>0</v>
      </c>
      <c r="Z59" s="37">
        <f t="shared" si="26"/>
        <v>0</v>
      </c>
      <c r="AA59" s="39">
        <f t="shared" si="16"/>
        <v>106</v>
      </c>
      <c r="AB59" s="37">
        <f t="shared" si="27"/>
        <v>100</v>
      </c>
      <c r="AC59" s="60">
        <v>0</v>
      </c>
      <c r="AD59" s="40">
        <f t="shared" si="28"/>
        <v>0</v>
      </c>
      <c r="AE59" s="39">
        <f t="shared" si="29"/>
        <v>106</v>
      </c>
      <c r="AF59" s="103">
        <f t="shared" si="30"/>
        <v>73.61111111111111</v>
      </c>
      <c r="AG59" s="106">
        <f t="shared" si="31"/>
        <v>-26.388888888888886</v>
      </c>
    </row>
    <row r="60" spans="1:33" ht="12.75" customHeight="1">
      <c r="A60" s="304"/>
      <c r="B60" s="6">
        <v>145</v>
      </c>
      <c r="C60" s="3" t="s">
        <v>15</v>
      </c>
      <c r="D60" s="53">
        <v>673</v>
      </c>
      <c r="E60" s="60">
        <v>169</v>
      </c>
      <c r="F60" s="37">
        <f t="shared" si="17"/>
        <v>47.47191011235955</v>
      </c>
      <c r="G60" s="70">
        <v>171</v>
      </c>
      <c r="H60" s="37">
        <f t="shared" si="18"/>
        <v>48.03370786516854</v>
      </c>
      <c r="I60" s="60">
        <v>1</v>
      </c>
      <c r="J60" s="37">
        <f t="shared" si="19"/>
        <v>0.2808988764044944</v>
      </c>
      <c r="K60" s="60">
        <v>1</v>
      </c>
      <c r="L60" s="37">
        <f t="shared" si="20"/>
        <v>0.2808988764044944</v>
      </c>
      <c r="M60" s="60">
        <v>1</v>
      </c>
      <c r="N60" s="37">
        <f t="shared" si="21"/>
        <v>0.2808988764044944</v>
      </c>
      <c r="O60" s="60">
        <v>10</v>
      </c>
      <c r="P60" s="37">
        <f t="shared" si="22"/>
        <v>2.8089887640449436</v>
      </c>
      <c r="Q60" s="210">
        <v>0</v>
      </c>
      <c r="R60" s="37">
        <f t="shared" si="15"/>
        <v>0</v>
      </c>
      <c r="S60" s="60">
        <v>2</v>
      </c>
      <c r="T60" s="37">
        <f t="shared" si="23"/>
        <v>0.5617977528089888</v>
      </c>
      <c r="U60" s="60">
        <v>0</v>
      </c>
      <c r="V60" s="37">
        <f t="shared" si="24"/>
        <v>0</v>
      </c>
      <c r="W60" s="60">
        <v>0</v>
      </c>
      <c r="X60" s="37">
        <f t="shared" si="25"/>
        <v>0</v>
      </c>
      <c r="Y60" s="60">
        <v>1</v>
      </c>
      <c r="Z60" s="37">
        <f t="shared" si="26"/>
        <v>0.2808988764044944</v>
      </c>
      <c r="AA60" s="39">
        <f t="shared" si="16"/>
        <v>356</v>
      </c>
      <c r="AB60" s="37">
        <f t="shared" si="27"/>
        <v>100</v>
      </c>
      <c r="AC60" s="60">
        <v>0</v>
      </c>
      <c r="AD60" s="40">
        <f t="shared" si="28"/>
        <v>0</v>
      </c>
      <c r="AE60" s="39">
        <f t="shared" si="29"/>
        <v>356</v>
      </c>
      <c r="AF60" s="103">
        <f t="shared" si="30"/>
        <v>52.897473997028236</v>
      </c>
      <c r="AG60" s="106">
        <f t="shared" si="31"/>
        <v>-47.102526002971764</v>
      </c>
    </row>
    <row r="61" spans="1:33" ht="13.5" customHeight="1" thickBot="1">
      <c r="A61" s="305"/>
      <c r="B61" s="30">
        <v>146</v>
      </c>
      <c r="C61" s="31" t="s">
        <v>15</v>
      </c>
      <c r="D61" s="54">
        <v>277</v>
      </c>
      <c r="E61" s="63">
        <v>103</v>
      </c>
      <c r="F61" s="42">
        <f t="shared" si="17"/>
        <v>50</v>
      </c>
      <c r="G61" s="71">
        <v>92</v>
      </c>
      <c r="H61" s="42">
        <f t="shared" si="18"/>
        <v>44.66019417475729</v>
      </c>
      <c r="I61" s="63">
        <v>2</v>
      </c>
      <c r="J61" s="42">
        <f t="shared" si="19"/>
        <v>0.9708737864077669</v>
      </c>
      <c r="K61" s="63">
        <v>0</v>
      </c>
      <c r="L61" s="42">
        <f t="shared" si="20"/>
        <v>0</v>
      </c>
      <c r="M61" s="63">
        <v>1</v>
      </c>
      <c r="N61" s="42">
        <f t="shared" si="21"/>
        <v>0.48543689320388345</v>
      </c>
      <c r="O61" s="63">
        <v>0</v>
      </c>
      <c r="P61" s="42">
        <f t="shared" si="22"/>
        <v>0</v>
      </c>
      <c r="Q61" s="211">
        <v>0</v>
      </c>
      <c r="R61" s="42">
        <f t="shared" si="15"/>
        <v>0</v>
      </c>
      <c r="S61" s="63">
        <v>5</v>
      </c>
      <c r="T61" s="42">
        <f t="shared" si="23"/>
        <v>2.4271844660194173</v>
      </c>
      <c r="U61" s="63">
        <v>0</v>
      </c>
      <c r="V61" s="42">
        <f t="shared" si="24"/>
        <v>0</v>
      </c>
      <c r="W61" s="63">
        <v>0</v>
      </c>
      <c r="X61" s="42">
        <f t="shared" si="25"/>
        <v>0</v>
      </c>
      <c r="Y61" s="63">
        <v>1</v>
      </c>
      <c r="Z61" s="42">
        <f t="shared" si="26"/>
        <v>0.49019607843137253</v>
      </c>
      <c r="AA61" s="43">
        <f t="shared" si="16"/>
        <v>204</v>
      </c>
      <c r="AB61" s="42">
        <f t="shared" si="27"/>
        <v>99.02912621359224</v>
      </c>
      <c r="AC61" s="63">
        <v>2</v>
      </c>
      <c r="AD61" s="44">
        <f t="shared" si="28"/>
        <v>0.9708737864077669</v>
      </c>
      <c r="AE61" s="43">
        <f t="shared" si="29"/>
        <v>206</v>
      </c>
      <c r="AF61" s="104">
        <f t="shared" si="30"/>
        <v>74.36823104693141</v>
      </c>
      <c r="AG61" s="107">
        <f t="shared" si="31"/>
        <v>-25.631768953068587</v>
      </c>
    </row>
    <row r="62" spans="1:32" ht="7.5" customHeight="1" thickBot="1" thickTop="1">
      <c r="A62" s="95"/>
      <c r="B62" s="125"/>
      <c r="C62" s="126"/>
      <c r="D62" s="127"/>
      <c r="E62" s="127"/>
      <c r="F62" s="128"/>
      <c r="G62" s="127"/>
      <c r="H62" s="128"/>
      <c r="I62" s="127"/>
      <c r="J62" s="128"/>
      <c r="K62" s="127"/>
      <c r="L62" s="128"/>
      <c r="M62" s="127"/>
      <c r="N62" s="128"/>
      <c r="O62" s="127"/>
      <c r="P62" s="128"/>
      <c r="Q62" s="212"/>
      <c r="R62" s="128"/>
      <c r="S62" s="128"/>
      <c r="T62" s="128"/>
      <c r="U62" s="128"/>
      <c r="V62" s="128"/>
      <c r="W62" s="128"/>
      <c r="X62" s="128"/>
      <c r="Y62" s="127"/>
      <c r="Z62" s="128"/>
      <c r="AA62" s="72"/>
      <c r="AB62" s="129"/>
      <c r="AC62" s="130"/>
      <c r="AD62" s="128"/>
      <c r="AE62" s="130"/>
      <c r="AF62" s="131"/>
    </row>
    <row r="63" spans="1:41" s="9" customFormat="1" ht="18" customHeight="1" thickBot="1" thickTop="1">
      <c r="A63" s="309" t="s">
        <v>37</v>
      </c>
      <c r="B63" s="309"/>
      <c r="C63" s="55">
        <f>COUNTA(C13:C61)</f>
        <v>49</v>
      </c>
      <c r="D63" s="56">
        <f>SUM(D13:D62)</f>
        <v>21309</v>
      </c>
      <c r="E63" s="56">
        <f>SUM(E13:E62)</f>
        <v>5288</v>
      </c>
      <c r="F63" s="57">
        <f>E63/AE63*100</f>
        <v>35.7877639415268</v>
      </c>
      <c r="G63" s="56">
        <f>SUM(G13:G62)</f>
        <v>6520</v>
      </c>
      <c r="H63" s="57">
        <f>G63/AE63*100</f>
        <v>44.125609095831074</v>
      </c>
      <c r="I63" s="56">
        <f>SUM(I13:I62)</f>
        <v>166</v>
      </c>
      <c r="J63" s="57">
        <f>I63/AE63*100</f>
        <v>1.1234434217650242</v>
      </c>
      <c r="K63" s="56">
        <f>SUM(K13:K62)</f>
        <v>244</v>
      </c>
      <c r="L63" s="57">
        <f>K63/AE63*100</f>
        <v>1.6513264753654575</v>
      </c>
      <c r="M63" s="56">
        <f>SUM(M13:M62)</f>
        <v>197</v>
      </c>
      <c r="N63" s="57">
        <f>M63/AE63*100</f>
        <v>1.3332430969139144</v>
      </c>
      <c r="O63" s="56">
        <f>SUM(O13:O62)</f>
        <v>1649</v>
      </c>
      <c r="P63" s="57">
        <f>O63/AE63*100</f>
        <v>11.15998917162967</v>
      </c>
      <c r="Q63" s="56">
        <f>SUM(Q13:Q62)</f>
        <v>2</v>
      </c>
      <c r="R63" s="57">
        <f t="shared" si="15"/>
        <v>0.01353546291283162</v>
      </c>
      <c r="S63" s="56">
        <f>SUM(S13:S62)</f>
        <v>120</v>
      </c>
      <c r="T63" s="57">
        <f>S63/AE63*100</f>
        <v>0.8121277747698972</v>
      </c>
      <c r="U63" s="56">
        <f>SUM(U13:U62)</f>
        <v>10</v>
      </c>
      <c r="V63" s="57">
        <f>U63/AE63*100</f>
        <v>0.0676773145641581</v>
      </c>
      <c r="W63" s="56">
        <f>SUM(W13:W62)</f>
        <v>20</v>
      </c>
      <c r="X63" s="57">
        <f>W63/AE63*100</f>
        <v>0.1353546291283162</v>
      </c>
      <c r="Y63" s="56">
        <f>SUM(Y13:Y62)</f>
        <v>17</v>
      </c>
      <c r="Z63" s="57">
        <f>Y63/AE63*100</f>
        <v>0.11505143475906876</v>
      </c>
      <c r="AA63" s="213">
        <f t="shared" si="16"/>
        <v>14233</v>
      </c>
      <c r="AB63" s="57">
        <f>AA63/AE63*100</f>
        <v>96.32512181916621</v>
      </c>
      <c r="AC63" s="56">
        <f>SUM(AC13:AC62)</f>
        <v>543</v>
      </c>
      <c r="AD63" s="58">
        <f>AC63/AE63*100</f>
        <v>3.674878180833784</v>
      </c>
      <c r="AE63" s="56">
        <f>SUM(AE13:AE62)</f>
        <v>14776</v>
      </c>
      <c r="AF63" s="59">
        <f>AE63/D63*100</f>
        <v>69.34159275423531</v>
      </c>
      <c r="AG63" s="108">
        <f>AF63-100</f>
        <v>-30.658407245764693</v>
      </c>
      <c r="AI63" s="20"/>
      <c r="AJ63" s="20"/>
      <c r="AK63" s="20"/>
      <c r="AL63" s="20"/>
      <c r="AM63" s="20"/>
      <c r="AN63" s="20"/>
      <c r="AO63" s="20"/>
    </row>
    <row r="64" ht="9" customHeight="1" thickBot="1" thickTop="1"/>
    <row r="65" spans="1:33" s="23" customFormat="1" ht="15" customHeight="1" thickBot="1" thickTop="1">
      <c r="A65" s="345" t="s">
        <v>73</v>
      </c>
      <c r="B65" s="345"/>
      <c r="C65" s="270">
        <f>COUNTA(C31,C44)</f>
        <v>2</v>
      </c>
      <c r="D65" s="270">
        <f>SUM(D31,D44)</f>
        <v>932</v>
      </c>
      <c r="E65" s="270">
        <f>SUM(E31,E44)</f>
        <v>336</v>
      </c>
      <c r="F65" s="271">
        <f>E65/AE63*100</f>
        <v>2.273957769355712</v>
      </c>
      <c r="G65" s="270">
        <f>SUM(G31,G44)</f>
        <v>345</v>
      </c>
      <c r="H65" s="271">
        <f>G65/AE63*100</f>
        <v>2.334867352463454</v>
      </c>
      <c r="I65" s="270">
        <f>SUM(I31,I44)</f>
        <v>3</v>
      </c>
      <c r="J65" s="271">
        <f>I65/AE63*100</f>
        <v>0.020303194369247428</v>
      </c>
      <c r="K65" s="270">
        <f>SUM(K31,K44)</f>
        <v>3</v>
      </c>
      <c r="L65" s="271">
        <f>K65/AE63*100</f>
        <v>0.020303194369247428</v>
      </c>
      <c r="M65" s="270">
        <f>SUM(M31,M44)</f>
        <v>1</v>
      </c>
      <c r="N65" s="271">
        <f>M65/AE63*100</f>
        <v>0.00676773145641581</v>
      </c>
      <c r="O65" s="270">
        <f>SUM(O31,O44)</f>
        <v>31</v>
      </c>
      <c r="P65" s="271">
        <f>O65/AE63*100</f>
        <v>0.2097996751488901</v>
      </c>
      <c r="Q65" s="270">
        <f>SUM(Q31,Q44)</f>
        <v>0</v>
      </c>
      <c r="R65" s="271">
        <f>Q65/AE63*100</f>
        <v>0</v>
      </c>
      <c r="S65" s="270">
        <f>SUM(S31,S44)</f>
        <v>2</v>
      </c>
      <c r="T65" s="271">
        <f>S65/AE63*100</f>
        <v>0.01353546291283162</v>
      </c>
      <c r="U65" s="270">
        <f>SUM(U31,U44)</f>
        <v>0</v>
      </c>
      <c r="V65" s="271">
        <f>U65/AE63*100</f>
        <v>0</v>
      </c>
      <c r="W65" s="270">
        <f>SUM(W31,W44)</f>
        <v>0</v>
      </c>
      <c r="X65" s="271">
        <f>W65/AE63*100</f>
        <v>0</v>
      </c>
      <c r="Y65" s="270">
        <f>SUM(Y31,Y44)</f>
        <v>0</v>
      </c>
      <c r="Z65" s="271">
        <f>Y65/AE63*100</f>
        <v>0</v>
      </c>
      <c r="AA65" s="270">
        <f>SUM(AA31,AA44)</f>
        <v>721</v>
      </c>
      <c r="AB65" s="272">
        <f>AA65/AE63*100</f>
        <v>4.879534380075799</v>
      </c>
      <c r="AC65" s="270">
        <f>SUM(AC31,AC44)</f>
        <v>11</v>
      </c>
      <c r="AD65" s="273">
        <f>AC65/AE63*100</f>
        <v>0.0744450460205739</v>
      </c>
      <c r="AE65" s="270">
        <f>SUM(AE31,AE44)</f>
        <v>732</v>
      </c>
      <c r="AF65" s="273">
        <f>AE65/AE63*100</f>
        <v>4.953979426096373</v>
      </c>
      <c r="AG65" s="267"/>
    </row>
    <row r="66" spans="27:42" ht="9" customHeight="1" thickBot="1" thickTop="1">
      <c r="AA66" s="157"/>
      <c r="AB66" s="157"/>
      <c r="AC66" s="157"/>
      <c r="AD66" s="158"/>
      <c r="AE66" s="157"/>
      <c r="AF66" s="157"/>
      <c r="AG66" s="158"/>
      <c r="AI66"/>
      <c r="AP66" s="18"/>
    </row>
    <row r="67" spans="1:33" s="23" customFormat="1" ht="17.25" customHeight="1" thickBot="1" thickTop="1">
      <c r="A67" s="336" t="s">
        <v>74</v>
      </c>
      <c r="B67" s="308"/>
      <c r="C67" s="94">
        <f>(C63-C65)</f>
        <v>47</v>
      </c>
      <c r="D67" s="94">
        <f>(D63-D65)</f>
        <v>20377</v>
      </c>
      <c r="E67" s="94">
        <f>(E63-E65)</f>
        <v>4952</v>
      </c>
      <c r="F67" s="166">
        <f>E67/AE67*100</f>
        <v>35.26060951295927</v>
      </c>
      <c r="G67" s="94">
        <f>(G63-G65)</f>
        <v>6175</v>
      </c>
      <c r="H67" s="166">
        <f>G67/AE67*100</f>
        <v>43.968954713756766</v>
      </c>
      <c r="I67" s="94">
        <f>(I63-I65)</f>
        <v>163</v>
      </c>
      <c r="J67" s="166">
        <f>I67/AE67*100</f>
        <v>1.1606379948732555</v>
      </c>
      <c r="K67" s="94">
        <f>(K63-K65)</f>
        <v>241</v>
      </c>
      <c r="L67" s="166">
        <f>K67/AE67*100</f>
        <v>1.716035317573341</v>
      </c>
      <c r="M67" s="94">
        <f>(M63-M65)</f>
        <v>196</v>
      </c>
      <c r="N67" s="166">
        <f>M67/AE67*100</f>
        <v>1.3956137852463686</v>
      </c>
      <c r="O67" s="94">
        <f>(O63-O65)</f>
        <v>1618</v>
      </c>
      <c r="P67" s="166">
        <f>O67/AE67*100</f>
        <v>11.520934206778694</v>
      </c>
      <c r="Q67" s="94">
        <f>(Q63-Q65)</f>
        <v>2</v>
      </c>
      <c r="R67" s="166">
        <f>Q67/AE67*100</f>
        <v>0.014240956992309884</v>
      </c>
      <c r="S67" s="94">
        <f>(S63-S65)</f>
        <v>118</v>
      </c>
      <c r="T67" s="166">
        <f>S67/AE67*100</f>
        <v>0.8402164625462831</v>
      </c>
      <c r="U67" s="94">
        <f>(U63-U65)</f>
        <v>10</v>
      </c>
      <c r="V67" s="166">
        <f>U67/AE67*100</f>
        <v>0.07120478496154942</v>
      </c>
      <c r="W67" s="94">
        <f>(W63-W65)</f>
        <v>20</v>
      </c>
      <c r="X67" s="166">
        <f>W67/AE67*100</f>
        <v>0.14240956992309883</v>
      </c>
      <c r="Y67" s="94">
        <f>(Y63-Y65)</f>
        <v>17</v>
      </c>
      <c r="Z67" s="166">
        <f>Y67/AE67*100</f>
        <v>0.12104813443463401</v>
      </c>
      <c r="AA67" s="94">
        <f>(AA63-AA65)</f>
        <v>13512</v>
      </c>
      <c r="AB67" s="167">
        <f>AA67/AE67*100</f>
        <v>96.21190544004557</v>
      </c>
      <c r="AC67" s="94">
        <f>(AC63-AC65)</f>
        <v>532</v>
      </c>
      <c r="AD67" s="186">
        <f>AC67/AE67*100</f>
        <v>3.7880945599544287</v>
      </c>
      <c r="AE67" s="94">
        <f>(AE63-AE65)</f>
        <v>14044</v>
      </c>
      <c r="AF67" s="186">
        <f>AE67/D67*100</f>
        <v>68.92084212592628</v>
      </c>
      <c r="AG67" s="194">
        <f>AF67-100</f>
        <v>-31.079157874073715</v>
      </c>
    </row>
    <row r="68" ht="13.5" thickTop="1"/>
    <row r="69" spans="1:33" s="18" customFormat="1" ht="12.75">
      <c r="A69" s="247"/>
      <c r="B69" s="268" t="s">
        <v>75</v>
      </c>
      <c r="C69" s="1"/>
      <c r="D69" s="8"/>
      <c r="E69" s="157"/>
      <c r="F69" s="269" t="s">
        <v>77</v>
      </c>
      <c r="G69" s="157"/>
      <c r="H69" s="21"/>
      <c r="I69" s="157"/>
      <c r="J69" s="21"/>
      <c r="K69" s="157"/>
      <c r="L69" s="21"/>
      <c r="M69" s="157"/>
      <c r="N69" s="21"/>
      <c r="O69" s="157"/>
      <c r="P69" s="21"/>
      <c r="Q69" s="21"/>
      <c r="R69" s="21"/>
      <c r="S69" s="157"/>
      <c r="T69" s="21"/>
      <c r="U69" s="158"/>
      <c r="V69" s="21"/>
      <c r="W69" s="157"/>
      <c r="X69" s="21"/>
      <c r="Y69" s="157"/>
      <c r="Z69" s="21"/>
      <c r="AA69" s="157"/>
      <c r="AB69" s="157"/>
      <c r="AC69" s="157"/>
      <c r="AD69" s="158"/>
      <c r="AE69" s="157"/>
      <c r="AF69" s="158"/>
      <c r="AG69" s="158"/>
    </row>
  </sheetData>
  <mergeCells count="34">
    <mergeCell ref="A4:AG4"/>
    <mergeCell ref="M10:N10"/>
    <mergeCell ref="A1:AF1"/>
    <mergeCell ref="A2:AF2"/>
    <mergeCell ref="A3:AF3"/>
    <mergeCell ref="I10:J10"/>
    <mergeCell ref="AF9:AF11"/>
    <mergeCell ref="A9:A11"/>
    <mergeCell ref="B9:B11"/>
    <mergeCell ref="AA9:AB10"/>
    <mergeCell ref="A8:AG8"/>
    <mergeCell ref="AE9:AE11"/>
    <mergeCell ref="G10:H10"/>
    <mergeCell ref="O10:P10"/>
    <mergeCell ref="Q10:R10"/>
    <mergeCell ref="AC9:AD10"/>
    <mergeCell ref="W10:X10"/>
    <mergeCell ref="A63:B63"/>
    <mergeCell ref="S10:T10"/>
    <mergeCell ref="U10:V10"/>
    <mergeCell ref="C9:C11"/>
    <mergeCell ref="D9:D11"/>
    <mergeCell ref="A13:A39"/>
    <mergeCell ref="A40:A61"/>
    <mergeCell ref="A65:B65"/>
    <mergeCell ref="A67:B67"/>
    <mergeCell ref="A5:AG5"/>
    <mergeCell ref="A6:AG6"/>
    <mergeCell ref="A7:AG7"/>
    <mergeCell ref="E9:Z9"/>
    <mergeCell ref="AG9:AG11"/>
    <mergeCell ref="E10:F10"/>
    <mergeCell ref="Y10:Z10"/>
    <mergeCell ref="K10:L10"/>
  </mergeCells>
  <printOptions/>
  <pageMargins left="0" right="0" top="0.5905511811023623" bottom="0.7874015748031497" header="0" footer="0"/>
  <pageSetup horizontalDpi="300" verticalDpi="300" orientation="landscape" paperSize="5" scale="90" r:id="rId2"/>
  <headerFooter alignWithMargins="0">
    <oddFooter>&amp;C&amp;P de &amp;N</oddFooter>
  </headerFooter>
  <rowBreaks count="1" manualBreakCount="1">
    <brk id="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35"/>
  <sheetViews>
    <sheetView workbookViewId="0" topLeftCell="J25">
      <selection activeCell="AC18" sqref="AC18"/>
    </sheetView>
  </sheetViews>
  <sheetFormatPr defaultColWidth="11.421875" defaultRowHeight="12.75"/>
  <cols>
    <col min="1" max="1" width="7.28125" style="66" customWidth="1"/>
    <col min="2" max="2" width="7.7109375" style="5" customWidth="1"/>
    <col min="3" max="3" width="5.7109375" style="1" customWidth="1"/>
    <col min="4" max="4" width="6.28125" style="8" customWidth="1"/>
    <col min="5" max="5" width="5.7109375" style="157" customWidth="1"/>
    <col min="6" max="6" width="4.57421875" style="21" customWidth="1"/>
    <col min="7" max="7" width="5.7109375" style="157" customWidth="1"/>
    <col min="8" max="8" width="4.421875" style="21" customWidth="1"/>
    <col min="9" max="9" width="5.7109375" style="157" customWidth="1"/>
    <col min="10" max="10" width="4.57421875" style="21" customWidth="1"/>
    <col min="11" max="11" width="5.7109375" style="157" customWidth="1"/>
    <col min="12" max="12" width="4.57421875" style="21" customWidth="1"/>
    <col min="13" max="13" width="5.7109375" style="157" customWidth="1"/>
    <col min="14" max="14" width="4.57421875" style="21" customWidth="1"/>
    <col min="15" max="15" width="5.7109375" style="157" customWidth="1"/>
    <col min="16" max="16" width="4.57421875" style="21" customWidth="1"/>
    <col min="17" max="17" width="5.8515625" style="158" customWidth="1"/>
    <col min="18" max="18" width="4.57421875" style="21" customWidth="1"/>
    <col min="19" max="19" width="5.7109375" style="158" customWidth="1"/>
    <col min="20" max="20" width="4.57421875" style="21" customWidth="1"/>
    <col min="21" max="21" width="5.7109375" style="158" customWidth="1"/>
    <col min="22" max="22" width="4.57421875" style="21" customWidth="1"/>
    <col min="23" max="23" width="5.7109375" style="158" customWidth="1"/>
    <col min="24" max="24" width="4.57421875" style="21" customWidth="1"/>
    <col min="25" max="25" width="5.7109375" style="157" customWidth="1"/>
    <col min="26" max="26" width="4.57421875" style="21" customWidth="1"/>
    <col min="27" max="27" width="6.421875" style="157" customWidth="1"/>
    <col min="28" max="28" width="5.421875" style="157" customWidth="1"/>
    <col min="29" max="29" width="5.140625" style="157" customWidth="1"/>
    <col min="30" max="30" width="4.57421875" style="158" customWidth="1"/>
    <col min="31" max="31" width="7.00390625" style="157" customWidth="1"/>
    <col min="32" max="33" width="7.57421875" style="158" customWidth="1"/>
    <col min="34" max="40" width="11.421875" style="18" customWidth="1"/>
  </cols>
  <sheetData>
    <row r="1" spans="1:33" ht="39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</row>
    <row r="2" spans="1:33" ht="18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</row>
    <row r="3" spans="1:33" ht="12.75">
      <c r="A3" s="312" t="s">
        <v>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</row>
    <row r="4" spans="1:33" ht="12.75">
      <c r="A4" s="313" t="s">
        <v>35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3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3" ht="25.5" customHeight="1">
      <c r="A6" s="343" t="s">
        <v>55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</row>
    <row r="7" spans="1:33" ht="11.25" customHeight="1">
      <c r="A7" s="315" t="s">
        <v>46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</row>
    <row r="8" spans="1:33" ht="13.5" thickBot="1">
      <c r="A8" s="306" t="s">
        <v>72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40" s="165" customFormat="1" ht="12" customHeight="1" thickBot="1" thickTop="1">
      <c r="A9" s="319" t="s">
        <v>36</v>
      </c>
      <c r="B9" s="322" t="s">
        <v>11</v>
      </c>
      <c r="C9" s="333" t="s">
        <v>12</v>
      </c>
      <c r="D9" s="334" t="s">
        <v>39</v>
      </c>
      <c r="E9" s="307" t="s">
        <v>42</v>
      </c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8"/>
      <c r="AA9" s="323" t="s">
        <v>43</v>
      </c>
      <c r="AB9" s="324"/>
      <c r="AC9" s="329" t="s">
        <v>40</v>
      </c>
      <c r="AD9" s="330"/>
      <c r="AE9" s="334" t="s">
        <v>41</v>
      </c>
      <c r="AF9" s="316" t="s">
        <v>68</v>
      </c>
      <c r="AG9" s="342" t="s">
        <v>69</v>
      </c>
      <c r="AH9" s="24"/>
      <c r="AI9" s="24"/>
      <c r="AJ9" s="24"/>
      <c r="AK9" s="24"/>
      <c r="AL9" s="24"/>
      <c r="AM9" s="24"/>
      <c r="AN9" s="24"/>
    </row>
    <row r="10" spans="1:33" s="24" customFormat="1" ht="18.75" customHeight="1" thickBot="1" thickTop="1">
      <c r="A10" s="320"/>
      <c r="B10" s="322"/>
      <c r="C10" s="333"/>
      <c r="D10" s="334"/>
      <c r="E10" s="327"/>
      <c r="F10" s="328"/>
      <c r="G10" s="327"/>
      <c r="H10" s="328"/>
      <c r="I10" s="327"/>
      <c r="J10" s="328"/>
      <c r="K10" s="327"/>
      <c r="L10" s="328"/>
      <c r="M10" s="327"/>
      <c r="N10" s="328"/>
      <c r="O10" s="327"/>
      <c r="P10" s="328"/>
      <c r="Q10" s="327"/>
      <c r="R10" s="328"/>
      <c r="S10" s="327"/>
      <c r="T10" s="328"/>
      <c r="U10" s="327"/>
      <c r="V10" s="328"/>
      <c r="W10" s="327"/>
      <c r="X10" s="328"/>
      <c r="Y10" s="327"/>
      <c r="Z10" s="328"/>
      <c r="AA10" s="325"/>
      <c r="AB10" s="326"/>
      <c r="AC10" s="331"/>
      <c r="AD10" s="332"/>
      <c r="AE10" s="334"/>
      <c r="AF10" s="317"/>
      <c r="AG10" s="342"/>
    </row>
    <row r="11" spans="1:33" s="24" customFormat="1" ht="12.75" customHeight="1" thickBot="1" thickTop="1">
      <c r="A11" s="321"/>
      <c r="B11" s="322"/>
      <c r="C11" s="333"/>
      <c r="D11" s="334"/>
      <c r="E11" s="49" t="s">
        <v>44</v>
      </c>
      <c r="F11" s="144" t="s">
        <v>38</v>
      </c>
      <c r="G11" s="49" t="s">
        <v>44</v>
      </c>
      <c r="H11" s="144" t="s">
        <v>38</v>
      </c>
      <c r="I11" s="49" t="s">
        <v>44</v>
      </c>
      <c r="J11" s="144" t="s">
        <v>38</v>
      </c>
      <c r="K11" s="49" t="s">
        <v>44</v>
      </c>
      <c r="L11" s="144" t="s">
        <v>38</v>
      </c>
      <c r="M11" s="49" t="s">
        <v>44</v>
      </c>
      <c r="N11" s="144" t="s">
        <v>38</v>
      </c>
      <c r="O11" s="49" t="s">
        <v>44</v>
      </c>
      <c r="P11" s="144" t="s">
        <v>38</v>
      </c>
      <c r="Q11" s="49" t="s">
        <v>44</v>
      </c>
      <c r="R11" s="144" t="s">
        <v>38</v>
      </c>
      <c r="S11" s="49" t="s">
        <v>44</v>
      </c>
      <c r="T11" s="144" t="s">
        <v>38</v>
      </c>
      <c r="U11" s="49" t="s">
        <v>44</v>
      </c>
      <c r="V11" s="144" t="s">
        <v>38</v>
      </c>
      <c r="W11" s="49" t="s">
        <v>44</v>
      </c>
      <c r="X11" s="144" t="s">
        <v>38</v>
      </c>
      <c r="Y11" s="49" t="s">
        <v>44</v>
      </c>
      <c r="Z11" s="144" t="s">
        <v>38</v>
      </c>
      <c r="AA11" s="49" t="s">
        <v>44</v>
      </c>
      <c r="AB11" s="142" t="s">
        <v>38</v>
      </c>
      <c r="AC11" s="48" t="s">
        <v>44</v>
      </c>
      <c r="AD11" s="142" t="s">
        <v>38</v>
      </c>
      <c r="AE11" s="334"/>
      <c r="AF11" s="318"/>
      <c r="AG11" s="342"/>
    </row>
    <row r="12" spans="1:40" s="2" customFormat="1" ht="7.5" customHeight="1" thickBot="1" thickTop="1">
      <c r="A12" s="117"/>
      <c r="B12" s="118"/>
      <c r="C12" s="119"/>
      <c r="D12" s="120"/>
      <c r="E12" s="157"/>
      <c r="F12" s="21"/>
      <c r="G12" s="157"/>
      <c r="H12" s="21"/>
      <c r="I12" s="157"/>
      <c r="J12" s="21"/>
      <c r="K12" s="157"/>
      <c r="L12" s="21"/>
      <c r="M12" s="157"/>
      <c r="N12" s="21"/>
      <c r="O12" s="157"/>
      <c r="P12" s="21"/>
      <c r="Q12" s="158"/>
      <c r="R12" s="21"/>
      <c r="S12" s="158"/>
      <c r="T12" s="21"/>
      <c r="U12" s="158"/>
      <c r="V12" s="21"/>
      <c r="W12" s="158"/>
      <c r="X12" s="21"/>
      <c r="Y12" s="157"/>
      <c r="Z12" s="21"/>
      <c r="AA12" s="157"/>
      <c r="AB12" s="157"/>
      <c r="AC12" s="157"/>
      <c r="AD12" s="158"/>
      <c r="AE12" s="157"/>
      <c r="AF12" s="158"/>
      <c r="AG12" s="158"/>
      <c r="AH12" s="14"/>
      <c r="AI12" s="14"/>
      <c r="AJ12" s="14"/>
      <c r="AK12" s="14"/>
      <c r="AL12" s="14"/>
      <c r="AM12" s="14"/>
      <c r="AN12" s="14"/>
    </row>
    <row r="13" spans="1:33" ht="13.5" customHeight="1" thickTop="1">
      <c r="A13" s="303" t="s">
        <v>28</v>
      </c>
      <c r="B13" s="28">
        <v>214</v>
      </c>
      <c r="C13" s="29" t="s">
        <v>15</v>
      </c>
      <c r="D13" s="52">
        <v>597</v>
      </c>
      <c r="E13" s="96">
        <v>235</v>
      </c>
      <c r="F13" s="33">
        <f aca="true" t="shared" si="0" ref="F13:F33">E13/AE13*100</f>
        <v>59.34343434343434</v>
      </c>
      <c r="G13" s="100">
        <v>81</v>
      </c>
      <c r="H13" s="33">
        <f aca="true" t="shared" si="1" ref="H13:H33">G13/AE13*100</f>
        <v>20.454545454545457</v>
      </c>
      <c r="I13" s="96">
        <v>14</v>
      </c>
      <c r="J13" s="33">
        <f aca="true" t="shared" si="2" ref="J13:J33">I13/AE13*100</f>
        <v>3.535353535353535</v>
      </c>
      <c r="K13" s="96">
        <v>4</v>
      </c>
      <c r="L13" s="33">
        <f aca="true" t="shared" si="3" ref="L13:L33">K13/AE13*100</f>
        <v>1.0101010101010102</v>
      </c>
      <c r="M13" s="96">
        <v>1</v>
      </c>
      <c r="N13" s="33">
        <f aca="true" t="shared" si="4" ref="N13:N33">M13/AE13*100</f>
        <v>0.25252525252525254</v>
      </c>
      <c r="O13" s="96">
        <v>43</v>
      </c>
      <c r="P13" s="33">
        <f aca="true" t="shared" si="5" ref="P13:P33">O13/AE13*100</f>
        <v>10.85858585858586</v>
      </c>
      <c r="Q13" s="96">
        <v>0</v>
      </c>
      <c r="R13" s="33">
        <f>Q13/AE13*100</f>
        <v>0</v>
      </c>
      <c r="S13" s="96">
        <v>0</v>
      </c>
      <c r="T13" s="33">
        <f aca="true" t="shared" si="6" ref="T13:T33">S13/AE13*100</f>
        <v>0</v>
      </c>
      <c r="U13" s="96">
        <v>1</v>
      </c>
      <c r="V13" s="33">
        <f aca="true" t="shared" si="7" ref="V13:V32">U13/AE13*100</f>
        <v>0.25252525252525254</v>
      </c>
      <c r="W13" s="96">
        <v>0</v>
      </c>
      <c r="X13" s="33">
        <f aca="true" t="shared" si="8" ref="X13:X33">W13/AE13*100</f>
        <v>0</v>
      </c>
      <c r="Y13" s="96">
        <v>5</v>
      </c>
      <c r="Z13" s="33">
        <f aca="true" t="shared" si="9" ref="Z13:Z33">Y13/AA13*100</f>
        <v>1.3020833333333335</v>
      </c>
      <c r="AA13" s="153">
        <f>E13+G13+I13+K13+M13+O13+Q13+S13+U13+W13+Y13</f>
        <v>384</v>
      </c>
      <c r="AB13" s="159">
        <f aca="true" t="shared" si="10" ref="AB13:AB33">AA13/AE13*100</f>
        <v>96.96969696969697</v>
      </c>
      <c r="AC13" s="96">
        <v>12</v>
      </c>
      <c r="AD13" s="102">
        <f aca="true" t="shared" si="11" ref="AD13:AD33">AC13/AE13*100</f>
        <v>3.0303030303030303</v>
      </c>
      <c r="AE13" s="153">
        <f aca="true" t="shared" si="12" ref="AE13:AE33">AA13+AC13</f>
        <v>396</v>
      </c>
      <c r="AF13" s="102">
        <f aca="true" t="shared" si="13" ref="AF13:AF33">AE13/D13*100</f>
        <v>66.33165829145729</v>
      </c>
      <c r="AG13" s="105">
        <f aca="true" t="shared" si="14" ref="AG13:AG33">AF13-100</f>
        <v>-33.66834170854271</v>
      </c>
    </row>
    <row r="14" spans="1:33" ht="12.75" customHeight="1">
      <c r="A14" s="304"/>
      <c r="B14" s="6">
        <v>214</v>
      </c>
      <c r="C14" s="3" t="s">
        <v>16</v>
      </c>
      <c r="D14" s="53">
        <v>597</v>
      </c>
      <c r="E14" s="97">
        <v>219</v>
      </c>
      <c r="F14" s="37">
        <f t="shared" si="0"/>
        <v>59.5108695652174</v>
      </c>
      <c r="G14" s="113">
        <v>106</v>
      </c>
      <c r="H14" s="37">
        <f t="shared" si="1"/>
        <v>28.804347826086957</v>
      </c>
      <c r="I14" s="97">
        <v>9</v>
      </c>
      <c r="J14" s="37">
        <f t="shared" si="2"/>
        <v>2.4456521739130435</v>
      </c>
      <c r="K14" s="97">
        <v>4</v>
      </c>
      <c r="L14" s="37">
        <f t="shared" si="3"/>
        <v>1.0869565217391304</v>
      </c>
      <c r="M14" s="97">
        <v>3</v>
      </c>
      <c r="N14" s="37">
        <f t="shared" si="4"/>
        <v>0.8152173913043478</v>
      </c>
      <c r="O14" s="97">
        <v>21</v>
      </c>
      <c r="P14" s="37">
        <f t="shared" si="5"/>
        <v>5.706521739130435</v>
      </c>
      <c r="Q14" s="97">
        <v>0</v>
      </c>
      <c r="R14" s="37">
        <f aca="true" t="shared" si="15" ref="R14:R35">Q14/AE14*100</f>
        <v>0</v>
      </c>
      <c r="S14" s="97">
        <v>0</v>
      </c>
      <c r="T14" s="37">
        <f t="shared" si="6"/>
        <v>0</v>
      </c>
      <c r="U14" s="97">
        <v>0</v>
      </c>
      <c r="V14" s="37">
        <f t="shared" si="7"/>
        <v>0</v>
      </c>
      <c r="W14" s="97">
        <v>1</v>
      </c>
      <c r="X14" s="37">
        <f t="shared" si="8"/>
        <v>0.2717391304347826</v>
      </c>
      <c r="Y14" s="97">
        <v>5</v>
      </c>
      <c r="Z14" s="37">
        <f t="shared" si="9"/>
        <v>1.358695652173913</v>
      </c>
      <c r="AA14" s="154">
        <f aca="true" t="shared" si="16" ref="AA14:AA33">E14+G14+I14+K14+M14+O14+Q14+S14+U14+W14+Y14</f>
        <v>368</v>
      </c>
      <c r="AB14" s="160">
        <f t="shared" si="10"/>
        <v>100</v>
      </c>
      <c r="AC14" s="97">
        <v>0</v>
      </c>
      <c r="AD14" s="103">
        <f t="shared" si="11"/>
        <v>0</v>
      </c>
      <c r="AE14" s="154">
        <f t="shared" si="12"/>
        <v>368</v>
      </c>
      <c r="AF14" s="103">
        <f t="shared" si="13"/>
        <v>61.64154103852596</v>
      </c>
      <c r="AG14" s="106">
        <f t="shared" si="14"/>
        <v>-38.35845896147404</v>
      </c>
    </row>
    <row r="15" spans="1:33" ht="12.75" customHeight="1">
      <c r="A15" s="304"/>
      <c r="B15" s="6">
        <v>215</v>
      </c>
      <c r="C15" s="3" t="s">
        <v>15</v>
      </c>
      <c r="D15" s="53">
        <v>405</v>
      </c>
      <c r="E15" s="97">
        <v>108</v>
      </c>
      <c r="F15" s="37">
        <f t="shared" si="0"/>
        <v>45.18828451882845</v>
      </c>
      <c r="G15" s="97">
        <v>53</v>
      </c>
      <c r="H15" s="37">
        <f t="shared" si="1"/>
        <v>22.17573221757322</v>
      </c>
      <c r="I15" s="97">
        <v>11</v>
      </c>
      <c r="J15" s="37">
        <f t="shared" si="2"/>
        <v>4.602510460251046</v>
      </c>
      <c r="K15" s="98">
        <v>0</v>
      </c>
      <c r="L15" s="37">
        <f t="shared" si="3"/>
        <v>0</v>
      </c>
      <c r="M15" s="98">
        <v>6</v>
      </c>
      <c r="N15" s="37">
        <f t="shared" si="4"/>
        <v>2.510460251046025</v>
      </c>
      <c r="O15" s="98">
        <v>26</v>
      </c>
      <c r="P15" s="37">
        <f t="shared" si="5"/>
        <v>10.87866108786611</v>
      </c>
      <c r="Q15" s="97">
        <v>0</v>
      </c>
      <c r="R15" s="37">
        <f t="shared" si="15"/>
        <v>0</v>
      </c>
      <c r="S15" s="98">
        <v>0</v>
      </c>
      <c r="T15" s="37">
        <f t="shared" si="6"/>
        <v>0</v>
      </c>
      <c r="U15" s="97">
        <v>0</v>
      </c>
      <c r="V15" s="37">
        <f t="shared" si="7"/>
        <v>0</v>
      </c>
      <c r="W15" s="97">
        <v>0</v>
      </c>
      <c r="X15" s="37">
        <f t="shared" si="8"/>
        <v>0</v>
      </c>
      <c r="Y15" s="97">
        <v>3</v>
      </c>
      <c r="Z15" s="37">
        <f t="shared" si="9"/>
        <v>1.4492753623188406</v>
      </c>
      <c r="AA15" s="154">
        <f t="shared" si="16"/>
        <v>207</v>
      </c>
      <c r="AB15" s="160">
        <f t="shared" si="10"/>
        <v>86.61087866108787</v>
      </c>
      <c r="AC15" s="97">
        <v>32</v>
      </c>
      <c r="AD15" s="103">
        <f t="shared" si="11"/>
        <v>13.389121338912133</v>
      </c>
      <c r="AE15" s="154">
        <f t="shared" si="12"/>
        <v>239</v>
      </c>
      <c r="AF15" s="103">
        <f t="shared" si="13"/>
        <v>59.01234567901235</v>
      </c>
      <c r="AG15" s="106">
        <f t="shared" si="14"/>
        <v>-40.98765432098765</v>
      </c>
    </row>
    <row r="16" spans="1:33" ht="12.75" customHeight="1">
      <c r="A16" s="304"/>
      <c r="B16" s="6">
        <v>216</v>
      </c>
      <c r="C16" s="3" t="s">
        <v>15</v>
      </c>
      <c r="D16" s="53">
        <v>476</v>
      </c>
      <c r="E16" s="97">
        <v>165</v>
      </c>
      <c r="F16" s="37">
        <f t="shared" si="0"/>
        <v>53.054662379421224</v>
      </c>
      <c r="G16" s="98">
        <v>85</v>
      </c>
      <c r="H16" s="37">
        <f t="shared" si="1"/>
        <v>27.331189710610932</v>
      </c>
      <c r="I16" s="98">
        <v>2</v>
      </c>
      <c r="J16" s="37">
        <f t="shared" si="2"/>
        <v>0.6430868167202572</v>
      </c>
      <c r="K16" s="98">
        <v>3</v>
      </c>
      <c r="L16" s="37">
        <f t="shared" si="3"/>
        <v>0.964630225080386</v>
      </c>
      <c r="M16" s="98">
        <v>4</v>
      </c>
      <c r="N16" s="37">
        <f t="shared" si="4"/>
        <v>1.2861736334405145</v>
      </c>
      <c r="O16" s="98">
        <v>21</v>
      </c>
      <c r="P16" s="37">
        <f t="shared" si="5"/>
        <v>6.752411575562702</v>
      </c>
      <c r="Q16" s="97">
        <v>0</v>
      </c>
      <c r="R16" s="37">
        <f t="shared" si="15"/>
        <v>0</v>
      </c>
      <c r="S16" s="98">
        <v>0</v>
      </c>
      <c r="T16" s="37">
        <f t="shared" si="6"/>
        <v>0</v>
      </c>
      <c r="U16" s="98">
        <v>1</v>
      </c>
      <c r="V16" s="37">
        <f t="shared" si="7"/>
        <v>0.3215434083601286</v>
      </c>
      <c r="W16" s="98">
        <v>0</v>
      </c>
      <c r="X16" s="37">
        <f t="shared" si="8"/>
        <v>0</v>
      </c>
      <c r="Y16" s="98">
        <v>3</v>
      </c>
      <c r="Z16" s="37">
        <f t="shared" si="9"/>
        <v>1.056338028169014</v>
      </c>
      <c r="AA16" s="154">
        <f t="shared" si="16"/>
        <v>284</v>
      </c>
      <c r="AB16" s="160">
        <f t="shared" si="10"/>
        <v>91.31832797427653</v>
      </c>
      <c r="AC16" s="97">
        <v>27</v>
      </c>
      <c r="AD16" s="103">
        <f t="shared" si="11"/>
        <v>8.681672025723474</v>
      </c>
      <c r="AE16" s="154">
        <f t="shared" si="12"/>
        <v>311</v>
      </c>
      <c r="AF16" s="103">
        <f t="shared" si="13"/>
        <v>65.33613445378151</v>
      </c>
      <c r="AG16" s="106">
        <f t="shared" si="14"/>
        <v>-34.66386554621849</v>
      </c>
    </row>
    <row r="17" spans="1:33" ht="12.75" customHeight="1">
      <c r="A17" s="304"/>
      <c r="B17" s="6">
        <v>216</v>
      </c>
      <c r="C17" s="3" t="s">
        <v>16</v>
      </c>
      <c r="D17" s="53">
        <v>476</v>
      </c>
      <c r="E17" s="97">
        <v>146</v>
      </c>
      <c r="F17" s="37">
        <f t="shared" si="0"/>
        <v>50.171821305841924</v>
      </c>
      <c r="G17" s="98">
        <v>88</v>
      </c>
      <c r="H17" s="37">
        <f t="shared" si="1"/>
        <v>30.240549828178693</v>
      </c>
      <c r="I17" s="98">
        <v>3</v>
      </c>
      <c r="J17" s="37">
        <f t="shared" si="2"/>
        <v>1.0309278350515463</v>
      </c>
      <c r="K17" s="98">
        <v>5</v>
      </c>
      <c r="L17" s="37">
        <f t="shared" si="3"/>
        <v>1.718213058419244</v>
      </c>
      <c r="M17" s="98">
        <v>4</v>
      </c>
      <c r="N17" s="37">
        <f t="shared" si="4"/>
        <v>1.3745704467353952</v>
      </c>
      <c r="O17" s="98">
        <v>26</v>
      </c>
      <c r="P17" s="37">
        <f t="shared" si="5"/>
        <v>8.934707903780069</v>
      </c>
      <c r="Q17" s="97">
        <v>0</v>
      </c>
      <c r="R17" s="37">
        <f t="shared" si="15"/>
        <v>0</v>
      </c>
      <c r="S17" s="98">
        <v>0</v>
      </c>
      <c r="T17" s="37">
        <f t="shared" si="6"/>
        <v>0</v>
      </c>
      <c r="U17" s="98">
        <v>8</v>
      </c>
      <c r="V17" s="37">
        <f t="shared" si="7"/>
        <v>2.7491408934707904</v>
      </c>
      <c r="W17" s="98">
        <v>1</v>
      </c>
      <c r="X17" s="37">
        <f t="shared" si="8"/>
        <v>0.3436426116838488</v>
      </c>
      <c r="Y17" s="98">
        <v>0</v>
      </c>
      <c r="Z17" s="37">
        <f t="shared" si="9"/>
        <v>0</v>
      </c>
      <c r="AA17" s="154">
        <f t="shared" si="16"/>
        <v>281</v>
      </c>
      <c r="AB17" s="160">
        <f t="shared" si="10"/>
        <v>96.56357388316151</v>
      </c>
      <c r="AC17" s="97">
        <v>10</v>
      </c>
      <c r="AD17" s="103">
        <f t="shared" si="11"/>
        <v>3.436426116838488</v>
      </c>
      <c r="AE17" s="154">
        <f t="shared" si="12"/>
        <v>291</v>
      </c>
      <c r="AF17" s="103">
        <f t="shared" si="13"/>
        <v>61.13445378151261</v>
      </c>
      <c r="AG17" s="106">
        <f t="shared" si="14"/>
        <v>-38.86554621848739</v>
      </c>
    </row>
    <row r="18" spans="1:33" ht="12.75" customHeight="1">
      <c r="A18" s="304"/>
      <c r="B18" s="6">
        <v>221</v>
      </c>
      <c r="C18" s="3" t="s">
        <v>15</v>
      </c>
      <c r="D18" s="53">
        <v>395</v>
      </c>
      <c r="E18" s="97">
        <v>123</v>
      </c>
      <c r="F18" s="37">
        <f t="shared" si="0"/>
        <v>52.78969957081545</v>
      </c>
      <c r="G18" s="98">
        <v>65</v>
      </c>
      <c r="H18" s="37">
        <f t="shared" si="1"/>
        <v>27.896995708154503</v>
      </c>
      <c r="I18" s="98">
        <v>1</v>
      </c>
      <c r="J18" s="37">
        <f t="shared" si="2"/>
        <v>0.4291845493562232</v>
      </c>
      <c r="K18" s="98">
        <v>5</v>
      </c>
      <c r="L18" s="37">
        <f t="shared" si="3"/>
        <v>2.1459227467811157</v>
      </c>
      <c r="M18" s="98">
        <v>3</v>
      </c>
      <c r="N18" s="37">
        <f t="shared" si="4"/>
        <v>1.2875536480686696</v>
      </c>
      <c r="O18" s="98">
        <v>25</v>
      </c>
      <c r="P18" s="37">
        <f t="shared" si="5"/>
        <v>10.72961373390558</v>
      </c>
      <c r="Q18" s="97">
        <v>0</v>
      </c>
      <c r="R18" s="37">
        <f t="shared" si="15"/>
        <v>0</v>
      </c>
      <c r="S18" s="98">
        <v>3</v>
      </c>
      <c r="T18" s="37">
        <f t="shared" si="6"/>
        <v>1.2875536480686696</v>
      </c>
      <c r="U18" s="98">
        <v>0</v>
      </c>
      <c r="V18" s="37">
        <f t="shared" si="7"/>
        <v>0</v>
      </c>
      <c r="W18" s="98">
        <v>0</v>
      </c>
      <c r="X18" s="37">
        <f t="shared" si="8"/>
        <v>0</v>
      </c>
      <c r="Y18" s="98">
        <v>5</v>
      </c>
      <c r="Z18" s="37">
        <f t="shared" si="9"/>
        <v>2.1739130434782608</v>
      </c>
      <c r="AA18" s="154">
        <f t="shared" si="16"/>
        <v>230</v>
      </c>
      <c r="AB18" s="160">
        <f t="shared" si="10"/>
        <v>98.71244635193133</v>
      </c>
      <c r="AC18" s="97">
        <v>3</v>
      </c>
      <c r="AD18" s="103">
        <f t="shared" si="11"/>
        <v>1.2875536480686696</v>
      </c>
      <c r="AE18" s="154">
        <f t="shared" si="12"/>
        <v>233</v>
      </c>
      <c r="AF18" s="103">
        <f t="shared" si="13"/>
        <v>58.9873417721519</v>
      </c>
      <c r="AG18" s="106">
        <f t="shared" si="14"/>
        <v>-41.0126582278481</v>
      </c>
    </row>
    <row r="19" spans="1:33" ht="12.75" customHeight="1">
      <c r="A19" s="304"/>
      <c r="B19" s="6">
        <v>221</v>
      </c>
      <c r="C19" s="3" t="s">
        <v>16</v>
      </c>
      <c r="D19" s="53">
        <v>395</v>
      </c>
      <c r="E19" s="97">
        <v>128</v>
      </c>
      <c r="F19" s="37">
        <f t="shared" si="0"/>
        <v>57.14285714285714</v>
      </c>
      <c r="G19" s="98">
        <v>47</v>
      </c>
      <c r="H19" s="37">
        <f t="shared" si="1"/>
        <v>20.982142857142858</v>
      </c>
      <c r="I19" s="98">
        <v>6</v>
      </c>
      <c r="J19" s="37">
        <f t="shared" si="2"/>
        <v>2.6785714285714284</v>
      </c>
      <c r="K19" s="98">
        <v>6</v>
      </c>
      <c r="L19" s="37">
        <f t="shared" si="3"/>
        <v>2.6785714285714284</v>
      </c>
      <c r="M19" s="98">
        <v>3</v>
      </c>
      <c r="N19" s="37">
        <f t="shared" si="4"/>
        <v>1.3392857142857142</v>
      </c>
      <c r="O19" s="98">
        <v>27</v>
      </c>
      <c r="P19" s="37">
        <f t="shared" si="5"/>
        <v>12.053571428571429</v>
      </c>
      <c r="Q19" s="97">
        <v>0</v>
      </c>
      <c r="R19" s="37">
        <f t="shared" si="15"/>
        <v>0</v>
      </c>
      <c r="S19" s="98">
        <v>0</v>
      </c>
      <c r="T19" s="37">
        <f t="shared" si="6"/>
        <v>0</v>
      </c>
      <c r="U19" s="98">
        <v>0</v>
      </c>
      <c r="V19" s="37">
        <f t="shared" si="7"/>
        <v>0</v>
      </c>
      <c r="W19" s="98">
        <v>0</v>
      </c>
      <c r="X19" s="37">
        <f t="shared" si="8"/>
        <v>0</v>
      </c>
      <c r="Y19" s="98">
        <v>3</v>
      </c>
      <c r="Z19" s="37">
        <f t="shared" si="9"/>
        <v>1.3636363636363635</v>
      </c>
      <c r="AA19" s="154">
        <f t="shared" si="16"/>
        <v>220</v>
      </c>
      <c r="AB19" s="160">
        <f t="shared" si="10"/>
        <v>98.21428571428571</v>
      </c>
      <c r="AC19" s="97">
        <v>4</v>
      </c>
      <c r="AD19" s="103">
        <f t="shared" si="11"/>
        <v>1.7857142857142856</v>
      </c>
      <c r="AE19" s="154">
        <f t="shared" si="12"/>
        <v>224</v>
      </c>
      <c r="AF19" s="103">
        <f t="shared" si="13"/>
        <v>56.708860759493675</v>
      </c>
      <c r="AG19" s="106">
        <f t="shared" si="14"/>
        <v>-43.291139240506325</v>
      </c>
    </row>
    <row r="20" spans="1:33" ht="12.75" customHeight="1">
      <c r="A20" s="304"/>
      <c r="B20" s="6">
        <v>222</v>
      </c>
      <c r="C20" s="3" t="s">
        <v>15</v>
      </c>
      <c r="D20" s="53">
        <v>597</v>
      </c>
      <c r="E20" s="97">
        <v>210</v>
      </c>
      <c r="F20" s="37">
        <f t="shared" si="0"/>
        <v>60.86956521739131</v>
      </c>
      <c r="G20" s="98">
        <v>85</v>
      </c>
      <c r="H20" s="37">
        <f t="shared" si="1"/>
        <v>24.637681159420293</v>
      </c>
      <c r="I20" s="98">
        <v>5</v>
      </c>
      <c r="J20" s="37">
        <f t="shared" si="2"/>
        <v>1.4492753623188406</v>
      </c>
      <c r="K20" s="98">
        <v>3</v>
      </c>
      <c r="L20" s="37">
        <f t="shared" si="3"/>
        <v>0.8695652173913043</v>
      </c>
      <c r="M20" s="98">
        <v>2</v>
      </c>
      <c r="N20" s="37">
        <f t="shared" si="4"/>
        <v>0.5797101449275363</v>
      </c>
      <c r="O20" s="98">
        <v>33</v>
      </c>
      <c r="P20" s="37">
        <f t="shared" si="5"/>
        <v>9.565217391304348</v>
      </c>
      <c r="Q20" s="97">
        <v>0</v>
      </c>
      <c r="R20" s="37">
        <f t="shared" si="15"/>
        <v>0</v>
      </c>
      <c r="S20" s="98">
        <v>3</v>
      </c>
      <c r="T20" s="37">
        <f t="shared" si="6"/>
        <v>0.8695652173913043</v>
      </c>
      <c r="U20" s="98">
        <v>1</v>
      </c>
      <c r="V20" s="37">
        <f t="shared" si="7"/>
        <v>0.2898550724637681</v>
      </c>
      <c r="W20" s="98">
        <v>1</v>
      </c>
      <c r="X20" s="37">
        <f t="shared" si="8"/>
        <v>0.2898550724637681</v>
      </c>
      <c r="Y20" s="98">
        <v>1</v>
      </c>
      <c r="Z20" s="37">
        <f t="shared" si="9"/>
        <v>0.29069767441860467</v>
      </c>
      <c r="AA20" s="154">
        <f t="shared" si="16"/>
        <v>344</v>
      </c>
      <c r="AB20" s="160">
        <f t="shared" si="10"/>
        <v>99.71014492753623</v>
      </c>
      <c r="AC20" s="97">
        <v>1</v>
      </c>
      <c r="AD20" s="103">
        <f t="shared" si="11"/>
        <v>0.2898550724637681</v>
      </c>
      <c r="AE20" s="154">
        <f t="shared" si="12"/>
        <v>345</v>
      </c>
      <c r="AF20" s="103">
        <f t="shared" si="13"/>
        <v>57.78894472361809</v>
      </c>
      <c r="AG20" s="106">
        <f t="shared" si="14"/>
        <v>-42.21105527638191</v>
      </c>
    </row>
    <row r="21" spans="1:33" ht="12.75" customHeight="1">
      <c r="A21" s="304"/>
      <c r="B21" s="6">
        <v>223</v>
      </c>
      <c r="C21" s="3" t="s">
        <v>15</v>
      </c>
      <c r="D21" s="53">
        <v>380</v>
      </c>
      <c r="E21" s="97">
        <v>154</v>
      </c>
      <c r="F21" s="37">
        <f t="shared" si="0"/>
        <v>67.54385964912281</v>
      </c>
      <c r="G21" s="98">
        <v>46</v>
      </c>
      <c r="H21" s="37">
        <f t="shared" si="1"/>
        <v>20.175438596491226</v>
      </c>
      <c r="I21" s="98">
        <v>11</v>
      </c>
      <c r="J21" s="37">
        <f t="shared" si="2"/>
        <v>4.824561403508771</v>
      </c>
      <c r="K21" s="98">
        <v>1</v>
      </c>
      <c r="L21" s="37">
        <f t="shared" si="3"/>
        <v>0.43859649122807015</v>
      </c>
      <c r="M21" s="98">
        <v>2</v>
      </c>
      <c r="N21" s="37">
        <f t="shared" si="4"/>
        <v>0.8771929824561403</v>
      </c>
      <c r="O21" s="98">
        <v>9</v>
      </c>
      <c r="P21" s="37">
        <f t="shared" si="5"/>
        <v>3.9473684210526314</v>
      </c>
      <c r="Q21" s="97">
        <v>0</v>
      </c>
      <c r="R21" s="37">
        <f t="shared" si="15"/>
        <v>0</v>
      </c>
      <c r="S21" s="98">
        <v>0</v>
      </c>
      <c r="T21" s="37">
        <f t="shared" si="6"/>
        <v>0</v>
      </c>
      <c r="U21" s="98">
        <v>1</v>
      </c>
      <c r="V21" s="37">
        <f t="shared" si="7"/>
        <v>0.43859649122807015</v>
      </c>
      <c r="W21" s="98">
        <v>0</v>
      </c>
      <c r="X21" s="37">
        <f t="shared" si="8"/>
        <v>0</v>
      </c>
      <c r="Y21" s="98">
        <v>4</v>
      </c>
      <c r="Z21" s="37">
        <f t="shared" si="9"/>
        <v>1.7543859649122806</v>
      </c>
      <c r="AA21" s="154">
        <f t="shared" si="16"/>
        <v>228</v>
      </c>
      <c r="AB21" s="160">
        <f t="shared" si="10"/>
        <v>100</v>
      </c>
      <c r="AC21" s="97">
        <v>0</v>
      </c>
      <c r="AD21" s="103">
        <f t="shared" si="11"/>
        <v>0</v>
      </c>
      <c r="AE21" s="154">
        <f t="shared" si="12"/>
        <v>228</v>
      </c>
      <c r="AF21" s="103">
        <f t="shared" si="13"/>
        <v>60</v>
      </c>
      <c r="AG21" s="106">
        <f t="shared" si="14"/>
        <v>-40</v>
      </c>
    </row>
    <row r="22" spans="1:33" ht="12.75" customHeight="1">
      <c r="A22" s="304"/>
      <c r="B22" s="6">
        <v>223</v>
      </c>
      <c r="C22" s="3" t="s">
        <v>16</v>
      </c>
      <c r="D22" s="53">
        <v>380</v>
      </c>
      <c r="E22" s="97">
        <v>133</v>
      </c>
      <c r="F22" s="37">
        <f t="shared" si="0"/>
        <v>59.111111111111114</v>
      </c>
      <c r="G22" s="98">
        <v>50</v>
      </c>
      <c r="H22" s="37">
        <f t="shared" si="1"/>
        <v>22.22222222222222</v>
      </c>
      <c r="I22" s="98">
        <v>15</v>
      </c>
      <c r="J22" s="37">
        <f t="shared" si="2"/>
        <v>6.666666666666667</v>
      </c>
      <c r="K22" s="98">
        <v>1</v>
      </c>
      <c r="L22" s="37">
        <f t="shared" si="3"/>
        <v>0.4444444444444444</v>
      </c>
      <c r="M22" s="98">
        <v>0</v>
      </c>
      <c r="N22" s="37">
        <f t="shared" si="4"/>
        <v>0</v>
      </c>
      <c r="O22" s="98">
        <v>19</v>
      </c>
      <c r="P22" s="37">
        <f t="shared" si="5"/>
        <v>8.444444444444445</v>
      </c>
      <c r="Q22" s="97">
        <v>0</v>
      </c>
      <c r="R22" s="37">
        <f t="shared" si="15"/>
        <v>0</v>
      </c>
      <c r="S22" s="98">
        <v>0</v>
      </c>
      <c r="T22" s="37">
        <f t="shared" si="6"/>
        <v>0</v>
      </c>
      <c r="U22" s="98">
        <v>2</v>
      </c>
      <c r="V22" s="37">
        <f t="shared" si="7"/>
        <v>0.8888888888888888</v>
      </c>
      <c r="W22" s="98">
        <v>0</v>
      </c>
      <c r="X22" s="37">
        <f t="shared" si="8"/>
        <v>0</v>
      </c>
      <c r="Y22" s="98">
        <v>5</v>
      </c>
      <c r="Z22" s="37">
        <f t="shared" si="9"/>
        <v>2.2222222222222223</v>
      </c>
      <c r="AA22" s="154">
        <f t="shared" si="16"/>
        <v>225</v>
      </c>
      <c r="AB22" s="160">
        <f t="shared" si="10"/>
        <v>100</v>
      </c>
      <c r="AC22" s="97">
        <v>0</v>
      </c>
      <c r="AD22" s="103">
        <f t="shared" si="11"/>
        <v>0</v>
      </c>
      <c r="AE22" s="154">
        <f t="shared" si="12"/>
        <v>225</v>
      </c>
      <c r="AF22" s="103">
        <f t="shared" si="13"/>
        <v>59.210526315789465</v>
      </c>
      <c r="AG22" s="106">
        <f t="shared" si="14"/>
        <v>-40.789473684210535</v>
      </c>
    </row>
    <row r="23" spans="1:33" ht="12.75" customHeight="1">
      <c r="A23" s="304"/>
      <c r="B23" s="6">
        <v>224</v>
      </c>
      <c r="C23" s="3" t="s">
        <v>15</v>
      </c>
      <c r="D23" s="53">
        <v>580</v>
      </c>
      <c r="E23" s="97">
        <v>171</v>
      </c>
      <c r="F23" s="37">
        <f t="shared" si="0"/>
        <v>51.50602409638554</v>
      </c>
      <c r="G23" s="98">
        <v>91</v>
      </c>
      <c r="H23" s="37">
        <f t="shared" si="1"/>
        <v>27.40963855421687</v>
      </c>
      <c r="I23" s="98">
        <v>17</v>
      </c>
      <c r="J23" s="37">
        <f t="shared" si="2"/>
        <v>5.120481927710843</v>
      </c>
      <c r="K23" s="98">
        <v>0</v>
      </c>
      <c r="L23" s="37">
        <f t="shared" si="3"/>
        <v>0</v>
      </c>
      <c r="M23" s="98">
        <v>5</v>
      </c>
      <c r="N23" s="37">
        <f t="shared" si="4"/>
        <v>1.5060240963855422</v>
      </c>
      <c r="O23" s="98">
        <v>37</v>
      </c>
      <c r="P23" s="37">
        <f t="shared" si="5"/>
        <v>11.144578313253012</v>
      </c>
      <c r="Q23" s="97">
        <v>0</v>
      </c>
      <c r="R23" s="37">
        <f t="shared" si="15"/>
        <v>0</v>
      </c>
      <c r="S23" s="98">
        <v>0</v>
      </c>
      <c r="T23" s="37">
        <f t="shared" si="6"/>
        <v>0</v>
      </c>
      <c r="U23" s="98">
        <v>0</v>
      </c>
      <c r="V23" s="37">
        <f t="shared" si="7"/>
        <v>0</v>
      </c>
      <c r="W23" s="98">
        <v>0</v>
      </c>
      <c r="X23" s="37">
        <f t="shared" si="8"/>
        <v>0</v>
      </c>
      <c r="Y23" s="98">
        <v>4</v>
      </c>
      <c r="Z23" s="37">
        <f t="shared" si="9"/>
        <v>1.2307692307692308</v>
      </c>
      <c r="AA23" s="154">
        <f t="shared" si="16"/>
        <v>325</v>
      </c>
      <c r="AB23" s="160">
        <f t="shared" si="10"/>
        <v>97.89156626506023</v>
      </c>
      <c r="AC23" s="97">
        <v>7</v>
      </c>
      <c r="AD23" s="103">
        <f t="shared" si="11"/>
        <v>2.108433734939759</v>
      </c>
      <c r="AE23" s="154">
        <f t="shared" si="12"/>
        <v>332</v>
      </c>
      <c r="AF23" s="103">
        <f t="shared" si="13"/>
        <v>57.24137931034483</v>
      </c>
      <c r="AG23" s="106">
        <f t="shared" si="14"/>
        <v>-42.75862068965517</v>
      </c>
    </row>
    <row r="24" spans="1:33" ht="12.75" customHeight="1">
      <c r="A24" s="304"/>
      <c r="B24" s="6">
        <v>224</v>
      </c>
      <c r="C24" s="3" t="s">
        <v>16</v>
      </c>
      <c r="D24" s="53">
        <v>581</v>
      </c>
      <c r="E24" s="97">
        <v>154</v>
      </c>
      <c r="F24" s="37">
        <f t="shared" si="0"/>
        <v>51.33333333333333</v>
      </c>
      <c r="G24" s="98">
        <v>87</v>
      </c>
      <c r="H24" s="37">
        <f t="shared" si="1"/>
        <v>28.999999999999996</v>
      </c>
      <c r="I24" s="98">
        <v>13</v>
      </c>
      <c r="J24" s="37">
        <f t="shared" si="2"/>
        <v>4.333333333333334</v>
      </c>
      <c r="K24" s="98">
        <v>3</v>
      </c>
      <c r="L24" s="37">
        <f t="shared" si="3"/>
        <v>1</v>
      </c>
      <c r="M24" s="98">
        <v>2</v>
      </c>
      <c r="N24" s="37">
        <f t="shared" si="4"/>
        <v>0.6666666666666667</v>
      </c>
      <c r="O24" s="98">
        <v>28</v>
      </c>
      <c r="P24" s="37">
        <f t="shared" si="5"/>
        <v>9.333333333333334</v>
      </c>
      <c r="Q24" s="97">
        <v>0</v>
      </c>
      <c r="R24" s="37">
        <f t="shared" si="15"/>
        <v>0</v>
      </c>
      <c r="S24" s="98">
        <v>2</v>
      </c>
      <c r="T24" s="37">
        <f t="shared" si="6"/>
        <v>0.6666666666666667</v>
      </c>
      <c r="U24" s="98">
        <v>2</v>
      </c>
      <c r="V24" s="37">
        <f t="shared" si="7"/>
        <v>0.6666666666666667</v>
      </c>
      <c r="W24" s="98">
        <v>1</v>
      </c>
      <c r="X24" s="37">
        <f t="shared" si="8"/>
        <v>0.33333333333333337</v>
      </c>
      <c r="Y24" s="98">
        <v>6</v>
      </c>
      <c r="Z24" s="37">
        <f t="shared" si="9"/>
        <v>2.013422818791946</v>
      </c>
      <c r="AA24" s="154">
        <f t="shared" si="16"/>
        <v>298</v>
      </c>
      <c r="AB24" s="160">
        <f t="shared" si="10"/>
        <v>99.33333333333333</v>
      </c>
      <c r="AC24" s="97">
        <v>2</v>
      </c>
      <c r="AD24" s="103">
        <f t="shared" si="11"/>
        <v>0.6666666666666667</v>
      </c>
      <c r="AE24" s="154">
        <f t="shared" si="12"/>
        <v>300</v>
      </c>
      <c r="AF24" s="103">
        <f t="shared" si="13"/>
        <v>51.63511187607573</v>
      </c>
      <c r="AG24" s="106">
        <f t="shared" si="14"/>
        <v>-48.36488812392427</v>
      </c>
    </row>
    <row r="25" spans="1:33" ht="12.75" customHeight="1">
      <c r="A25" s="304"/>
      <c r="B25" s="6">
        <v>225</v>
      </c>
      <c r="C25" s="3" t="s">
        <v>15</v>
      </c>
      <c r="D25" s="53">
        <v>580</v>
      </c>
      <c r="E25" s="97">
        <v>133</v>
      </c>
      <c r="F25" s="37">
        <f t="shared" si="0"/>
        <v>43.4640522875817</v>
      </c>
      <c r="G25" s="98">
        <v>100</v>
      </c>
      <c r="H25" s="37">
        <f t="shared" si="1"/>
        <v>32.6797385620915</v>
      </c>
      <c r="I25" s="98">
        <v>3</v>
      </c>
      <c r="J25" s="37">
        <f t="shared" si="2"/>
        <v>0.9803921568627451</v>
      </c>
      <c r="K25" s="98">
        <v>4</v>
      </c>
      <c r="L25" s="37">
        <f t="shared" si="3"/>
        <v>1.3071895424836601</v>
      </c>
      <c r="M25" s="98">
        <v>4</v>
      </c>
      <c r="N25" s="37">
        <f t="shared" si="4"/>
        <v>1.3071895424836601</v>
      </c>
      <c r="O25" s="98">
        <v>42</v>
      </c>
      <c r="P25" s="37">
        <f t="shared" si="5"/>
        <v>13.725490196078432</v>
      </c>
      <c r="Q25" s="97">
        <v>0</v>
      </c>
      <c r="R25" s="37">
        <f t="shared" si="15"/>
        <v>0</v>
      </c>
      <c r="S25" s="98">
        <v>0</v>
      </c>
      <c r="T25" s="37">
        <f t="shared" si="6"/>
        <v>0</v>
      </c>
      <c r="U25" s="98">
        <v>0</v>
      </c>
      <c r="V25" s="37">
        <f t="shared" si="7"/>
        <v>0</v>
      </c>
      <c r="W25" s="98">
        <v>1</v>
      </c>
      <c r="X25" s="37">
        <f t="shared" si="8"/>
        <v>0.32679738562091504</v>
      </c>
      <c r="Y25" s="98">
        <v>5</v>
      </c>
      <c r="Z25" s="37">
        <f t="shared" si="9"/>
        <v>1.7123287671232876</v>
      </c>
      <c r="AA25" s="154">
        <f t="shared" si="16"/>
        <v>292</v>
      </c>
      <c r="AB25" s="160">
        <f t="shared" si="10"/>
        <v>95.42483660130719</v>
      </c>
      <c r="AC25" s="97">
        <v>14</v>
      </c>
      <c r="AD25" s="103">
        <f t="shared" si="11"/>
        <v>4.57516339869281</v>
      </c>
      <c r="AE25" s="154">
        <f t="shared" si="12"/>
        <v>306</v>
      </c>
      <c r="AF25" s="103">
        <f t="shared" si="13"/>
        <v>52.758620689655174</v>
      </c>
      <c r="AG25" s="106">
        <f t="shared" si="14"/>
        <v>-47.241379310344826</v>
      </c>
    </row>
    <row r="26" spans="1:33" ht="12.75" customHeight="1">
      <c r="A26" s="304"/>
      <c r="B26" s="6">
        <v>225</v>
      </c>
      <c r="C26" s="3" t="s">
        <v>16</v>
      </c>
      <c r="D26" s="53">
        <v>581</v>
      </c>
      <c r="E26" s="97">
        <v>137</v>
      </c>
      <c r="F26" s="37">
        <f t="shared" si="0"/>
        <v>44.48051948051948</v>
      </c>
      <c r="G26" s="98">
        <v>97</v>
      </c>
      <c r="H26" s="37">
        <f t="shared" si="1"/>
        <v>31.493506493506494</v>
      </c>
      <c r="I26" s="98">
        <v>3</v>
      </c>
      <c r="J26" s="37">
        <f t="shared" si="2"/>
        <v>0.974025974025974</v>
      </c>
      <c r="K26" s="98">
        <v>1</v>
      </c>
      <c r="L26" s="37">
        <f t="shared" si="3"/>
        <v>0.3246753246753247</v>
      </c>
      <c r="M26" s="98">
        <v>8</v>
      </c>
      <c r="N26" s="37">
        <f t="shared" si="4"/>
        <v>2.5974025974025974</v>
      </c>
      <c r="O26" s="98">
        <v>33</v>
      </c>
      <c r="P26" s="37">
        <f t="shared" si="5"/>
        <v>10.714285714285714</v>
      </c>
      <c r="Q26" s="97">
        <v>0</v>
      </c>
      <c r="R26" s="37">
        <f t="shared" si="15"/>
        <v>0</v>
      </c>
      <c r="S26" s="98">
        <v>0</v>
      </c>
      <c r="T26" s="37">
        <f t="shared" si="6"/>
        <v>0</v>
      </c>
      <c r="U26" s="98">
        <v>0</v>
      </c>
      <c r="V26" s="37">
        <f t="shared" si="7"/>
        <v>0</v>
      </c>
      <c r="W26" s="98">
        <v>0</v>
      </c>
      <c r="X26" s="37">
        <f t="shared" si="8"/>
        <v>0</v>
      </c>
      <c r="Y26" s="98">
        <v>6</v>
      </c>
      <c r="Z26" s="37">
        <f t="shared" si="9"/>
        <v>2.1052631578947367</v>
      </c>
      <c r="AA26" s="154">
        <f t="shared" si="16"/>
        <v>285</v>
      </c>
      <c r="AB26" s="160">
        <f t="shared" si="10"/>
        <v>92.53246753246754</v>
      </c>
      <c r="AC26" s="97">
        <v>23</v>
      </c>
      <c r="AD26" s="103">
        <f t="shared" si="11"/>
        <v>7.467532467532467</v>
      </c>
      <c r="AE26" s="154">
        <f t="shared" si="12"/>
        <v>308</v>
      </c>
      <c r="AF26" s="103">
        <f t="shared" si="13"/>
        <v>53.01204819277109</v>
      </c>
      <c r="AG26" s="106">
        <f t="shared" si="14"/>
        <v>-46.98795180722891</v>
      </c>
    </row>
    <row r="27" spans="1:33" ht="12.75" customHeight="1">
      <c r="A27" s="304"/>
      <c r="B27" s="6">
        <v>236</v>
      </c>
      <c r="C27" s="3" t="s">
        <v>15</v>
      </c>
      <c r="D27" s="53">
        <v>511</v>
      </c>
      <c r="E27" s="97">
        <v>132</v>
      </c>
      <c r="F27" s="37">
        <f t="shared" si="0"/>
        <v>48.529411764705884</v>
      </c>
      <c r="G27" s="98">
        <v>76</v>
      </c>
      <c r="H27" s="37">
        <f t="shared" si="1"/>
        <v>27.941176470588236</v>
      </c>
      <c r="I27" s="98">
        <v>3</v>
      </c>
      <c r="J27" s="37">
        <f t="shared" si="2"/>
        <v>1.1029411764705883</v>
      </c>
      <c r="K27" s="98">
        <v>2</v>
      </c>
      <c r="L27" s="37">
        <f t="shared" si="3"/>
        <v>0.7352941176470588</v>
      </c>
      <c r="M27" s="98">
        <v>2</v>
      </c>
      <c r="N27" s="37">
        <f t="shared" si="4"/>
        <v>0.7352941176470588</v>
      </c>
      <c r="O27" s="98">
        <v>38</v>
      </c>
      <c r="P27" s="37">
        <f t="shared" si="5"/>
        <v>13.970588235294118</v>
      </c>
      <c r="Q27" s="97">
        <v>0</v>
      </c>
      <c r="R27" s="37">
        <f t="shared" si="15"/>
        <v>0</v>
      </c>
      <c r="S27" s="98">
        <v>0</v>
      </c>
      <c r="T27" s="37">
        <f t="shared" si="6"/>
        <v>0</v>
      </c>
      <c r="U27" s="98">
        <v>0</v>
      </c>
      <c r="V27" s="37">
        <f t="shared" si="7"/>
        <v>0</v>
      </c>
      <c r="W27" s="98">
        <v>1</v>
      </c>
      <c r="X27" s="37">
        <f t="shared" si="8"/>
        <v>0.3676470588235294</v>
      </c>
      <c r="Y27" s="98">
        <v>1</v>
      </c>
      <c r="Z27" s="37">
        <f t="shared" si="9"/>
        <v>0.39215686274509803</v>
      </c>
      <c r="AA27" s="154">
        <f t="shared" si="16"/>
        <v>255</v>
      </c>
      <c r="AB27" s="160">
        <f t="shared" si="10"/>
        <v>93.75</v>
      </c>
      <c r="AC27" s="97">
        <v>17</v>
      </c>
      <c r="AD27" s="103">
        <f t="shared" si="11"/>
        <v>6.25</v>
      </c>
      <c r="AE27" s="154">
        <f t="shared" si="12"/>
        <v>272</v>
      </c>
      <c r="AF27" s="103">
        <f t="shared" si="13"/>
        <v>53.22896281800391</v>
      </c>
      <c r="AG27" s="106">
        <f t="shared" si="14"/>
        <v>-46.77103718199609</v>
      </c>
    </row>
    <row r="28" spans="1:33" ht="12.75" customHeight="1">
      <c r="A28" s="304"/>
      <c r="B28" s="6">
        <v>236</v>
      </c>
      <c r="C28" s="3" t="s">
        <v>16</v>
      </c>
      <c r="D28" s="53">
        <v>511</v>
      </c>
      <c r="E28" s="97">
        <v>128</v>
      </c>
      <c r="F28" s="37">
        <f t="shared" si="0"/>
        <v>41.02564102564102</v>
      </c>
      <c r="G28" s="98">
        <v>101</v>
      </c>
      <c r="H28" s="37">
        <f t="shared" si="1"/>
        <v>32.371794871794876</v>
      </c>
      <c r="I28" s="98">
        <v>7</v>
      </c>
      <c r="J28" s="37">
        <f t="shared" si="2"/>
        <v>2.2435897435897436</v>
      </c>
      <c r="K28" s="98">
        <v>3</v>
      </c>
      <c r="L28" s="37">
        <f t="shared" si="3"/>
        <v>0.9615384615384616</v>
      </c>
      <c r="M28" s="98">
        <v>4</v>
      </c>
      <c r="N28" s="37">
        <f t="shared" si="4"/>
        <v>1.282051282051282</v>
      </c>
      <c r="O28" s="98">
        <v>54</v>
      </c>
      <c r="P28" s="37">
        <f t="shared" si="5"/>
        <v>17.307692307692307</v>
      </c>
      <c r="Q28" s="97">
        <v>0</v>
      </c>
      <c r="R28" s="37">
        <f t="shared" si="15"/>
        <v>0</v>
      </c>
      <c r="S28" s="98">
        <v>1</v>
      </c>
      <c r="T28" s="37">
        <f t="shared" si="6"/>
        <v>0.3205128205128205</v>
      </c>
      <c r="U28" s="98">
        <v>0</v>
      </c>
      <c r="V28" s="37">
        <f t="shared" si="7"/>
        <v>0</v>
      </c>
      <c r="W28" s="98">
        <v>0</v>
      </c>
      <c r="X28" s="37">
        <f t="shared" si="8"/>
        <v>0</v>
      </c>
      <c r="Y28" s="98">
        <v>3</v>
      </c>
      <c r="Z28" s="37">
        <f t="shared" si="9"/>
        <v>0.9966777408637874</v>
      </c>
      <c r="AA28" s="154">
        <f t="shared" si="16"/>
        <v>301</v>
      </c>
      <c r="AB28" s="160">
        <f t="shared" si="10"/>
        <v>96.47435897435898</v>
      </c>
      <c r="AC28" s="97">
        <v>11</v>
      </c>
      <c r="AD28" s="103">
        <f t="shared" si="11"/>
        <v>3.5256410256410255</v>
      </c>
      <c r="AE28" s="154">
        <f t="shared" si="12"/>
        <v>312</v>
      </c>
      <c r="AF28" s="103">
        <f t="shared" si="13"/>
        <v>61.05675146771037</v>
      </c>
      <c r="AG28" s="106">
        <f t="shared" si="14"/>
        <v>-38.94324853228963</v>
      </c>
    </row>
    <row r="29" spans="1:33" ht="12.75" customHeight="1">
      <c r="A29" s="304"/>
      <c r="B29" s="6">
        <v>237</v>
      </c>
      <c r="C29" s="3" t="s">
        <v>15</v>
      </c>
      <c r="D29" s="53">
        <v>538</v>
      </c>
      <c r="E29" s="97">
        <v>144</v>
      </c>
      <c r="F29" s="37">
        <f t="shared" si="0"/>
        <v>51.61290322580645</v>
      </c>
      <c r="G29" s="98">
        <v>82</v>
      </c>
      <c r="H29" s="37">
        <f t="shared" si="1"/>
        <v>29.39068100358423</v>
      </c>
      <c r="I29" s="98">
        <v>5</v>
      </c>
      <c r="J29" s="37">
        <f t="shared" si="2"/>
        <v>1.7921146953405016</v>
      </c>
      <c r="K29" s="98">
        <v>1</v>
      </c>
      <c r="L29" s="37">
        <f t="shared" si="3"/>
        <v>0.35842293906810035</v>
      </c>
      <c r="M29" s="98">
        <v>5</v>
      </c>
      <c r="N29" s="37">
        <f t="shared" si="4"/>
        <v>1.7921146953405016</v>
      </c>
      <c r="O29" s="98">
        <v>35</v>
      </c>
      <c r="P29" s="37">
        <f t="shared" si="5"/>
        <v>12.544802867383511</v>
      </c>
      <c r="Q29" s="97">
        <v>0</v>
      </c>
      <c r="R29" s="37">
        <f t="shared" si="15"/>
        <v>0</v>
      </c>
      <c r="S29" s="98">
        <v>0</v>
      </c>
      <c r="T29" s="37">
        <f t="shared" si="6"/>
        <v>0</v>
      </c>
      <c r="U29" s="98">
        <v>1</v>
      </c>
      <c r="V29" s="37">
        <f t="shared" si="7"/>
        <v>0.35842293906810035</v>
      </c>
      <c r="W29" s="98">
        <v>0</v>
      </c>
      <c r="X29" s="37">
        <f t="shared" si="8"/>
        <v>0</v>
      </c>
      <c r="Y29" s="98">
        <v>6</v>
      </c>
      <c r="Z29" s="37">
        <f t="shared" si="9"/>
        <v>2.1505376344086025</v>
      </c>
      <c r="AA29" s="154">
        <f t="shared" si="16"/>
        <v>279</v>
      </c>
      <c r="AB29" s="160">
        <f t="shared" si="10"/>
        <v>100</v>
      </c>
      <c r="AC29" s="97">
        <v>0</v>
      </c>
      <c r="AD29" s="103">
        <f t="shared" si="11"/>
        <v>0</v>
      </c>
      <c r="AE29" s="154">
        <f t="shared" si="12"/>
        <v>279</v>
      </c>
      <c r="AF29" s="103">
        <f t="shared" si="13"/>
        <v>51.85873605947955</v>
      </c>
      <c r="AG29" s="106">
        <f t="shared" si="14"/>
        <v>-48.14126394052045</v>
      </c>
    </row>
    <row r="30" spans="1:33" ht="12.75" customHeight="1">
      <c r="A30" s="304"/>
      <c r="B30" s="6">
        <v>237</v>
      </c>
      <c r="C30" s="3" t="s">
        <v>16</v>
      </c>
      <c r="D30" s="53">
        <v>539</v>
      </c>
      <c r="E30" s="97">
        <v>138</v>
      </c>
      <c r="F30" s="37">
        <f t="shared" si="0"/>
        <v>47.098976109215016</v>
      </c>
      <c r="G30" s="98">
        <v>89</v>
      </c>
      <c r="H30" s="37">
        <f t="shared" si="1"/>
        <v>30.37542662116041</v>
      </c>
      <c r="I30" s="98">
        <v>9</v>
      </c>
      <c r="J30" s="37">
        <f t="shared" si="2"/>
        <v>3.0716723549488054</v>
      </c>
      <c r="K30" s="98">
        <v>0</v>
      </c>
      <c r="L30" s="37">
        <f t="shared" si="3"/>
        <v>0</v>
      </c>
      <c r="M30" s="98">
        <v>3</v>
      </c>
      <c r="N30" s="37">
        <f t="shared" si="4"/>
        <v>1.023890784982935</v>
      </c>
      <c r="O30" s="98">
        <v>31</v>
      </c>
      <c r="P30" s="37">
        <f t="shared" si="5"/>
        <v>10.580204778156997</v>
      </c>
      <c r="Q30" s="97">
        <v>0</v>
      </c>
      <c r="R30" s="37">
        <f t="shared" si="15"/>
        <v>0</v>
      </c>
      <c r="S30" s="98">
        <v>1</v>
      </c>
      <c r="T30" s="37">
        <f t="shared" si="6"/>
        <v>0.3412969283276451</v>
      </c>
      <c r="U30" s="98">
        <v>2</v>
      </c>
      <c r="V30" s="37">
        <f t="shared" si="7"/>
        <v>0.6825938566552902</v>
      </c>
      <c r="W30" s="98">
        <v>0</v>
      </c>
      <c r="X30" s="37">
        <f t="shared" si="8"/>
        <v>0</v>
      </c>
      <c r="Y30" s="98">
        <v>13</v>
      </c>
      <c r="Z30" s="37">
        <f t="shared" si="9"/>
        <v>4.545454545454546</v>
      </c>
      <c r="AA30" s="154">
        <f t="shared" si="16"/>
        <v>286</v>
      </c>
      <c r="AB30" s="160">
        <f t="shared" si="10"/>
        <v>97.61092150170649</v>
      </c>
      <c r="AC30" s="97">
        <v>7</v>
      </c>
      <c r="AD30" s="103">
        <f t="shared" si="11"/>
        <v>2.3890784982935154</v>
      </c>
      <c r="AE30" s="154">
        <f t="shared" si="12"/>
        <v>293</v>
      </c>
      <c r="AF30" s="103">
        <f t="shared" si="13"/>
        <v>54.35992578849722</v>
      </c>
      <c r="AG30" s="106">
        <f t="shared" si="14"/>
        <v>-45.64007421150278</v>
      </c>
    </row>
    <row r="31" spans="1:33" ht="12.75" customHeight="1">
      <c r="A31" s="304"/>
      <c r="B31" s="6">
        <v>238</v>
      </c>
      <c r="C31" s="3" t="s">
        <v>15</v>
      </c>
      <c r="D31" s="53">
        <v>190</v>
      </c>
      <c r="E31" s="97">
        <v>21</v>
      </c>
      <c r="F31" s="37">
        <f t="shared" si="0"/>
        <v>24.418604651162788</v>
      </c>
      <c r="G31" s="98">
        <v>39</v>
      </c>
      <c r="H31" s="37">
        <f t="shared" si="1"/>
        <v>45.348837209302324</v>
      </c>
      <c r="I31" s="98">
        <v>2</v>
      </c>
      <c r="J31" s="37">
        <f t="shared" si="2"/>
        <v>2.3255813953488373</v>
      </c>
      <c r="K31" s="98">
        <v>2</v>
      </c>
      <c r="L31" s="37">
        <f t="shared" si="3"/>
        <v>2.3255813953488373</v>
      </c>
      <c r="M31" s="98">
        <v>6</v>
      </c>
      <c r="N31" s="37">
        <f t="shared" si="4"/>
        <v>6.976744186046512</v>
      </c>
      <c r="O31" s="98">
        <v>7</v>
      </c>
      <c r="P31" s="37">
        <f t="shared" si="5"/>
        <v>8.13953488372093</v>
      </c>
      <c r="Q31" s="97">
        <v>0</v>
      </c>
      <c r="R31" s="37">
        <f t="shared" si="15"/>
        <v>0</v>
      </c>
      <c r="S31" s="98">
        <v>1</v>
      </c>
      <c r="T31" s="37">
        <f t="shared" si="6"/>
        <v>1.1627906976744187</v>
      </c>
      <c r="U31" s="98">
        <v>2</v>
      </c>
      <c r="V31" s="37">
        <f t="shared" si="7"/>
        <v>2.3255813953488373</v>
      </c>
      <c r="W31" s="98">
        <v>0</v>
      </c>
      <c r="X31" s="37">
        <f t="shared" si="8"/>
        <v>0</v>
      </c>
      <c r="Y31" s="98">
        <v>3</v>
      </c>
      <c r="Z31" s="37">
        <f t="shared" si="9"/>
        <v>3.614457831325301</v>
      </c>
      <c r="AA31" s="154">
        <f t="shared" si="16"/>
        <v>83</v>
      </c>
      <c r="AB31" s="160">
        <f t="shared" si="10"/>
        <v>96.51162790697676</v>
      </c>
      <c r="AC31" s="97">
        <v>3</v>
      </c>
      <c r="AD31" s="103">
        <f t="shared" si="11"/>
        <v>3.488372093023256</v>
      </c>
      <c r="AE31" s="154">
        <f t="shared" si="12"/>
        <v>86</v>
      </c>
      <c r="AF31" s="103">
        <f t="shared" si="13"/>
        <v>45.26315789473684</v>
      </c>
      <c r="AG31" s="106">
        <f t="shared" si="14"/>
        <v>-54.73684210526316</v>
      </c>
    </row>
    <row r="32" spans="1:33" ht="12.75" customHeight="1">
      <c r="A32" s="304"/>
      <c r="B32" s="6">
        <v>239</v>
      </c>
      <c r="C32" s="3" t="s">
        <v>15</v>
      </c>
      <c r="D32" s="53">
        <v>424</v>
      </c>
      <c r="E32" s="97">
        <v>133</v>
      </c>
      <c r="F32" s="37">
        <f t="shared" si="0"/>
        <v>53.84615384615385</v>
      </c>
      <c r="G32" s="98">
        <v>66</v>
      </c>
      <c r="H32" s="37">
        <f t="shared" si="1"/>
        <v>26.720647773279353</v>
      </c>
      <c r="I32" s="98">
        <v>5</v>
      </c>
      <c r="J32" s="37">
        <f t="shared" si="2"/>
        <v>2.0242914979757085</v>
      </c>
      <c r="K32" s="98">
        <v>3</v>
      </c>
      <c r="L32" s="37">
        <f t="shared" si="3"/>
        <v>1.214574898785425</v>
      </c>
      <c r="M32" s="98">
        <v>1</v>
      </c>
      <c r="N32" s="37">
        <f t="shared" si="4"/>
        <v>0.4048582995951417</v>
      </c>
      <c r="O32" s="98">
        <v>18</v>
      </c>
      <c r="P32" s="37">
        <f t="shared" si="5"/>
        <v>7.28744939271255</v>
      </c>
      <c r="Q32" s="97">
        <v>0</v>
      </c>
      <c r="R32" s="37">
        <f t="shared" si="15"/>
        <v>0</v>
      </c>
      <c r="S32" s="98">
        <v>0</v>
      </c>
      <c r="T32" s="37">
        <f t="shared" si="6"/>
        <v>0</v>
      </c>
      <c r="U32" s="98">
        <v>2</v>
      </c>
      <c r="V32" s="37">
        <f t="shared" si="7"/>
        <v>0.8097165991902834</v>
      </c>
      <c r="W32" s="98">
        <v>0</v>
      </c>
      <c r="X32" s="37">
        <f t="shared" si="8"/>
        <v>0</v>
      </c>
      <c r="Y32" s="98">
        <v>11</v>
      </c>
      <c r="Z32" s="37">
        <f t="shared" si="9"/>
        <v>4.602510460251046</v>
      </c>
      <c r="AA32" s="154">
        <f t="shared" si="16"/>
        <v>239</v>
      </c>
      <c r="AB32" s="160">
        <f t="shared" si="10"/>
        <v>96.76113360323887</v>
      </c>
      <c r="AC32" s="97">
        <v>8</v>
      </c>
      <c r="AD32" s="103">
        <f t="shared" si="11"/>
        <v>3.2388663967611335</v>
      </c>
      <c r="AE32" s="154">
        <f t="shared" si="12"/>
        <v>247</v>
      </c>
      <c r="AF32" s="103">
        <f t="shared" si="13"/>
        <v>58.25471698113207</v>
      </c>
      <c r="AG32" s="106">
        <f t="shared" si="14"/>
        <v>-41.74528301886793</v>
      </c>
    </row>
    <row r="33" spans="1:40" s="174" customFormat="1" ht="12.75" customHeight="1" thickBot="1">
      <c r="A33" s="305"/>
      <c r="B33" s="179">
        <v>239</v>
      </c>
      <c r="C33" s="180" t="s">
        <v>16</v>
      </c>
      <c r="D33" s="181">
        <v>424</v>
      </c>
      <c r="E33" s="68">
        <v>151</v>
      </c>
      <c r="F33" s="42">
        <f t="shared" si="0"/>
        <v>61.382113821138205</v>
      </c>
      <c r="G33" s="68">
        <v>44</v>
      </c>
      <c r="H33" s="42">
        <f t="shared" si="1"/>
        <v>17.88617886178862</v>
      </c>
      <c r="I33" s="68">
        <v>8</v>
      </c>
      <c r="J33" s="42">
        <f t="shared" si="2"/>
        <v>3.2520325203252036</v>
      </c>
      <c r="K33" s="68">
        <v>1</v>
      </c>
      <c r="L33" s="42">
        <f t="shared" si="3"/>
        <v>0.40650406504065045</v>
      </c>
      <c r="M33" s="68">
        <v>1</v>
      </c>
      <c r="N33" s="42">
        <f t="shared" si="4"/>
        <v>0.40650406504065045</v>
      </c>
      <c r="O33" s="68">
        <v>27</v>
      </c>
      <c r="P33" s="42">
        <f t="shared" si="5"/>
        <v>10.975609756097562</v>
      </c>
      <c r="Q33" s="67">
        <v>0</v>
      </c>
      <c r="R33" s="42">
        <f t="shared" si="15"/>
        <v>0</v>
      </c>
      <c r="S33" s="68">
        <v>0</v>
      </c>
      <c r="T33" s="42">
        <f t="shared" si="6"/>
        <v>0</v>
      </c>
      <c r="U33" s="68">
        <v>3</v>
      </c>
      <c r="V33" s="42">
        <v>0</v>
      </c>
      <c r="W33" s="68">
        <v>0</v>
      </c>
      <c r="X33" s="42">
        <f t="shared" si="8"/>
        <v>0</v>
      </c>
      <c r="Y33" s="68">
        <v>5</v>
      </c>
      <c r="Z33" s="42">
        <f t="shared" si="9"/>
        <v>2.083333333333333</v>
      </c>
      <c r="AA33" s="155">
        <f t="shared" si="16"/>
        <v>240</v>
      </c>
      <c r="AB33" s="161">
        <f t="shared" si="10"/>
        <v>97.5609756097561</v>
      </c>
      <c r="AC33" s="67">
        <v>6</v>
      </c>
      <c r="AD33" s="104">
        <f t="shared" si="11"/>
        <v>2.4390243902439024</v>
      </c>
      <c r="AE33" s="155">
        <f t="shared" si="12"/>
        <v>246</v>
      </c>
      <c r="AF33" s="104">
        <f t="shared" si="13"/>
        <v>58.01886792452831</v>
      </c>
      <c r="AG33" s="107">
        <f t="shared" si="14"/>
        <v>-41.98113207547169</v>
      </c>
      <c r="AH33" s="175"/>
      <c r="AI33" s="175"/>
      <c r="AJ33" s="175"/>
      <c r="AK33" s="175"/>
      <c r="AL33" s="175"/>
      <c r="AM33" s="175"/>
      <c r="AN33" s="175"/>
    </row>
    <row r="34" spans="1:33" ht="7.5" customHeight="1" thickBot="1" thickTop="1">
      <c r="A34" s="95"/>
      <c r="B34" s="125"/>
      <c r="C34" s="126"/>
      <c r="D34" s="127"/>
      <c r="E34" s="162"/>
      <c r="F34" s="128"/>
      <c r="G34" s="162"/>
      <c r="H34" s="128"/>
      <c r="I34" s="162"/>
      <c r="J34" s="128"/>
      <c r="K34" s="162"/>
      <c r="L34" s="128"/>
      <c r="M34" s="162"/>
      <c r="N34" s="128"/>
      <c r="O34" s="162"/>
      <c r="P34" s="128"/>
      <c r="Q34" s="163"/>
      <c r="R34" s="128"/>
      <c r="S34" s="163"/>
      <c r="T34" s="128"/>
      <c r="U34" s="163"/>
      <c r="V34" s="128"/>
      <c r="W34" s="163"/>
      <c r="X34" s="128"/>
      <c r="Y34" s="162"/>
      <c r="Z34" s="128"/>
      <c r="AA34" s="162"/>
      <c r="AB34" s="162"/>
      <c r="AC34" s="162"/>
      <c r="AD34" s="163"/>
      <c r="AE34" s="162"/>
      <c r="AF34" s="163"/>
      <c r="AG34" s="197"/>
    </row>
    <row r="35" spans="1:40" s="9" customFormat="1" ht="18" customHeight="1" thickBot="1" thickTop="1">
      <c r="A35" s="309" t="s">
        <v>37</v>
      </c>
      <c r="B35" s="309"/>
      <c r="C35" s="55">
        <f>COUNTA(C13:C33)</f>
        <v>21</v>
      </c>
      <c r="D35" s="56">
        <f>SUM(D13:D34)</f>
        <v>10157</v>
      </c>
      <c r="E35" s="56">
        <f>SUM(E13:E34)</f>
        <v>3063</v>
      </c>
      <c r="F35" s="166">
        <f>E35/AE35*100</f>
        <v>52.43965074473549</v>
      </c>
      <c r="G35" s="56">
        <f>SUM(G13:G34)</f>
        <v>1578</v>
      </c>
      <c r="H35" s="166">
        <f>G35/AE35*100</f>
        <v>27.015921931176166</v>
      </c>
      <c r="I35" s="56">
        <f>SUM(I13:I34)</f>
        <v>152</v>
      </c>
      <c r="J35" s="166">
        <f>I35/AE35*100</f>
        <v>2.6022941277178564</v>
      </c>
      <c r="K35" s="56">
        <f>SUM(K13:K34)</f>
        <v>52</v>
      </c>
      <c r="L35" s="166">
        <f>K35/AE35*100</f>
        <v>0.8902585173771614</v>
      </c>
      <c r="M35" s="56">
        <f>SUM(M13:M34)</f>
        <v>69</v>
      </c>
      <c r="N35" s="166">
        <f>M35/AE35*100</f>
        <v>1.1813045711350796</v>
      </c>
      <c r="O35" s="56">
        <f>SUM(O13:O34)</f>
        <v>600</v>
      </c>
      <c r="P35" s="166">
        <f>O35/AE35*100</f>
        <v>10.27221366204417</v>
      </c>
      <c r="Q35" s="56">
        <f>SUM(Q13:Q34)</f>
        <v>0</v>
      </c>
      <c r="R35" s="166">
        <f t="shared" si="15"/>
        <v>0</v>
      </c>
      <c r="S35" s="56">
        <f>SUM(S13:S34)</f>
        <v>11</v>
      </c>
      <c r="T35" s="166">
        <f>S35/AE35*100</f>
        <v>0.18832391713747645</v>
      </c>
      <c r="U35" s="56">
        <f>SUM(U13:U34)</f>
        <v>26</v>
      </c>
      <c r="V35" s="166">
        <f>U35/AE35*100</f>
        <v>0.4451292586885807</v>
      </c>
      <c r="W35" s="56">
        <f>SUM(W13:W34)</f>
        <v>6</v>
      </c>
      <c r="X35" s="166">
        <f>W35/AE35*100</f>
        <v>0.1027221366204417</v>
      </c>
      <c r="Y35" s="56">
        <f>SUM(Y13:Y34)</f>
        <v>97</v>
      </c>
      <c r="Z35" s="166">
        <f>Y35/AE35*100</f>
        <v>1.660674542030474</v>
      </c>
      <c r="AA35" s="56">
        <f>SUM(AA13:AA34)</f>
        <v>5654</v>
      </c>
      <c r="AB35" s="167">
        <f>AA35/AE35*100</f>
        <v>96.7984934086629</v>
      </c>
      <c r="AC35" s="56">
        <f>SUM(AC13:AC34)</f>
        <v>187</v>
      </c>
      <c r="AD35" s="186">
        <f>AC35/AE35*100</f>
        <v>3.2015065913371</v>
      </c>
      <c r="AE35" s="56">
        <f>SUM(AE13:AE34)</f>
        <v>5841</v>
      </c>
      <c r="AF35" s="186">
        <f>AE35/D35*100</f>
        <v>57.50713793442945</v>
      </c>
      <c r="AG35" s="169">
        <f>AF35-100</f>
        <v>-42.49286206557055</v>
      </c>
      <c r="AH35" s="20"/>
      <c r="AI35" s="20"/>
      <c r="AJ35" s="20"/>
      <c r="AK35" s="20"/>
      <c r="AL35" s="20"/>
      <c r="AM35" s="20"/>
      <c r="AN35" s="20"/>
    </row>
    <row r="36" ht="13.5" thickTop="1"/>
  </sheetData>
  <mergeCells count="31">
    <mergeCell ref="O10:P10"/>
    <mergeCell ref="G10:H10"/>
    <mergeCell ref="I10:J10"/>
    <mergeCell ref="W10:X10"/>
    <mergeCell ref="S10:T10"/>
    <mergeCell ref="A35:B35"/>
    <mergeCell ref="A13:A33"/>
    <mergeCell ref="C9:C11"/>
    <mergeCell ref="D9:D11"/>
    <mergeCell ref="A9:A11"/>
    <mergeCell ref="B9:B11"/>
    <mergeCell ref="A8:AG8"/>
    <mergeCell ref="U10:V10"/>
    <mergeCell ref="AC9:AD10"/>
    <mergeCell ref="K10:L10"/>
    <mergeCell ref="AA9:AB10"/>
    <mergeCell ref="Q10:R10"/>
    <mergeCell ref="AE9:AE11"/>
    <mergeCell ref="Y10:Z10"/>
    <mergeCell ref="E9:Z9"/>
    <mergeCell ref="M10:N10"/>
    <mergeCell ref="AF9:AF11"/>
    <mergeCell ref="E10:F10"/>
    <mergeCell ref="AG9:AG11"/>
    <mergeCell ref="A1:AG1"/>
    <mergeCell ref="A2:AG2"/>
    <mergeCell ref="A3:AG3"/>
    <mergeCell ref="A4:AG4"/>
    <mergeCell ref="A5:AG5"/>
    <mergeCell ref="A6:AG6"/>
    <mergeCell ref="A7:AG7"/>
  </mergeCells>
  <printOptions horizontalCentered="1"/>
  <pageMargins left="0" right="0" top="0.5905511811023623" bottom="0.7874015748031497" header="0" footer="0"/>
  <pageSetup horizontalDpi="300" verticalDpi="300" orientation="landscape" paperSize="9" scale="90" r:id="rId2"/>
  <headerFooter alignWithMargins="0">
    <oddFooter>&amp;C&amp;P de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AO41"/>
  <sheetViews>
    <sheetView zoomScale="75" zoomScaleNormal="75" workbookViewId="0" topLeftCell="A37">
      <selection activeCell="AI15" sqref="AI15"/>
    </sheetView>
  </sheetViews>
  <sheetFormatPr defaultColWidth="11.421875" defaultRowHeight="12.75"/>
  <cols>
    <col min="1" max="1" width="7.421875" style="66" customWidth="1"/>
    <col min="2" max="2" width="8.00390625" style="5" customWidth="1"/>
    <col min="3" max="3" width="5.7109375" style="1" customWidth="1"/>
    <col min="4" max="4" width="6.8515625" style="8" customWidth="1"/>
    <col min="5" max="5" width="5.7109375" style="157" customWidth="1"/>
    <col min="6" max="6" width="5.7109375" style="21" customWidth="1"/>
    <col min="7" max="7" width="5.7109375" style="157" customWidth="1"/>
    <col min="8" max="8" width="5.7109375" style="21" customWidth="1"/>
    <col min="9" max="9" width="5.7109375" style="157" customWidth="1"/>
    <col min="10" max="10" width="5.7109375" style="21" customWidth="1"/>
    <col min="11" max="11" width="5.7109375" style="157" customWidth="1"/>
    <col min="12" max="12" width="5.7109375" style="21" customWidth="1"/>
    <col min="13" max="13" width="5.7109375" style="157" customWidth="1"/>
    <col min="14" max="14" width="4.57421875" style="21" customWidth="1"/>
    <col min="15" max="15" width="5.7109375" style="157" customWidth="1"/>
    <col min="16" max="16" width="4.57421875" style="21" customWidth="1"/>
    <col min="17" max="17" width="5.7109375" style="158" customWidth="1"/>
    <col min="18" max="18" width="4.57421875" style="21" customWidth="1"/>
    <col min="19" max="19" width="5.7109375" style="158" customWidth="1"/>
    <col min="20" max="20" width="4.57421875" style="21" customWidth="1"/>
    <col min="21" max="21" width="5.7109375" style="158" customWidth="1"/>
    <col min="22" max="22" width="4.57421875" style="21" customWidth="1"/>
    <col min="23" max="23" width="5.7109375" style="158" customWidth="1"/>
    <col min="24" max="24" width="4.57421875" style="21" customWidth="1"/>
    <col min="25" max="25" width="5.7109375" style="157" customWidth="1"/>
    <col min="26" max="26" width="4.57421875" style="21" customWidth="1"/>
    <col min="27" max="27" width="7.00390625" style="157" customWidth="1"/>
    <col min="28" max="28" width="5.140625" style="157" customWidth="1"/>
    <col min="29" max="29" width="5.00390625" style="157" customWidth="1"/>
    <col min="30" max="30" width="4.57421875" style="158" customWidth="1"/>
    <col min="31" max="31" width="7.00390625" style="157" customWidth="1"/>
    <col min="32" max="32" width="7.57421875" style="158" customWidth="1"/>
    <col min="33" max="33" width="7.57421875" style="185" customWidth="1"/>
    <col min="35" max="41" width="11.421875" style="18" customWidth="1"/>
  </cols>
  <sheetData>
    <row r="1" spans="1:33" ht="39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</row>
    <row r="2" spans="1:33" ht="18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</row>
    <row r="3" spans="1:33" ht="12.75">
      <c r="A3" s="312" t="s">
        <v>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</row>
    <row r="4" spans="1:33" ht="12.75">
      <c r="A4" s="313" t="s">
        <v>35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3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3" ht="25.5" customHeight="1">
      <c r="A6" s="343" t="s">
        <v>45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</row>
    <row r="7" spans="1:33" ht="11.25" customHeight="1">
      <c r="A7" s="315" t="s">
        <v>46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</row>
    <row r="8" spans="1:33" ht="13.5" thickBot="1">
      <c r="A8" s="306" t="s">
        <v>72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</row>
    <row r="9" spans="1:41" s="165" customFormat="1" ht="12" customHeight="1" thickBot="1" thickTop="1">
      <c r="A9" s="319" t="s">
        <v>36</v>
      </c>
      <c r="B9" s="322" t="s">
        <v>11</v>
      </c>
      <c r="C9" s="333" t="s">
        <v>12</v>
      </c>
      <c r="D9" s="334" t="s">
        <v>39</v>
      </c>
      <c r="E9" s="307" t="s">
        <v>42</v>
      </c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8"/>
      <c r="AA9" s="323" t="s">
        <v>43</v>
      </c>
      <c r="AB9" s="324"/>
      <c r="AC9" s="329" t="s">
        <v>40</v>
      </c>
      <c r="AD9" s="330"/>
      <c r="AE9" s="334" t="s">
        <v>41</v>
      </c>
      <c r="AF9" s="316" t="s">
        <v>68</v>
      </c>
      <c r="AG9" s="342" t="s">
        <v>69</v>
      </c>
      <c r="AI9" s="24"/>
      <c r="AJ9" s="24"/>
      <c r="AK9" s="24"/>
      <c r="AL9" s="24"/>
      <c r="AM9" s="24"/>
      <c r="AN9" s="24"/>
      <c r="AO9" s="24"/>
    </row>
    <row r="10" spans="1:33" s="24" customFormat="1" ht="18.75" customHeight="1" thickBot="1" thickTop="1">
      <c r="A10" s="320"/>
      <c r="B10" s="322"/>
      <c r="C10" s="333"/>
      <c r="D10" s="334"/>
      <c r="E10" s="327"/>
      <c r="F10" s="328"/>
      <c r="G10" s="327"/>
      <c r="H10" s="328"/>
      <c r="I10" s="327"/>
      <c r="J10" s="328"/>
      <c r="K10" s="327"/>
      <c r="L10" s="328"/>
      <c r="M10" s="327"/>
      <c r="N10" s="328"/>
      <c r="O10" s="327"/>
      <c r="P10" s="328"/>
      <c r="Q10" s="327"/>
      <c r="R10" s="328"/>
      <c r="S10" s="327"/>
      <c r="T10" s="328"/>
      <c r="U10" s="327"/>
      <c r="V10" s="328"/>
      <c r="W10" s="327"/>
      <c r="X10" s="328"/>
      <c r="Y10" s="327"/>
      <c r="Z10" s="328"/>
      <c r="AA10" s="325"/>
      <c r="AB10" s="326"/>
      <c r="AC10" s="331"/>
      <c r="AD10" s="332"/>
      <c r="AE10" s="334"/>
      <c r="AF10" s="317"/>
      <c r="AG10" s="342"/>
    </row>
    <row r="11" spans="1:33" s="24" customFormat="1" ht="12.75" customHeight="1" thickBot="1" thickTop="1">
      <c r="A11" s="321"/>
      <c r="B11" s="322"/>
      <c r="C11" s="333"/>
      <c r="D11" s="334"/>
      <c r="E11" s="49" t="s">
        <v>44</v>
      </c>
      <c r="F11" s="144" t="s">
        <v>38</v>
      </c>
      <c r="G11" s="49" t="s">
        <v>44</v>
      </c>
      <c r="H11" s="144" t="s">
        <v>38</v>
      </c>
      <c r="I11" s="49" t="s">
        <v>44</v>
      </c>
      <c r="J11" s="144" t="s">
        <v>38</v>
      </c>
      <c r="K11" s="49" t="s">
        <v>44</v>
      </c>
      <c r="L11" s="144" t="s">
        <v>38</v>
      </c>
      <c r="M11" s="49" t="s">
        <v>44</v>
      </c>
      <c r="N11" s="144" t="s">
        <v>38</v>
      </c>
      <c r="O11" s="49" t="s">
        <v>44</v>
      </c>
      <c r="P11" s="144" t="s">
        <v>38</v>
      </c>
      <c r="Q11" s="49" t="s">
        <v>44</v>
      </c>
      <c r="R11" s="144" t="s">
        <v>38</v>
      </c>
      <c r="S11" s="49" t="s">
        <v>44</v>
      </c>
      <c r="T11" s="144" t="s">
        <v>38</v>
      </c>
      <c r="U11" s="49" t="s">
        <v>44</v>
      </c>
      <c r="V11" s="144" t="s">
        <v>38</v>
      </c>
      <c r="W11" s="49" t="s">
        <v>44</v>
      </c>
      <c r="X11" s="144" t="s">
        <v>38</v>
      </c>
      <c r="Y11" s="49" t="s">
        <v>44</v>
      </c>
      <c r="Z11" s="144" t="s">
        <v>38</v>
      </c>
      <c r="AA11" s="49" t="s">
        <v>44</v>
      </c>
      <c r="AB11" s="142" t="s">
        <v>38</v>
      </c>
      <c r="AC11" s="48" t="s">
        <v>44</v>
      </c>
      <c r="AD11" s="142" t="s">
        <v>38</v>
      </c>
      <c r="AE11" s="334"/>
      <c r="AF11" s="318"/>
      <c r="AG11" s="342"/>
    </row>
    <row r="12" spans="1:41" s="2" customFormat="1" ht="7.5" customHeight="1" thickBot="1" thickTop="1">
      <c r="A12" s="80"/>
      <c r="B12" s="73"/>
      <c r="C12" s="74"/>
      <c r="D12" s="75"/>
      <c r="E12" s="214"/>
      <c r="F12" s="76"/>
      <c r="G12" s="214"/>
      <c r="H12" s="76"/>
      <c r="I12" s="214"/>
      <c r="J12" s="76"/>
      <c r="K12" s="214"/>
      <c r="L12" s="76"/>
      <c r="M12" s="214"/>
      <c r="N12" s="76"/>
      <c r="O12" s="214"/>
      <c r="P12" s="76"/>
      <c r="Q12" s="158"/>
      <c r="R12" s="21"/>
      <c r="S12" s="215"/>
      <c r="T12" s="76"/>
      <c r="U12" s="215"/>
      <c r="V12" s="76"/>
      <c r="W12" s="215"/>
      <c r="X12" s="76"/>
      <c r="Y12" s="214"/>
      <c r="Z12" s="76"/>
      <c r="AA12" s="214"/>
      <c r="AB12" s="214"/>
      <c r="AC12" s="214"/>
      <c r="AD12" s="215"/>
      <c r="AE12" s="214"/>
      <c r="AF12" s="215"/>
      <c r="AG12" s="185"/>
      <c r="AI12" s="14"/>
      <c r="AJ12" s="14"/>
      <c r="AK12" s="14"/>
      <c r="AL12" s="14"/>
      <c r="AM12" s="14"/>
      <c r="AN12" s="14"/>
      <c r="AO12" s="14"/>
    </row>
    <row r="13" spans="1:33" ht="13.5" thickTop="1">
      <c r="A13" s="303" t="s">
        <v>29</v>
      </c>
      <c r="B13" s="28">
        <v>188</v>
      </c>
      <c r="C13" s="29" t="s">
        <v>15</v>
      </c>
      <c r="D13" s="52">
        <v>629</v>
      </c>
      <c r="E13" s="100">
        <v>161</v>
      </c>
      <c r="F13" s="33">
        <f aca="true" t="shared" si="0" ref="F13:F33">E13/AE13*100</f>
        <v>44.84679665738162</v>
      </c>
      <c r="G13" s="96">
        <v>124</v>
      </c>
      <c r="H13" s="33">
        <f aca="true" t="shared" si="1" ref="H13:H33">G13/AE13*100</f>
        <v>34.540389972144844</v>
      </c>
      <c r="I13" s="96">
        <v>4</v>
      </c>
      <c r="J13" s="33">
        <f aca="true" t="shared" si="2" ref="J13:J33">I13/AE13*100</f>
        <v>1.1142061281337048</v>
      </c>
      <c r="K13" s="96">
        <v>12</v>
      </c>
      <c r="L13" s="33">
        <f aca="true" t="shared" si="3" ref="L13:L33">K13/AE13*100</f>
        <v>3.3426183844011144</v>
      </c>
      <c r="M13" s="96">
        <v>3</v>
      </c>
      <c r="N13" s="33">
        <f aca="true" t="shared" si="4" ref="N13:N33">M13/AE13*100</f>
        <v>0.8356545961002786</v>
      </c>
      <c r="O13" s="96">
        <v>44</v>
      </c>
      <c r="P13" s="33">
        <f aca="true" t="shared" si="5" ref="P13:P33">O13/AE13*100</f>
        <v>12.256267409470752</v>
      </c>
      <c r="Q13" s="96">
        <v>0</v>
      </c>
      <c r="R13" s="33">
        <f>Q13/AE13*100</f>
        <v>0</v>
      </c>
      <c r="S13" s="96">
        <v>0</v>
      </c>
      <c r="T13" s="33">
        <f aca="true" t="shared" si="6" ref="T13:T33">S13/AE13*100</f>
        <v>0</v>
      </c>
      <c r="U13" s="96">
        <v>6</v>
      </c>
      <c r="V13" s="33">
        <f aca="true" t="shared" si="7" ref="V13:V33">U13/AE13*100</f>
        <v>1.6713091922005572</v>
      </c>
      <c r="W13" s="96">
        <v>0</v>
      </c>
      <c r="X13" s="33">
        <f aca="true" t="shared" si="8" ref="X13:X33">W13/AE13*100</f>
        <v>0</v>
      </c>
      <c r="Y13" s="96">
        <v>1</v>
      </c>
      <c r="Z13" s="33">
        <f aca="true" t="shared" si="9" ref="Z13:Z33">Y13/AA13*100</f>
        <v>0.28169014084507044</v>
      </c>
      <c r="AA13" s="153">
        <f>Y13+W13+U13+S13+O13+Q13+M13+K13+I13+G13+E13</f>
        <v>355</v>
      </c>
      <c r="AB13" s="159">
        <f aca="true" t="shared" si="10" ref="AB13:AB33">AA13/AE13*100</f>
        <v>98.88579387186628</v>
      </c>
      <c r="AC13" s="96">
        <v>4</v>
      </c>
      <c r="AD13" s="102">
        <f aca="true" t="shared" si="11" ref="AD13:AD33">AC13/AE13*100</f>
        <v>1.1142061281337048</v>
      </c>
      <c r="AE13" s="153">
        <f aca="true" t="shared" si="12" ref="AE13:AE33">AA13+AC13</f>
        <v>359</v>
      </c>
      <c r="AF13" s="102">
        <f aca="true" t="shared" si="13" ref="AF13:AF33">AE13/D13*100</f>
        <v>57.07472178060413</v>
      </c>
      <c r="AG13" s="105">
        <f aca="true" t="shared" si="14" ref="AG13:AG33">AF13-100</f>
        <v>-42.92527821939587</v>
      </c>
    </row>
    <row r="14" spans="1:33" ht="12.75">
      <c r="A14" s="304"/>
      <c r="B14" s="6">
        <v>188</v>
      </c>
      <c r="C14" s="3" t="s">
        <v>16</v>
      </c>
      <c r="D14" s="53">
        <v>629</v>
      </c>
      <c r="E14" s="98">
        <v>149</v>
      </c>
      <c r="F14" s="37">
        <f t="shared" si="0"/>
        <v>41.62011173184357</v>
      </c>
      <c r="G14" s="97">
        <v>139</v>
      </c>
      <c r="H14" s="37">
        <f t="shared" si="1"/>
        <v>38.8268156424581</v>
      </c>
      <c r="I14" s="97">
        <v>5</v>
      </c>
      <c r="J14" s="37">
        <f t="shared" si="2"/>
        <v>1.3966480446927374</v>
      </c>
      <c r="K14" s="97">
        <v>8</v>
      </c>
      <c r="L14" s="37">
        <f t="shared" si="3"/>
        <v>2.2346368715083798</v>
      </c>
      <c r="M14" s="97">
        <v>1</v>
      </c>
      <c r="N14" s="37">
        <f t="shared" si="4"/>
        <v>0.27932960893854747</v>
      </c>
      <c r="O14" s="97">
        <v>42</v>
      </c>
      <c r="P14" s="37">
        <f t="shared" si="5"/>
        <v>11.731843575418994</v>
      </c>
      <c r="Q14" s="97">
        <v>0</v>
      </c>
      <c r="R14" s="37">
        <f aca="true" t="shared" si="15" ref="R14:R35">Q14/AE14*100</f>
        <v>0</v>
      </c>
      <c r="S14" s="97">
        <v>0</v>
      </c>
      <c r="T14" s="37">
        <f t="shared" si="6"/>
        <v>0</v>
      </c>
      <c r="U14" s="97">
        <v>6</v>
      </c>
      <c r="V14" s="37">
        <f t="shared" si="7"/>
        <v>1.675977653631285</v>
      </c>
      <c r="W14" s="97">
        <v>0</v>
      </c>
      <c r="X14" s="37">
        <f t="shared" si="8"/>
        <v>0</v>
      </c>
      <c r="Y14" s="97">
        <v>2</v>
      </c>
      <c r="Z14" s="37">
        <f t="shared" si="9"/>
        <v>0.5681818181818182</v>
      </c>
      <c r="AA14" s="154">
        <f aca="true" t="shared" si="16" ref="AA14:AA33">Y14+W14+U14+S14+O14+Q14+M14+K14+I14+G14+E14</f>
        <v>352</v>
      </c>
      <c r="AB14" s="160">
        <f t="shared" si="10"/>
        <v>98.32402234636871</v>
      </c>
      <c r="AC14" s="97">
        <v>6</v>
      </c>
      <c r="AD14" s="103">
        <f t="shared" si="11"/>
        <v>1.675977653631285</v>
      </c>
      <c r="AE14" s="154">
        <f t="shared" si="12"/>
        <v>358</v>
      </c>
      <c r="AF14" s="103">
        <f t="shared" si="13"/>
        <v>56.91573926868044</v>
      </c>
      <c r="AG14" s="106">
        <f t="shared" si="14"/>
        <v>-43.08426073131956</v>
      </c>
    </row>
    <row r="15" spans="1:33" ht="12.75">
      <c r="A15" s="304"/>
      <c r="B15" s="6">
        <v>197</v>
      </c>
      <c r="C15" s="3" t="s">
        <v>15</v>
      </c>
      <c r="D15" s="53">
        <v>515</v>
      </c>
      <c r="E15" s="98">
        <v>118</v>
      </c>
      <c r="F15" s="37">
        <f t="shared" si="0"/>
        <v>45.73643410852713</v>
      </c>
      <c r="G15" s="97">
        <v>97</v>
      </c>
      <c r="H15" s="37">
        <f t="shared" si="1"/>
        <v>37.5968992248062</v>
      </c>
      <c r="I15" s="97">
        <v>5</v>
      </c>
      <c r="J15" s="37">
        <f t="shared" si="2"/>
        <v>1.937984496124031</v>
      </c>
      <c r="K15" s="97">
        <v>9</v>
      </c>
      <c r="L15" s="37">
        <f t="shared" si="3"/>
        <v>3.488372093023256</v>
      </c>
      <c r="M15" s="97">
        <v>0</v>
      </c>
      <c r="N15" s="37">
        <f t="shared" si="4"/>
        <v>0</v>
      </c>
      <c r="O15" s="97">
        <v>24</v>
      </c>
      <c r="P15" s="37">
        <f t="shared" si="5"/>
        <v>9.30232558139535</v>
      </c>
      <c r="Q15" s="97">
        <v>0</v>
      </c>
      <c r="R15" s="37">
        <f t="shared" si="15"/>
        <v>0</v>
      </c>
      <c r="S15" s="97">
        <v>0</v>
      </c>
      <c r="T15" s="37">
        <f t="shared" si="6"/>
        <v>0</v>
      </c>
      <c r="U15" s="97">
        <v>5</v>
      </c>
      <c r="V15" s="37">
        <f t="shared" si="7"/>
        <v>1.937984496124031</v>
      </c>
      <c r="W15" s="97">
        <v>0</v>
      </c>
      <c r="X15" s="37">
        <f t="shared" si="8"/>
        <v>0</v>
      </c>
      <c r="Y15" s="97">
        <v>0</v>
      </c>
      <c r="Z15" s="37">
        <f t="shared" si="9"/>
        <v>0</v>
      </c>
      <c r="AA15" s="154">
        <f t="shared" si="16"/>
        <v>258</v>
      </c>
      <c r="AB15" s="160">
        <f t="shared" si="10"/>
        <v>100</v>
      </c>
      <c r="AC15" s="97">
        <v>0</v>
      </c>
      <c r="AD15" s="103">
        <f t="shared" si="11"/>
        <v>0</v>
      </c>
      <c r="AE15" s="154">
        <f t="shared" si="12"/>
        <v>258</v>
      </c>
      <c r="AF15" s="103">
        <f t="shared" si="13"/>
        <v>50.09708737864078</v>
      </c>
      <c r="AG15" s="106">
        <f t="shared" si="14"/>
        <v>-49.90291262135922</v>
      </c>
    </row>
    <row r="16" spans="1:33" ht="12.75">
      <c r="A16" s="304"/>
      <c r="B16" s="6">
        <v>197</v>
      </c>
      <c r="C16" s="3" t="s">
        <v>16</v>
      </c>
      <c r="D16" s="53">
        <v>516</v>
      </c>
      <c r="E16" s="98">
        <v>118</v>
      </c>
      <c r="F16" s="37">
        <f t="shared" si="0"/>
        <v>42.142857142857146</v>
      </c>
      <c r="G16" s="97">
        <v>105</v>
      </c>
      <c r="H16" s="37">
        <f t="shared" si="1"/>
        <v>37.5</v>
      </c>
      <c r="I16" s="97">
        <v>6</v>
      </c>
      <c r="J16" s="37">
        <f t="shared" si="2"/>
        <v>2.142857142857143</v>
      </c>
      <c r="K16" s="97">
        <v>4</v>
      </c>
      <c r="L16" s="37">
        <f t="shared" si="3"/>
        <v>1.4285714285714286</v>
      </c>
      <c r="M16" s="97">
        <v>0</v>
      </c>
      <c r="N16" s="37">
        <f t="shared" si="4"/>
        <v>0</v>
      </c>
      <c r="O16" s="97">
        <v>33</v>
      </c>
      <c r="P16" s="37">
        <f t="shared" si="5"/>
        <v>11.785714285714285</v>
      </c>
      <c r="Q16" s="97">
        <v>0</v>
      </c>
      <c r="R16" s="37">
        <f t="shared" si="15"/>
        <v>0</v>
      </c>
      <c r="S16" s="97">
        <v>2</v>
      </c>
      <c r="T16" s="37">
        <f t="shared" si="6"/>
        <v>0.7142857142857143</v>
      </c>
      <c r="U16" s="97">
        <v>0</v>
      </c>
      <c r="V16" s="37">
        <f t="shared" si="7"/>
        <v>0</v>
      </c>
      <c r="W16" s="97">
        <v>0</v>
      </c>
      <c r="X16" s="37">
        <f t="shared" si="8"/>
        <v>0</v>
      </c>
      <c r="Y16" s="97">
        <v>2</v>
      </c>
      <c r="Z16" s="37">
        <f t="shared" si="9"/>
        <v>0.7407407407407408</v>
      </c>
      <c r="AA16" s="154">
        <f t="shared" si="16"/>
        <v>270</v>
      </c>
      <c r="AB16" s="160">
        <f t="shared" si="10"/>
        <v>96.42857142857143</v>
      </c>
      <c r="AC16" s="97">
        <v>10</v>
      </c>
      <c r="AD16" s="103">
        <f t="shared" si="11"/>
        <v>3.571428571428571</v>
      </c>
      <c r="AE16" s="154">
        <f t="shared" si="12"/>
        <v>280</v>
      </c>
      <c r="AF16" s="103">
        <f t="shared" si="13"/>
        <v>54.263565891472865</v>
      </c>
      <c r="AG16" s="106">
        <f t="shared" si="14"/>
        <v>-45.736434108527135</v>
      </c>
    </row>
    <row r="17" spans="1:33" ht="12.75">
      <c r="A17" s="304"/>
      <c r="B17" s="6">
        <v>198</v>
      </c>
      <c r="C17" s="3" t="s">
        <v>15</v>
      </c>
      <c r="D17" s="53">
        <v>266</v>
      </c>
      <c r="E17" s="98">
        <v>15</v>
      </c>
      <c r="F17" s="37">
        <f t="shared" si="0"/>
        <v>13.88888888888889</v>
      </c>
      <c r="G17" s="97">
        <v>74</v>
      </c>
      <c r="H17" s="37">
        <f t="shared" si="1"/>
        <v>68.51851851851852</v>
      </c>
      <c r="I17" s="97">
        <v>3</v>
      </c>
      <c r="J17" s="37">
        <f t="shared" si="2"/>
        <v>2.7777777777777777</v>
      </c>
      <c r="K17" s="97">
        <v>1</v>
      </c>
      <c r="L17" s="37">
        <f t="shared" si="3"/>
        <v>0.9259259259259258</v>
      </c>
      <c r="M17" s="97">
        <v>4</v>
      </c>
      <c r="N17" s="37">
        <f t="shared" si="4"/>
        <v>3.7037037037037033</v>
      </c>
      <c r="O17" s="97">
        <v>8</v>
      </c>
      <c r="P17" s="37">
        <f t="shared" si="5"/>
        <v>7.4074074074074066</v>
      </c>
      <c r="Q17" s="97">
        <v>0</v>
      </c>
      <c r="R17" s="37">
        <f t="shared" si="15"/>
        <v>0</v>
      </c>
      <c r="S17" s="97">
        <v>0</v>
      </c>
      <c r="T17" s="37">
        <f t="shared" si="6"/>
        <v>0</v>
      </c>
      <c r="U17" s="97">
        <v>1</v>
      </c>
      <c r="V17" s="37">
        <f t="shared" si="7"/>
        <v>0.9259259259259258</v>
      </c>
      <c r="W17" s="97">
        <v>0</v>
      </c>
      <c r="X17" s="37">
        <f t="shared" si="8"/>
        <v>0</v>
      </c>
      <c r="Y17" s="97">
        <v>0</v>
      </c>
      <c r="Z17" s="37">
        <f t="shared" si="9"/>
        <v>0</v>
      </c>
      <c r="AA17" s="154">
        <f t="shared" si="16"/>
        <v>106</v>
      </c>
      <c r="AB17" s="160">
        <f t="shared" si="10"/>
        <v>98.14814814814815</v>
      </c>
      <c r="AC17" s="97">
        <v>2</v>
      </c>
      <c r="AD17" s="103">
        <f t="shared" si="11"/>
        <v>1.8518518518518516</v>
      </c>
      <c r="AE17" s="154">
        <f t="shared" si="12"/>
        <v>108</v>
      </c>
      <c r="AF17" s="103">
        <f t="shared" si="13"/>
        <v>40.6015037593985</v>
      </c>
      <c r="AG17" s="106">
        <f t="shared" si="14"/>
        <v>-59.3984962406015</v>
      </c>
    </row>
    <row r="18" spans="1:33" ht="12.75">
      <c r="A18" s="304"/>
      <c r="B18" s="6">
        <v>199</v>
      </c>
      <c r="C18" s="3" t="s">
        <v>15</v>
      </c>
      <c r="D18" s="53">
        <v>547</v>
      </c>
      <c r="E18" s="98">
        <v>124</v>
      </c>
      <c r="F18" s="37">
        <f t="shared" si="0"/>
        <v>42.17687074829932</v>
      </c>
      <c r="G18" s="97">
        <v>109</v>
      </c>
      <c r="H18" s="37">
        <f t="shared" si="1"/>
        <v>37.07482993197279</v>
      </c>
      <c r="I18" s="97">
        <v>9</v>
      </c>
      <c r="J18" s="37">
        <f t="shared" si="2"/>
        <v>3.061224489795918</v>
      </c>
      <c r="K18" s="97">
        <v>7</v>
      </c>
      <c r="L18" s="37">
        <f t="shared" si="3"/>
        <v>2.380952380952381</v>
      </c>
      <c r="M18" s="97">
        <v>3</v>
      </c>
      <c r="N18" s="37">
        <f t="shared" si="4"/>
        <v>1.0204081632653061</v>
      </c>
      <c r="O18" s="97">
        <v>33</v>
      </c>
      <c r="P18" s="37">
        <f t="shared" si="5"/>
        <v>11.224489795918368</v>
      </c>
      <c r="Q18" s="97">
        <v>0</v>
      </c>
      <c r="R18" s="37">
        <f t="shared" si="15"/>
        <v>0</v>
      </c>
      <c r="S18" s="97">
        <v>0</v>
      </c>
      <c r="T18" s="37">
        <f t="shared" si="6"/>
        <v>0</v>
      </c>
      <c r="U18" s="97">
        <v>4</v>
      </c>
      <c r="V18" s="37">
        <f t="shared" si="7"/>
        <v>1.3605442176870748</v>
      </c>
      <c r="W18" s="97">
        <v>0</v>
      </c>
      <c r="X18" s="37">
        <f t="shared" si="8"/>
        <v>0</v>
      </c>
      <c r="Y18" s="97">
        <v>0</v>
      </c>
      <c r="Z18" s="37">
        <f t="shared" si="9"/>
        <v>0</v>
      </c>
      <c r="AA18" s="154">
        <f t="shared" si="16"/>
        <v>289</v>
      </c>
      <c r="AB18" s="160">
        <f t="shared" si="10"/>
        <v>98.29931972789116</v>
      </c>
      <c r="AC18" s="97">
        <v>5</v>
      </c>
      <c r="AD18" s="103">
        <f t="shared" si="11"/>
        <v>1.7006802721088436</v>
      </c>
      <c r="AE18" s="154">
        <f t="shared" si="12"/>
        <v>294</v>
      </c>
      <c r="AF18" s="103">
        <f t="shared" si="13"/>
        <v>53.74771480804388</v>
      </c>
      <c r="AG18" s="106">
        <f t="shared" si="14"/>
        <v>-46.25228519195612</v>
      </c>
    </row>
    <row r="19" spans="1:33" ht="12.75">
      <c r="A19" s="304"/>
      <c r="B19" s="6">
        <v>199</v>
      </c>
      <c r="C19" s="3" t="s">
        <v>16</v>
      </c>
      <c r="D19" s="53">
        <v>547</v>
      </c>
      <c r="E19" s="98">
        <v>125</v>
      </c>
      <c r="F19" s="37">
        <f t="shared" si="0"/>
        <v>47.34848484848485</v>
      </c>
      <c r="G19" s="97">
        <v>74</v>
      </c>
      <c r="H19" s="37">
        <f t="shared" si="1"/>
        <v>28.030303030303028</v>
      </c>
      <c r="I19" s="97">
        <v>14</v>
      </c>
      <c r="J19" s="37">
        <f t="shared" si="2"/>
        <v>5.303030303030303</v>
      </c>
      <c r="K19" s="97">
        <v>8</v>
      </c>
      <c r="L19" s="37">
        <f t="shared" si="3"/>
        <v>3.0303030303030303</v>
      </c>
      <c r="M19" s="97">
        <v>1</v>
      </c>
      <c r="N19" s="37">
        <f t="shared" si="4"/>
        <v>0.3787878787878788</v>
      </c>
      <c r="O19" s="97">
        <v>38</v>
      </c>
      <c r="P19" s="37">
        <f t="shared" si="5"/>
        <v>14.393939393939394</v>
      </c>
      <c r="Q19" s="97">
        <v>0</v>
      </c>
      <c r="R19" s="37">
        <f t="shared" si="15"/>
        <v>0</v>
      </c>
      <c r="S19" s="97">
        <v>0</v>
      </c>
      <c r="T19" s="37">
        <f t="shared" si="6"/>
        <v>0</v>
      </c>
      <c r="U19" s="97">
        <v>3</v>
      </c>
      <c r="V19" s="37">
        <f t="shared" si="7"/>
        <v>1.1363636363636365</v>
      </c>
      <c r="W19" s="97">
        <v>0</v>
      </c>
      <c r="X19" s="37">
        <f t="shared" si="8"/>
        <v>0</v>
      </c>
      <c r="Y19" s="97">
        <v>1</v>
      </c>
      <c r="Z19" s="37">
        <f t="shared" si="9"/>
        <v>0.3787878787878788</v>
      </c>
      <c r="AA19" s="154">
        <f t="shared" si="16"/>
        <v>264</v>
      </c>
      <c r="AB19" s="160">
        <f t="shared" si="10"/>
        <v>100</v>
      </c>
      <c r="AC19" s="97">
        <v>0</v>
      </c>
      <c r="AD19" s="103">
        <f t="shared" si="11"/>
        <v>0</v>
      </c>
      <c r="AE19" s="154">
        <f t="shared" si="12"/>
        <v>264</v>
      </c>
      <c r="AF19" s="103">
        <f t="shared" si="13"/>
        <v>48.263254113345525</v>
      </c>
      <c r="AG19" s="106">
        <f t="shared" si="14"/>
        <v>-51.736745886654475</v>
      </c>
    </row>
    <row r="20" spans="1:33" ht="12.75">
      <c r="A20" s="304"/>
      <c r="B20" s="6">
        <v>199</v>
      </c>
      <c r="C20" s="3" t="s">
        <v>19</v>
      </c>
      <c r="D20" s="53">
        <v>547</v>
      </c>
      <c r="E20" s="98">
        <v>111</v>
      </c>
      <c r="F20" s="37">
        <f t="shared" si="0"/>
        <v>44.223107569721115</v>
      </c>
      <c r="G20" s="97">
        <v>78</v>
      </c>
      <c r="H20" s="37">
        <f t="shared" si="1"/>
        <v>31.07569721115538</v>
      </c>
      <c r="I20" s="97">
        <v>6</v>
      </c>
      <c r="J20" s="37">
        <f t="shared" si="2"/>
        <v>2.3904382470119523</v>
      </c>
      <c r="K20" s="97">
        <v>4</v>
      </c>
      <c r="L20" s="37">
        <f t="shared" si="3"/>
        <v>1.593625498007968</v>
      </c>
      <c r="M20" s="97">
        <v>0</v>
      </c>
      <c r="N20" s="37">
        <f t="shared" si="4"/>
        <v>0</v>
      </c>
      <c r="O20" s="97">
        <v>38</v>
      </c>
      <c r="P20" s="37">
        <f t="shared" si="5"/>
        <v>15.139442231075698</v>
      </c>
      <c r="Q20" s="97">
        <v>0</v>
      </c>
      <c r="R20" s="37">
        <f t="shared" si="15"/>
        <v>0</v>
      </c>
      <c r="S20" s="97">
        <v>0</v>
      </c>
      <c r="T20" s="37">
        <f t="shared" si="6"/>
        <v>0</v>
      </c>
      <c r="U20" s="97">
        <v>1</v>
      </c>
      <c r="V20" s="37">
        <f t="shared" si="7"/>
        <v>0.398406374501992</v>
      </c>
      <c r="W20" s="97">
        <v>0</v>
      </c>
      <c r="X20" s="37">
        <f t="shared" si="8"/>
        <v>0</v>
      </c>
      <c r="Y20" s="97">
        <v>1</v>
      </c>
      <c r="Z20" s="37">
        <f t="shared" si="9"/>
        <v>0.41841004184100417</v>
      </c>
      <c r="AA20" s="154">
        <f t="shared" si="16"/>
        <v>239</v>
      </c>
      <c r="AB20" s="160">
        <f t="shared" si="10"/>
        <v>95.2191235059761</v>
      </c>
      <c r="AC20" s="97">
        <v>12</v>
      </c>
      <c r="AD20" s="103">
        <f t="shared" si="11"/>
        <v>4.780876494023905</v>
      </c>
      <c r="AE20" s="154">
        <f t="shared" si="12"/>
        <v>251</v>
      </c>
      <c r="AF20" s="103">
        <f t="shared" si="13"/>
        <v>45.88665447897623</v>
      </c>
      <c r="AG20" s="106">
        <f t="shared" si="14"/>
        <v>-54.11334552102377</v>
      </c>
    </row>
    <row r="21" spans="1:33" ht="12.75">
      <c r="A21" s="304"/>
      <c r="B21" s="6">
        <v>200</v>
      </c>
      <c r="C21" s="3" t="s">
        <v>15</v>
      </c>
      <c r="D21" s="53">
        <v>505</v>
      </c>
      <c r="E21" s="98">
        <v>130</v>
      </c>
      <c r="F21" s="37">
        <f t="shared" si="0"/>
        <v>47.10144927536232</v>
      </c>
      <c r="G21" s="97">
        <v>96</v>
      </c>
      <c r="H21" s="37">
        <f t="shared" si="1"/>
        <v>34.78260869565217</v>
      </c>
      <c r="I21" s="97">
        <v>6</v>
      </c>
      <c r="J21" s="37">
        <f t="shared" si="2"/>
        <v>2.1739130434782608</v>
      </c>
      <c r="K21" s="97">
        <v>13</v>
      </c>
      <c r="L21" s="37">
        <f t="shared" si="3"/>
        <v>4.710144927536232</v>
      </c>
      <c r="M21" s="97">
        <v>2</v>
      </c>
      <c r="N21" s="37">
        <f t="shared" si="4"/>
        <v>0.7246376811594203</v>
      </c>
      <c r="O21" s="97">
        <v>23</v>
      </c>
      <c r="P21" s="37">
        <f t="shared" si="5"/>
        <v>8.333333333333332</v>
      </c>
      <c r="Q21" s="97">
        <v>0</v>
      </c>
      <c r="R21" s="37">
        <f t="shared" si="15"/>
        <v>0</v>
      </c>
      <c r="S21" s="97">
        <v>0</v>
      </c>
      <c r="T21" s="37">
        <f t="shared" si="6"/>
        <v>0</v>
      </c>
      <c r="U21" s="97">
        <v>1</v>
      </c>
      <c r="V21" s="37">
        <f t="shared" si="7"/>
        <v>0.36231884057971014</v>
      </c>
      <c r="W21" s="97">
        <v>0</v>
      </c>
      <c r="X21" s="37">
        <f t="shared" si="8"/>
        <v>0</v>
      </c>
      <c r="Y21" s="97">
        <v>0</v>
      </c>
      <c r="Z21" s="37">
        <f t="shared" si="9"/>
        <v>0</v>
      </c>
      <c r="AA21" s="154">
        <f t="shared" si="16"/>
        <v>271</v>
      </c>
      <c r="AB21" s="160">
        <f t="shared" si="10"/>
        <v>98.18840579710145</v>
      </c>
      <c r="AC21" s="97">
        <v>5</v>
      </c>
      <c r="AD21" s="103">
        <f t="shared" si="11"/>
        <v>1.8115942028985508</v>
      </c>
      <c r="AE21" s="154">
        <f t="shared" si="12"/>
        <v>276</v>
      </c>
      <c r="AF21" s="103">
        <f t="shared" si="13"/>
        <v>54.65346534653466</v>
      </c>
      <c r="AG21" s="106">
        <f t="shared" si="14"/>
        <v>-45.34653465346534</v>
      </c>
    </row>
    <row r="22" spans="1:33" ht="12.75">
      <c r="A22" s="304"/>
      <c r="B22" s="6">
        <v>200</v>
      </c>
      <c r="C22" s="3" t="s">
        <v>16</v>
      </c>
      <c r="D22" s="53">
        <v>505</v>
      </c>
      <c r="E22" s="98">
        <v>117</v>
      </c>
      <c r="F22" s="37">
        <f t="shared" si="0"/>
        <v>42.238267148014444</v>
      </c>
      <c r="G22" s="97">
        <v>114</v>
      </c>
      <c r="H22" s="37">
        <f t="shared" si="1"/>
        <v>41.15523465703971</v>
      </c>
      <c r="I22" s="97">
        <v>9</v>
      </c>
      <c r="J22" s="37">
        <f t="shared" si="2"/>
        <v>3.2490974729241873</v>
      </c>
      <c r="K22" s="97">
        <v>10</v>
      </c>
      <c r="L22" s="37">
        <f t="shared" si="3"/>
        <v>3.6101083032490973</v>
      </c>
      <c r="M22" s="97">
        <v>0</v>
      </c>
      <c r="N22" s="37">
        <f t="shared" si="4"/>
        <v>0</v>
      </c>
      <c r="O22" s="97">
        <v>19</v>
      </c>
      <c r="P22" s="37">
        <f t="shared" si="5"/>
        <v>6.859205776173286</v>
      </c>
      <c r="Q22" s="97">
        <v>0</v>
      </c>
      <c r="R22" s="37">
        <f t="shared" si="15"/>
        <v>0</v>
      </c>
      <c r="S22" s="97">
        <v>0</v>
      </c>
      <c r="T22" s="37">
        <f t="shared" si="6"/>
        <v>0</v>
      </c>
      <c r="U22" s="97">
        <v>3</v>
      </c>
      <c r="V22" s="37">
        <f t="shared" si="7"/>
        <v>1.083032490974729</v>
      </c>
      <c r="W22" s="97">
        <v>1</v>
      </c>
      <c r="X22" s="37">
        <f t="shared" si="8"/>
        <v>0.36101083032490977</v>
      </c>
      <c r="Y22" s="97">
        <v>0</v>
      </c>
      <c r="Z22" s="37">
        <f t="shared" si="9"/>
        <v>0</v>
      </c>
      <c r="AA22" s="154">
        <f t="shared" si="16"/>
        <v>273</v>
      </c>
      <c r="AB22" s="160">
        <f t="shared" si="10"/>
        <v>98.55595667870037</v>
      </c>
      <c r="AC22" s="97">
        <v>4</v>
      </c>
      <c r="AD22" s="103">
        <f t="shared" si="11"/>
        <v>1.444043321299639</v>
      </c>
      <c r="AE22" s="154">
        <f t="shared" si="12"/>
        <v>277</v>
      </c>
      <c r="AF22" s="103">
        <f t="shared" si="13"/>
        <v>54.851485148514854</v>
      </c>
      <c r="AG22" s="106">
        <f t="shared" si="14"/>
        <v>-45.148514851485146</v>
      </c>
    </row>
    <row r="23" spans="1:33" ht="12.75">
      <c r="A23" s="304"/>
      <c r="B23" s="283">
        <v>201</v>
      </c>
      <c r="C23" s="284" t="s">
        <v>15</v>
      </c>
      <c r="D23" s="285">
        <v>404</v>
      </c>
      <c r="E23" s="286">
        <v>73</v>
      </c>
      <c r="F23" s="287">
        <f t="shared" si="0"/>
        <v>35.78431372549019</v>
      </c>
      <c r="G23" s="288">
        <v>64</v>
      </c>
      <c r="H23" s="287">
        <f t="shared" si="1"/>
        <v>31.372549019607842</v>
      </c>
      <c r="I23" s="288">
        <v>18</v>
      </c>
      <c r="J23" s="287">
        <f t="shared" si="2"/>
        <v>8.823529411764707</v>
      </c>
      <c r="K23" s="288">
        <v>6</v>
      </c>
      <c r="L23" s="287">
        <f t="shared" si="3"/>
        <v>2.941176470588235</v>
      </c>
      <c r="M23" s="288">
        <v>0</v>
      </c>
      <c r="N23" s="287">
        <f t="shared" si="4"/>
        <v>0</v>
      </c>
      <c r="O23" s="288">
        <v>26</v>
      </c>
      <c r="P23" s="287">
        <f t="shared" si="5"/>
        <v>12.745098039215685</v>
      </c>
      <c r="Q23" s="288">
        <v>0</v>
      </c>
      <c r="R23" s="287">
        <f t="shared" si="15"/>
        <v>0</v>
      </c>
      <c r="S23" s="288">
        <v>0</v>
      </c>
      <c r="T23" s="287">
        <f t="shared" si="6"/>
        <v>0</v>
      </c>
      <c r="U23" s="288">
        <v>0</v>
      </c>
      <c r="V23" s="287">
        <f t="shared" si="7"/>
        <v>0</v>
      </c>
      <c r="W23" s="288">
        <v>0</v>
      </c>
      <c r="X23" s="287">
        <f t="shared" si="8"/>
        <v>0</v>
      </c>
      <c r="Y23" s="288">
        <v>0</v>
      </c>
      <c r="Z23" s="287">
        <f t="shared" si="9"/>
        <v>0</v>
      </c>
      <c r="AA23" s="289">
        <f t="shared" si="16"/>
        <v>187</v>
      </c>
      <c r="AB23" s="290">
        <f t="shared" si="10"/>
        <v>91.66666666666666</v>
      </c>
      <c r="AC23" s="288">
        <v>17</v>
      </c>
      <c r="AD23" s="291">
        <f t="shared" si="11"/>
        <v>8.333333333333332</v>
      </c>
      <c r="AE23" s="289">
        <f t="shared" si="12"/>
        <v>204</v>
      </c>
      <c r="AF23" s="291">
        <f t="shared" si="13"/>
        <v>50.495049504950494</v>
      </c>
      <c r="AG23" s="292">
        <f t="shared" si="14"/>
        <v>-49.504950495049506</v>
      </c>
    </row>
    <row r="24" spans="1:33" ht="12.75">
      <c r="A24" s="304"/>
      <c r="B24" s="6">
        <v>201</v>
      </c>
      <c r="C24" s="3" t="s">
        <v>16</v>
      </c>
      <c r="D24" s="53">
        <v>405</v>
      </c>
      <c r="E24" s="98">
        <v>71</v>
      </c>
      <c r="F24" s="37">
        <f t="shared" si="0"/>
        <v>38.58695652173913</v>
      </c>
      <c r="G24" s="98">
        <v>64</v>
      </c>
      <c r="H24" s="37">
        <f t="shared" si="1"/>
        <v>34.78260869565217</v>
      </c>
      <c r="I24" s="98">
        <v>18</v>
      </c>
      <c r="J24" s="37">
        <f t="shared" si="2"/>
        <v>9.782608695652174</v>
      </c>
      <c r="K24" s="98">
        <v>2</v>
      </c>
      <c r="L24" s="37">
        <f t="shared" si="3"/>
        <v>1.0869565217391304</v>
      </c>
      <c r="M24" s="98">
        <v>2</v>
      </c>
      <c r="N24" s="37">
        <f t="shared" si="4"/>
        <v>1.0869565217391304</v>
      </c>
      <c r="O24" s="98">
        <v>25</v>
      </c>
      <c r="P24" s="37">
        <f t="shared" si="5"/>
        <v>13.586956521739129</v>
      </c>
      <c r="Q24" s="97">
        <v>0</v>
      </c>
      <c r="R24" s="37">
        <f t="shared" si="15"/>
        <v>0</v>
      </c>
      <c r="S24" s="98">
        <v>0</v>
      </c>
      <c r="T24" s="37">
        <f t="shared" si="6"/>
        <v>0</v>
      </c>
      <c r="U24" s="98">
        <v>0</v>
      </c>
      <c r="V24" s="37">
        <f t="shared" si="7"/>
        <v>0</v>
      </c>
      <c r="W24" s="98">
        <v>0</v>
      </c>
      <c r="X24" s="37">
        <f t="shared" si="8"/>
        <v>0</v>
      </c>
      <c r="Y24" s="98">
        <v>0</v>
      </c>
      <c r="Z24" s="37">
        <f t="shared" si="9"/>
        <v>0</v>
      </c>
      <c r="AA24" s="154">
        <f t="shared" si="16"/>
        <v>182</v>
      </c>
      <c r="AB24" s="160">
        <f t="shared" si="10"/>
        <v>98.91304347826086</v>
      </c>
      <c r="AC24" s="97">
        <v>2</v>
      </c>
      <c r="AD24" s="103">
        <f t="shared" si="11"/>
        <v>1.0869565217391304</v>
      </c>
      <c r="AE24" s="154">
        <f t="shared" si="12"/>
        <v>184</v>
      </c>
      <c r="AF24" s="103">
        <f t="shared" si="13"/>
        <v>45.4320987654321</v>
      </c>
      <c r="AG24" s="106">
        <f t="shared" si="14"/>
        <v>-54.5679012345679</v>
      </c>
    </row>
    <row r="25" spans="1:33" ht="12.75">
      <c r="A25" s="304"/>
      <c r="B25" s="6">
        <v>210</v>
      </c>
      <c r="C25" s="3" t="s">
        <v>15</v>
      </c>
      <c r="D25" s="53">
        <v>530</v>
      </c>
      <c r="E25" s="98">
        <v>118</v>
      </c>
      <c r="F25" s="37">
        <f t="shared" si="0"/>
        <v>46.45669291338583</v>
      </c>
      <c r="G25" s="97">
        <v>76</v>
      </c>
      <c r="H25" s="37">
        <f t="shared" si="1"/>
        <v>29.92125984251969</v>
      </c>
      <c r="I25" s="97">
        <v>2</v>
      </c>
      <c r="J25" s="37">
        <f t="shared" si="2"/>
        <v>0.7874015748031495</v>
      </c>
      <c r="K25" s="97">
        <v>12</v>
      </c>
      <c r="L25" s="37">
        <f t="shared" si="3"/>
        <v>4.724409448818897</v>
      </c>
      <c r="M25" s="97">
        <v>2</v>
      </c>
      <c r="N25" s="37">
        <f t="shared" si="4"/>
        <v>0.7874015748031495</v>
      </c>
      <c r="O25" s="97">
        <v>30</v>
      </c>
      <c r="P25" s="37">
        <f t="shared" si="5"/>
        <v>11.811023622047244</v>
      </c>
      <c r="Q25" s="97">
        <v>2</v>
      </c>
      <c r="R25" s="37">
        <f t="shared" si="15"/>
        <v>0.7874015748031495</v>
      </c>
      <c r="S25" s="97">
        <v>0</v>
      </c>
      <c r="T25" s="37">
        <f t="shared" si="6"/>
        <v>0</v>
      </c>
      <c r="U25" s="97">
        <v>0</v>
      </c>
      <c r="V25" s="37">
        <f t="shared" si="7"/>
        <v>0</v>
      </c>
      <c r="W25" s="97">
        <v>0</v>
      </c>
      <c r="X25" s="37">
        <f t="shared" si="8"/>
        <v>0</v>
      </c>
      <c r="Y25" s="97">
        <v>3</v>
      </c>
      <c r="Z25" s="37">
        <f t="shared" si="9"/>
        <v>1.2244897959183674</v>
      </c>
      <c r="AA25" s="154">
        <f t="shared" si="16"/>
        <v>245</v>
      </c>
      <c r="AB25" s="160">
        <f t="shared" si="10"/>
        <v>96.45669291338582</v>
      </c>
      <c r="AC25" s="97">
        <v>9</v>
      </c>
      <c r="AD25" s="103">
        <f t="shared" si="11"/>
        <v>3.543307086614173</v>
      </c>
      <c r="AE25" s="154">
        <f t="shared" si="12"/>
        <v>254</v>
      </c>
      <c r="AF25" s="103">
        <f t="shared" si="13"/>
        <v>47.924528301886795</v>
      </c>
      <c r="AG25" s="106">
        <f t="shared" si="14"/>
        <v>-52.075471698113205</v>
      </c>
    </row>
    <row r="26" spans="1:33" ht="12.75">
      <c r="A26" s="304"/>
      <c r="B26" s="6">
        <v>210</v>
      </c>
      <c r="C26" s="3" t="s">
        <v>16</v>
      </c>
      <c r="D26" s="53">
        <v>530</v>
      </c>
      <c r="E26" s="98">
        <v>119</v>
      </c>
      <c r="F26" s="37">
        <f t="shared" si="0"/>
        <v>45.41984732824427</v>
      </c>
      <c r="G26" s="98">
        <v>79</v>
      </c>
      <c r="H26" s="37">
        <f t="shared" si="1"/>
        <v>30.15267175572519</v>
      </c>
      <c r="I26" s="98">
        <v>3</v>
      </c>
      <c r="J26" s="37">
        <f t="shared" si="2"/>
        <v>1.1450381679389312</v>
      </c>
      <c r="K26" s="98">
        <v>5</v>
      </c>
      <c r="L26" s="37">
        <f t="shared" si="3"/>
        <v>1.9083969465648856</v>
      </c>
      <c r="M26" s="98">
        <v>1</v>
      </c>
      <c r="N26" s="37">
        <f t="shared" si="4"/>
        <v>0.38167938931297707</v>
      </c>
      <c r="O26" s="98">
        <v>49</v>
      </c>
      <c r="P26" s="37">
        <f t="shared" si="5"/>
        <v>18.702290076335878</v>
      </c>
      <c r="Q26" s="97">
        <v>0</v>
      </c>
      <c r="R26" s="37">
        <f t="shared" si="15"/>
        <v>0</v>
      </c>
      <c r="S26" s="98">
        <v>0</v>
      </c>
      <c r="T26" s="37">
        <f t="shared" si="6"/>
        <v>0</v>
      </c>
      <c r="U26" s="98">
        <v>0</v>
      </c>
      <c r="V26" s="37">
        <f t="shared" si="7"/>
        <v>0</v>
      </c>
      <c r="W26" s="98">
        <v>0</v>
      </c>
      <c r="X26" s="37">
        <f t="shared" si="8"/>
        <v>0</v>
      </c>
      <c r="Y26" s="98">
        <v>0</v>
      </c>
      <c r="Z26" s="37">
        <f t="shared" si="9"/>
        <v>0</v>
      </c>
      <c r="AA26" s="154">
        <f t="shared" si="16"/>
        <v>256</v>
      </c>
      <c r="AB26" s="160">
        <f t="shared" si="10"/>
        <v>97.70992366412213</v>
      </c>
      <c r="AC26" s="97">
        <v>6</v>
      </c>
      <c r="AD26" s="103">
        <f t="shared" si="11"/>
        <v>2.2900763358778624</v>
      </c>
      <c r="AE26" s="154">
        <f t="shared" si="12"/>
        <v>262</v>
      </c>
      <c r="AF26" s="103">
        <f t="shared" si="13"/>
        <v>49.43396226415094</v>
      </c>
      <c r="AG26" s="106">
        <f t="shared" si="14"/>
        <v>-50.56603773584906</v>
      </c>
    </row>
    <row r="27" spans="1:33" ht="12.75">
      <c r="A27" s="304"/>
      <c r="B27" s="6">
        <v>210</v>
      </c>
      <c r="C27" s="3" t="s">
        <v>19</v>
      </c>
      <c r="D27" s="53">
        <v>530</v>
      </c>
      <c r="E27" s="98">
        <v>125</v>
      </c>
      <c r="F27" s="37">
        <f t="shared" si="0"/>
        <v>47.70992366412214</v>
      </c>
      <c r="G27" s="97">
        <v>77</v>
      </c>
      <c r="H27" s="37">
        <f t="shared" si="1"/>
        <v>29.389312977099237</v>
      </c>
      <c r="I27" s="97">
        <v>4</v>
      </c>
      <c r="J27" s="37">
        <f t="shared" si="2"/>
        <v>1.5267175572519083</v>
      </c>
      <c r="K27" s="97">
        <v>10</v>
      </c>
      <c r="L27" s="37">
        <f t="shared" si="3"/>
        <v>3.816793893129771</v>
      </c>
      <c r="M27" s="97">
        <v>3</v>
      </c>
      <c r="N27" s="37">
        <f t="shared" si="4"/>
        <v>1.1450381679389312</v>
      </c>
      <c r="O27" s="97">
        <v>30</v>
      </c>
      <c r="P27" s="37">
        <f t="shared" si="5"/>
        <v>11.450381679389313</v>
      </c>
      <c r="Q27" s="97">
        <v>0</v>
      </c>
      <c r="R27" s="37">
        <f t="shared" si="15"/>
        <v>0</v>
      </c>
      <c r="S27" s="97">
        <v>0</v>
      </c>
      <c r="T27" s="37">
        <f t="shared" si="6"/>
        <v>0</v>
      </c>
      <c r="U27" s="97">
        <v>4</v>
      </c>
      <c r="V27" s="37">
        <f t="shared" si="7"/>
        <v>1.5267175572519083</v>
      </c>
      <c r="W27" s="97">
        <v>0</v>
      </c>
      <c r="X27" s="37">
        <f t="shared" si="8"/>
        <v>0</v>
      </c>
      <c r="Y27" s="97">
        <v>1</v>
      </c>
      <c r="Z27" s="37">
        <f t="shared" si="9"/>
        <v>0.39370078740157477</v>
      </c>
      <c r="AA27" s="154">
        <f t="shared" si="16"/>
        <v>254</v>
      </c>
      <c r="AB27" s="160">
        <f t="shared" si="10"/>
        <v>96.94656488549617</v>
      </c>
      <c r="AC27" s="97">
        <v>8</v>
      </c>
      <c r="AD27" s="103">
        <f t="shared" si="11"/>
        <v>3.0534351145038165</v>
      </c>
      <c r="AE27" s="154">
        <f t="shared" si="12"/>
        <v>262</v>
      </c>
      <c r="AF27" s="103">
        <f t="shared" si="13"/>
        <v>49.43396226415094</v>
      </c>
      <c r="AG27" s="106">
        <f t="shared" si="14"/>
        <v>-50.56603773584906</v>
      </c>
    </row>
    <row r="28" spans="1:33" ht="12.75">
      <c r="A28" s="304"/>
      <c r="B28" s="6">
        <v>211</v>
      </c>
      <c r="C28" s="3" t="s">
        <v>15</v>
      </c>
      <c r="D28" s="53">
        <v>736</v>
      </c>
      <c r="E28" s="98">
        <v>198</v>
      </c>
      <c r="F28" s="37">
        <f t="shared" si="0"/>
        <v>49.62406015037594</v>
      </c>
      <c r="G28" s="97">
        <v>118</v>
      </c>
      <c r="H28" s="37">
        <f t="shared" si="1"/>
        <v>29.57393483709273</v>
      </c>
      <c r="I28" s="97">
        <v>6</v>
      </c>
      <c r="J28" s="37">
        <f t="shared" si="2"/>
        <v>1.5037593984962405</v>
      </c>
      <c r="K28" s="97">
        <v>11</v>
      </c>
      <c r="L28" s="37">
        <f t="shared" si="3"/>
        <v>2.756892230576441</v>
      </c>
      <c r="M28" s="97">
        <v>3</v>
      </c>
      <c r="N28" s="37">
        <f t="shared" si="4"/>
        <v>0.7518796992481203</v>
      </c>
      <c r="O28" s="97">
        <v>59</v>
      </c>
      <c r="P28" s="37">
        <f t="shared" si="5"/>
        <v>14.786967418546364</v>
      </c>
      <c r="Q28" s="97">
        <v>0</v>
      </c>
      <c r="R28" s="37">
        <f t="shared" si="15"/>
        <v>0</v>
      </c>
      <c r="S28" s="97">
        <v>0</v>
      </c>
      <c r="T28" s="37">
        <f t="shared" si="6"/>
        <v>0</v>
      </c>
      <c r="U28" s="97">
        <v>1</v>
      </c>
      <c r="V28" s="37">
        <f t="shared" si="7"/>
        <v>0.2506265664160401</v>
      </c>
      <c r="W28" s="97">
        <v>0</v>
      </c>
      <c r="X28" s="37">
        <f t="shared" si="8"/>
        <v>0</v>
      </c>
      <c r="Y28" s="97">
        <v>2</v>
      </c>
      <c r="Z28" s="37">
        <f t="shared" si="9"/>
        <v>0.5025125628140703</v>
      </c>
      <c r="AA28" s="154">
        <f t="shared" si="16"/>
        <v>398</v>
      </c>
      <c r="AB28" s="160">
        <f t="shared" si="10"/>
        <v>99.74937343358395</v>
      </c>
      <c r="AC28" s="97">
        <v>1</v>
      </c>
      <c r="AD28" s="103">
        <f t="shared" si="11"/>
        <v>0.2506265664160401</v>
      </c>
      <c r="AE28" s="154">
        <f t="shared" si="12"/>
        <v>399</v>
      </c>
      <c r="AF28" s="103">
        <f t="shared" si="13"/>
        <v>54.21195652173913</v>
      </c>
      <c r="AG28" s="106">
        <f t="shared" si="14"/>
        <v>-45.78804347826087</v>
      </c>
    </row>
    <row r="29" spans="1:33" ht="12.75">
      <c r="A29" s="304"/>
      <c r="B29" s="6">
        <v>211</v>
      </c>
      <c r="C29" s="3" t="s">
        <v>16</v>
      </c>
      <c r="D29" s="53">
        <v>737</v>
      </c>
      <c r="E29" s="98">
        <v>203</v>
      </c>
      <c r="F29" s="37">
        <f t="shared" si="0"/>
        <v>52.864583333333336</v>
      </c>
      <c r="G29" s="97">
        <v>93</v>
      </c>
      <c r="H29" s="37">
        <f t="shared" si="1"/>
        <v>24.21875</v>
      </c>
      <c r="I29" s="97">
        <v>7</v>
      </c>
      <c r="J29" s="37">
        <f t="shared" si="2"/>
        <v>1.8229166666666667</v>
      </c>
      <c r="K29" s="97">
        <v>15</v>
      </c>
      <c r="L29" s="37">
        <f t="shared" si="3"/>
        <v>3.90625</v>
      </c>
      <c r="M29" s="97">
        <v>5</v>
      </c>
      <c r="N29" s="37">
        <f t="shared" si="4"/>
        <v>1.3020833333333335</v>
      </c>
      <c r="O29" s="97">
        <v>54</v>
      </c>
      <c r="P29" s="37">
        <f t="shared" si="5"/>
        <v>14.0625</v>
      </c>
      <c r="Q29" s="97">
        <v>0</v>
      </c>
      <c r="R29" s="37">
        <f t="shared" si="15"/>
        <v>0</v>
      </c>
      <c r="S29" s="97">
        <v>0</v>
      </c>
      <c r="T29" s="37">
        <f t="shared" si="6"/>
        <v>0</v>
      </c>
      <c r="U29" s="97">
        <v>1</v>
      </c>
      <c r="V29" s="37">
        <f t="shared" si="7"/>
        <v>0.26041666666666663</v>
      </c>
      <c r="W29" s="97">
        <v>0</v>
      </c>
      <c r="X29" s="37">
        <f t="shared" si="8"/>
        <v>0</v>
      </c>
      <c r="Y29" s="97">
        <v>2</v>
      </c>
      <c r="Z29" s="37">
        <f t="shared" si="9"/>
        <v>0.5263157894736842</v>
      </c>
      <c r="AA29" s="154">
        <f t="shared" si="16"/>
        <v>380</v>
      </c>
      <c r="AB29" s="160">
        <f t="shared" si="10"/>
        <v>98.95833333333334</v>
      </c>
      <c r="AC29" s="97">
        <v>4</v>
      </c>
      <c r="AD29" s="103">
        <f t="shared" si="11"/>
        <v>1.0416666666666665</v>
      </c>
      <c r="AE29" s="154">
        <f t="shared" si="12"/>
        <v>384</v>
      </c>
      <c r="AF29" s="103">
        <f t="shared" si="13"/>
        <v>52.103120759837175</v>
      </c>
      <c r="AG29" s="106">
        <f t="shared" si="14"/>
        <v>-47.896879240162825</v>
      </c>
    </row>
    <row r="30" spans="1:33" ht="12.75">
      <c r="A30" s="304"/>
      <c r="B30" s="6">
        <v>212</v>
      </c>
      <c r="C30" s="3" t="s">
        <v>15</v>
      </c>
      <c r="D30" s="53">
        <v>394</v>
      </c>
      <c r="E30" s="98">
        <v>91</v>
      </c>
      <c r="F30" s="37">
        <f t="shared" si="0"/>
        <v>40.99099099099099</v>
      </c>
      <c r="G30" s="97">
        <v>62</v>
      </c>
      <c r="H30" s="37">
        <f t="shared" si="1"/>
        <v>27.927927927927925</v>
      </c>
      <c r="I30" s="97">
        <v>8</v>
      </c>
      <c r="J30" s="37">
        <f t="shared" si="2"/>
        <v>3.6036036036036037</v>
      </c>
      <c r="K30" s="97">
        <v>14</v>
      </c>
      <c r="L30" s="37">
        <f t="shared" si="3"/>
        <v>6.306306306306306</v>
      </c>
      <c r="M30" s="97">
        <v>2</v>
      </c>
      <c r="N30" s="37">
        <f t="shared" si="4"/>
        <v>0.9009009009009009</v>
      </c>
      <c r="O30" s="97">
        <v>28</v>
      </c>
      <c r="P30" s="37">
        <f t="shared" si="5"/>
        <v>12.612612612612612</v>
      </c>
      <c r="Q30" s="97">
        <v>1</v>
      </c>
      <c r="R30" s="37">
        <f t="shared" si="15"/>
        <v>0.45045045045045046</v>
      </c>
      <c r="S30" s="97">
        <v>0</v>
      </c>
      <c r="T30" s="37">
        <f t="shared" si="6"/>
        <v>0</v>
      </c>
      <c r="U30" s="97">
        <v>1</v>
      </c>
      <c r="V30" s="37">
        <f t="shared" si="7"/>
        <v>0.45045045045045046</v>
      </c>
      <c r="W30" s="97">
        <v>0</v>
      </c>
      <c r="X30" s="37">
        <f t="shared" si="8"/>
        <v>0</v>
      </c>
      <c r="Y30" s="97">
        <v>5</v>
      </c>
      <c r="Z30" s="37">
        <f t="shared" si="9"/>
        <v>2.358490566037736</v>
      </c>
      <c r="AA30" s="154">
        <f t="shared" si="16"/>
        <v>212</v>
      </c>
      <c r="AB30" s="160">
        <f t="shared" si="10"/>
        <v>95.4954954954955</v>
      </c>
      <c r="AC30" s="97">
        <v>10</v>
      </c>
      <c r="AD30" s="103">
        <f t="shared" si="11"/>
        <v>4.504504504504505</v>
      </c>
      <c r="AE30" s="154">
        <f t="shared" si="12"/>
        <v>222</v>
      </c>
      <c r="AF30" s="103">
        <f t="shared" si="13"/>
        <v>56.34517766497462</v>
      </c>
      <c r="AG30" s="106">
        <f t="shared" si="14"/>
        <v>-43.65482233502538</v>
      </c>
    </row>
    <row r="31" spans="1:33" ht="12.75">
      <c r="A31" s="304"/>
      <c r="B31" s="6">
        <v>212</v>
      </c>
      <c r="C31" s="3" t="s">
        <v>16</v>
      </c>
      <c r="D31" s="53">
        <v>394</v>
      </c>
      <c r="E31" s="98">
        <v>88</v>
      </c>
      <c r="F31" s="37">
        <f t="shared" si="0"/>
        <v>42.30769230769231</v>
      </c>
      <c r="G31" s="97">
        <v>72</v>
      </c>
      <c r="H31" s="37">
        <f t="shared" si="1"/>
        <v>34.61538461538461</v>
      </c>
      <c r="I31" s="97">
        <v>7</v>
      </c>
      <c r="J31" s="37">
        <f t="shared" si="2"/>
        <v>3.3653846153846154</v>
      </c>
      <c r="K31" s="97">
        <v>16</v>
      </c>
      <c r="L31" s="37">
        <f t="shared" si="3"/>
        <v>7.6923076923076925</v>
      </c>
      <c r="M31" s="97">
        <v>2</v>
      </c>
      <c r="N31" s="37">
        <f t="shared" si="4"/>
        <v>0.9615384615384616</v>
      </c>
      <c r="O31" s="97">
        <v>17</v>
      </c>
      <c r="P31" s="37">
        <f t="shared" si="5"/>
        <v>8.173076923076923</v>
      </c>
      <c r="Q31" s="97">
        <v>0</v>
      </c>
      <c r="R31" s="37">
        <f t="shared" si="15"/>
        <v>0</v>
      </c>
      <c r="S31" s="97">
        <v>0</v>
      </c>
      <c r="T31" s="37">
        <f t="shared" si="6"/>
        <v>0</v>
      </c>
      <c r="U31" s="97">
        <v>0</v>
      </c>
      <c r="V31" s="37">
        <f t="shared" si="7"/>
        <v>0</v>
      </c>
      <c r="W31" s="97">
        <v>0</v>
      </c>
      <c r="X31" s="37">
        <f t="shared" si="8"/>
        <v>0</v>
      </c>
      <c r="Y31" s="97">
        <v>0</v>
      </c>
      <c r="Z31" s="37">
        <f t="shared" si="9"/>
        <v>0</v>
      </c>
      <c r="AA31" s="154">
        <f t="shared" si="16"/>
        <v>202</v>
      </c>
      <c r="AB31" s="160">
        <f t="shared" si="10"/>
        <v>97.11538461538461</v>
      </c>
      <c r="AC31" s="97">
        <v>6</v>
      </c>
      <c r="AD31" s="103">
        <f t="shared" si="11"/>
        <v>2.8846153846153846</v>
      </c>
      <c r="AE31" s="154">
        <f t="shared" si="12"/>
        <v>208</v>
      </c>
      <c r="AF31" s="103">
        <f t="shared" si="13"/>
        <v>52.79187817258884</v>
      </c>
      <c r="AG31" s="106">
        <f t="shared" si="14"/>
        <v>-47.20812182741116</v>
      </c>
    </row>
    <row r="32" spans="1:33" ht="12.75">
      <c r="A32" s="304"/>
      <c r="B32" s="6">
        <v>213</v>
      </c>
      <c r="C32" s="3" t="s">
        <v>15</v>
      </c>
      <c r="D32" s="53">
        <v>472</v>
      </c>
      <c r="E32" s="98">
        <v>153</v>
      </c>
      <c r="F32" s="37">
        <f t="shared" si="0"/>
        <v>56.877323420074354</v>
      </c>
      <c r="G32" s="97">
        <v>62</v>
      </c>
      <c r="H32" s="37">
        <f t="shared" si="1"/>
        <v>23.04832713754647</v>
      </c>
      <c r="I32" s="97">
        <v>4</v>
      </c>
      <c r="J32" s="37">
        <f t="shared" si="2"/>
        <v>1.486988847583643</v>
      </c>
      <c r="K32" s="97">
        <v>4</v>
      </c>
      <c r="L32" s="37">
        <f t="shared" si="3"/>
        <v>1.486988847583643</v>
      </c>
      <c r="M32" s="97">
        <v>1</v>
      </c>
      <c r="N32" s="37">
        <f t="shared" si="4"/>
        <v>0.37174721189591076</v>
      </c>
      <c r="O32" s="97">
        <v>37</v>
      </c>
      <c r="P32" s="37">
        <f t="shared" si="5"/>
        <v>13.754646840148698</v>
      </c>
      <c r="Q32" s="97">
        <v>0</v>
      </c>
      <c r="R32" s="37">
        <f t="shared" si="15"/>
        <v>0</v>
      </c>
      <c r="S32" s="97">
        <v>0</v>
      </c>
      <c r="T32" s="37">
        <f t="shared" si="6"/>
        <v>0</v>
      </c>
      <c r="U32" s="97">
        <v>4</v>
      </c>
      <c r="V32" s="37">
        <f t="shared" si="7"/>
        <v>1.486988847583643</v>
      </c>
      <c r="W32" s="97">
        <v>0</v>
      </c>
      <c r="X32" s="37">
        <f t="shared" si="8"/>
        <v>0</v>
      </c>
      <c r="Y32" s="97">
        <v>2</v>
      </c>
      <c r="Z32" s="37">
        <f t="shared" si="9"/>
        <v>0.7490636704119851</v>
      </c>
      <c r="AA32" s="154">
        <f t="shared" si="16"/>
        <v>267</v>
      </c>
      <c r="AB32" s="160">
        <f t="shared" si="10"/>
        <v>99.25650557620817</v>
      </c>
      <c r="AC32" s="97">
        <v>2</v>
      </c>
      <c r="AD32" s="103">
        <f t="shared" si="11"/>
        <v>0.7434944237918215</v>
      </c>
      <c r="AE32" s="154">
        <f t="shared" si="12"/>
        <v>269</v>
      </c>
      <c r="AF32" s="103">
        <f t="shared" si="13"/>
        <v>56.99152542372882</v>
      </c>
      <c r="AG32" s="106">
        <f t="shared" si="14"/>
        <v>-43.00847457627118</v>
      </c>
    </row>
    <row r="33" spans="1:33" ht="13.5" thickBot="1">
      <c r="A33" s="305"/>
      <c r="B33" s="30">
        <v>213</v>
      </c>
      <c r="C33" s="31" t="s">
        <v>16</v>
      </c>
      <c r="D33" s="54">
        <v>472</v>
      </c>
      <c r="E33" s="68">
        <v>160</v>
      </c>
      <c r="F33" s="42">
        <f t="shared" si="0"/>
        <v>55.94405594405595</v>
      </c>
      <c r="G33" s="68">
        <v>64</v>
      </c>
      <c r="H33" s="42">
        <f t="shared" si="1"/>
        <v>22.377622377622377</v>
      </c>
      <c r="I33" s="67">
        <v>14</v>
      </c>
      <c r="J33" s="42">
        <f t="shared" si="2"/>
        <v>4.895104895104895</v>
      </c>
      <c r="K33" s="67">
        <v>5</v>
      </c>
      <c r="L33" s="42">
        <f t="shared" si="3"/>
        <v>1.7482517482517483</v>
      </c>
      <c r="M33" s="67">
        <v>3</v>
      </c>
      <c r="N33" s="42">
        <f t="shared" si="4"/>
        <v>1.048951048951049</v>
      </c>
      <c r="O33" s="67">
        <v>29</v>
      </c>
      <c r="P33" s="42">
        <f t="shared" si="5"/>
        <v>10.13986013986014</v>
      </c>
      <c r="Q33" s="99">
        <v>0</v>
      </c>
      <c r="R33" s="42">
        <f t="shared" si="15"/>
        <v>0</v>
      </c>
      <c r="S33" s="221">
        <v>0</v>
      </c>
      <c r="T33" s="42">
        <f t="shared" si="6"/>
        <v>0</v>
      </c>
      <c r="U33" s="221">
        <v>2</v>
      </c>
      <c r="V33" s="42">
        <f t="shared" si="7"/>
        <v>0.6993006993006993</v>
      </c>
      <c r="W33" s="221">
        <v>0</v>
      </c>
      <c r="X33" s="42">
        <f t="shared" si="8"/>
        <v>0</v>
      </c>
      <c r="Y33" s="67">
        <v>0</v>
      </c>
      <c r="Z33" s="42">
        <f t="shared" si="9"/>
        <v>0</v>
      </c>
      <c r="AA33" s="155">
        <f t="shared" si="16"/>
        <v>277</v>
      </c>
      <c r="AB33" s="161">
        <f t="shared" si="10"/>
        <v>96.85314685314685</v>
      </c>
      <c r="AC33" s="67">
        <v>9</v>
      </c>
      <c r="AD33" s="104">
        <f t="shared" si="11"/>
        <v>3.146853146853147</v>
      </c>
      <c r="AE33" s="155">
        <f t="shared" si="12"/>
        <v>286</v>
      </c>
      <c r="AF33" s="104">
        <f t="shared" si="13"/>
        <v>60.59322033898306</v>
      </c>
      <c r="AG33" s="107">
        <f t="shared" si="14"/>
        <v>-39.40677966101694</v>
      </c>
    </row>
    <row r="34" spans="1:32" ht="7.5" customHeight="1" thickBot="1" thickTop="1">
      <c r="A34" s="95"/>
      <c r="B34" s="125"/>
      <c r="C34" s="126"/>
      <c r="D34" s="127"/>
      <c r="E34" s="162"/>
      <c r="F34" s="128"/>
      <c r="G34" s="162"/>
      <c r="H34" s="128"/>
      <c r="I34" s="162"/>
      <c r="J34" s="128"/>
      <c r="K34" s="162"/>
      <c r="L34" s="128"/>
      <c r="M34" s="162"/>
      <c r="N34" s="128"/>
      <c r="O34" s="162"/>
      <c r="P34" s="128"/>
      <c r="Q34" s="163"/>
      <c r="R34" s="128"/>
      <c r="S34" s="163"/>
      <c r="T34" s="128"/>
      <c r="U34" s="163"/>
      <c r="V34" s="128"/>
      <c r="W34" s="163"/>
      <c r="X34" s="128"/>
      <c r="Y34" s="162"/>
      <c r="Z34" s="128"/>
      <c r="AA34" s="162"/>
      <c r="AB34" s="162"/>
      <c r="AC34" s="162"/>
      <c r="AD34" s="163"/>
      <c r="AE34" s="162"/>
      <c r="AF34" s="163"/>
    </row>
    <row r="35" spans="1:41" s="9" customFormat="1" ht="18" customHeight="1" thickBot="1" thickTop="1">
      <c r="A35" s="309" t="s">
        <v>37</v>
      </c>
      <c r="B35" s="309"/>
      <c r="C35" s="55">
        <f>COUNTA(C13:C33)</f>
        <v>21</v>
      </c>
      <c r="D35" s="56">
        <f>SUM(D13:D34)</f>
        <v>10810</v>
      </c>
      <c r="E35" s="56">
        <f>SUM(E13:E34)</f>
        <v>2567</v>
      </c>
      <c r="F35" s="166">
        <f>E35/AE35*100</f>
        <v>45.3613712670083</v>
      </c>
      <c r="G35" s="56">
        <f>SUM(G13:G34)</f>
        <v>1841</v>
      </c>
      <c r="H35" s="166">
        <f>G35/AE35*100</f>
        <v>32.53224951404842</v>
      </c>
      <c r="I35" s="56">
        <f>SUM(I13:I34)</f>
        <v>158</v>
      </c>
      <c r="J35" s="166">
        <f>I35/AE35*100</f>
        <v>2.792012723095953</v>
      </c>
      <c r="K35" s="56">
        <f>SUM(K13:K34)</f>
        <v>176</v>
      </c>
      <c r="L35" s="166">
        <f>K35/AE35*100</f>
        <v>3.1100901219296695</v>
      </c>
      <c r="M35" s="56">
        <f>SUM(M13:M34)</f>
        <v>38</v>
      </c>
      <c r="N35" s="166">
        <f>M35/AE35*100</f>
        <v>0.6714967308711787</v>
      </c>
      <c r="O35" s="56">
        <f>SUM(O13:O34)</f>
        <v>686</v>
      </c>
      <c r="P35" s="166">
        <f>O35/AE35*100</f>
        <v>12.122283088884963</v>
      </c>
      <c r="Q35" s="56">
        <f>SUM(Q13:Q34)</f>
        <v>3</v>
      </c>
      <c r="R35" s="166">
        <f t="shared" si="15"/>
        <v>0.05301289980561937</v>
      </c>
      <c r="S35" s="56">
        <f>SUM(S13:S34)</f>
        <v>2</v>
      </c>
      <c r="T35" s="166">
        <f>S35/AE35*100</f>
        <v>0.03534193320374625</v>
      </c>
      <c r="U35" s="56">
        <f>SUM(U13:U34)</f>
        <v>43</v>
      </c>
      <c r="V35" s="166">
        <f>U35/AE35*100</f>
        <v>0.7598515638805443</v>
      </c>
      <c r="W35" s="56">
        <f>SUM(W13:W34)</f>
        <v>1</v>
      </c>
      <c r="X35" s="166">
        <f>W35/AE35*100</f>
        <v>0.017670966601873124</v>
      </c>
      <c r="Y35" s="56">
        <f>SUM(Y13:Y34)</f>
        <v>22</v>
      </c>
      <c r="Z35" s="166">
        <f>Y35/AE35*100</f>
        <v>0.3887612652412087</v>
      </c>
      <c r="AA35" s="56">
        <f>SUM(AA13:AA34)</f>
        <v>5537</v>
      </c>
      <c r="AB35" s="167">
        <f>AA35/AE35*100</f>
        <v>97.84414207457148</v>
      </c>
      <c r="AC35" s="56">
        <f>SUM(AC13:AC34)</f>
        <v>122</v>
      </c>
      <c r="AD35" s="186">
        <f>AC35/AE35*100</f>
        <v>2.155857925428521</v>
      </c>
      <c r="AE35" s="56">
        <f>SUM(AE13:AE34)</f>
        <v>5659</v>
      </c>
      <c r="AF35" s="186">
        <f>AE35/D35*100</f>
        <v>52.34967622571693</v>
      </c>
      <c r="AG35" s="169">
        <f>AF35-100</f>
        <v>-47.65032377428307</v>
      </c>
      <c r="AI35" s="20"/>
      <c r="AJ35" s="20"/>
      <c r="AK35" s="20"/>
      <c r="AL35" s="20"/>
      <c r="AM35" s="20"/>
      <c r="AN35" s="20"/>
      <c r="AO35" s="20"/>
    </row>
    <row r="36" ht="14.25" thickBot="1" thickTop="1"/>
    <row r="37" spans="1:32" ht="14.25" thickBot="1" thickTop="1">
      <c r="A37" s="351" t="s">
        <v>73</v>
      </c>
      <c r="B37" s="351"/>
      <c r="C37" s="293">
        <v>1</v>
      </c>
      <c r="D37" s="294">
        <v>404</v>
      </c>
      <c r="E37" s="295">
        <v>73</v>
      </c>
      <c r="F37" s="296">
        <f>E37/AE35*100</f>
        <v>1.289980561936738</v>
      </c>
      <c r="G37" s="297">
        <v>64</v>
      </c>
      <c r="H37" s="296">
        <f>G37/AE35*100</f>
        <v>1.13094186251988</v>
      </c>
      <c r="I37" s="297">
        <v>18</v>
      </c>
      <c r="J37" s="296">
        <f>I37/AE35*100</f>
        <v>0.3180773988337162</v>
      </c>
      <c r="K37" s="297">
        <v>6</v>
      </c>
      <c r="L37" s="296">
        <f>K37/AE35*100</f>
        <v>0.10602579961123874</v>
      </c>
      <c r="M37" s="297">
        <v>0</v>
      </c>
      <c r="N37" s="296">
        <f>M37/AE35*100</f>
        <v>0</v>
      </c>
      <c r="O37" s="297">
        <v>26</v>
      </c>
      <c r="P37" s="296">
        <f>O37/AE35*100</f>
        <v>0.4594451316487012</v>
      </c>
      <c r="Q37" s="297">
        <v>0</v>
      </c>
      <c r="R37" s="296">
        <f>Q37/AE35*100</f>
        <v>0</v>
      </c>
      <c r="S37" s="297">
        <v>0</v>
      </c>
      <c r="T37" s="296">
        <f>S37/AE35*100</f>
        <v>0</v>
      </c>
      <c r="U37" s="297">
        <v>0</v>
      </c>
      <c r="V37" s="296">
        <f>U37/AE35*100</f>
        <v>0</v>
      </c>
      <c r="W37" s="297">
        <v>0</v>
      </c>
      <c r="X37" s="296">
        <f>W37/AE35*100</f>
        <v>0</v>
      </c>
      <c r="Y37" s="297">
        <v>0</v>
      </c>
      <c r="Z37" s="296">
        <f>Y37/AE35*100</f>
        <v>0</v>
      </c>
      <c r="AA37" s="298">
        <f>Y37+W37+U37+S37+O37+Q37+M37+K37+I37+G37+E37</f>
        <v>187</v>
      </c>
      <c r="AB37" s="299">
        <f>AA37/AE35*100</f>
        <v>3.304470754550274</v>
      </c>
      <c r="AC37" s="297">
        <v>17</v>
      </c>
      <c r="AD37" s="300">
        <f>AC37/AF35*100</f>
        <v>32.473935324262236</v>
      </c>
      <c r="AE37" s="298">
        <f>AA37+AC37</f>
        <v>204</v>
      </c>
      <c r="AF37" s="301">
        <f>AE37/AE35*100</f>
        <v>3.604877186782117</v>
      </c>
    </row>
    <row r="38" ht="14.25" thickBot="1" thickTop="1"/>
    <row r="39" spans="1:33" ht="18" customHeight="1" thickBot="1" thickTop="1">
      <c r="A39" s="352" t="s">
        <v>74</v>
      </c>
      <c r="B39" s="352"/>
      <c r="C39" s="282">
        <f>C35-C37</f>
        <v>20</v>
      </c>
      <c r="D39" s="278">
        <f>D35-D37</f>
        <v>10406</v>
      </c>
      <c r="E39" s="278">
        <f>E35-E37</f>
        <v>2494</v>
      </c>
      <c r="F39" s="279">
        <f>E39/AE39*100</f>
        <v>45.71952337305225</v>
      </c>
      <c r="G39" s="278">
        <f>G35-G37</f>
        <v>1777</v>
      </c>
      <c r="H39" s="279">
        <f>G39/AE39*100</f>
        <v>32.575618698441794</v>
      </c>
      <c r="I39" s="278">
        <f>I35-I37</f>
        <v>140</v>
      </c>
      <c r="J39" s="279">
        <f>I39/AE39*100</f>
        <v>2.566452795600367</v>
      </c>
      <c r="K39" s="278">
        <f>K35-K37</f>
        <v>170</v>
      </c>
      <c r="L39" s="279">
        <f>K39/AE39*100</f>
        <v>3.1164069660861595</v>
      </c>
      <c r="M39" s="278">
        <f>M35-M37</f>
        <v>38</v>
      </c>
      <c r="N39" s="279">
        <f>M39/AE39*100</f>
        <v>0.696608615948671</v>
      </c>
      <c r="O39" s="278">
        <f>O35-O37</f>
        <v>660</v>
      </c>
      <c r="P39" s="279">
        <f>O39/AE39*100</f>
        <v>12.098991750687443</v>
      </c>
      <c r="Q39" s="278">
        <f>Q35-Q37</f>
        <v>3</v>
      </c>
      <c r="R39" s="279">
        <f>Q39/AE39*100</f>
        <v>0.054995417048579284</v>
      </c>
      <c r="S39" s="278">
        <f>S35-S37</f>
        <v>2</v>
      </c>
      <c r="T39" s="279">
        <f>S39/AE39*100</f>
        <v>0.03666361136571952</v>
      </c>
      <c r="U39" s="278">
        <f>U35-U37</f>
        <v>43</v>
      </c>
      <c r="V39" s="279">
        <f>U39/AE39*100</f>
        <v>0.7882676443629697</v>
      </c>
      <c r="W39" s="278">
        <f>W35-W37</f>
        <v>1</v>
      </c>
      <c r="X39" s="279">
        <f>W39/AE39*100</f>
        <v>0.01833180568285976</v>
      </c>
      <c r="Y39" s="278">
        <f>Y35-Y37</f>
        <v>22</v>
      </c>
      <c r="Z39" s="279">
        <f>Y39/AE39*100</f>
        <v>0.4032997250229147</v>
      </c>
      <c r="AA39" s="278">
        <f>AA35-AA37</f>
        <v>5350</v>
      </c>
      <c r="AB39" s="279">
        <f>AA39/AE39*100</f>
        <v>98.07516040329972</v>
      </c>
      <c r="AC39" s="278">
        <f>AC35-AC37</f>
        <v>105</v>
      </c>
      <c r="AD39" s="279">
        <f>AC39/AE39*100</f>
        <v>1.924839596700275</v>
      </c>
      <c r="AE39" s="278">
        <f>AE35-AE37</f>
        <v>5455</v>
      </c>
      <c r="AF39" s="280">
        <f>AE39/D39*100</f>
        <v>52.421679800115314</v>
      </c>
      <c r="AG39" s="281">
        <f>AF39-100</f>
        <v>-47.578320199884686</v>
      </c>
    </row>
    <row r="40" ht="13.5" thickTop="1"/>
    <row r="41" spans="1:19" ht="12.75">
      <c r="A41" s="302"/>
      <c r="B41" s="353" t="s">
        <v>78</v>
      </c>
      <c r="C41" s="354"/>
      <c r="D41" s="354"/>
      <c r="E41" s="354"/>
      <c r="F41" s="355" t="s">
        <v>79</v>
      </c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</row>
  </sheetData>
  <mergeCells count="35">
    <mergeCell ref="A37:B37"/>
    <mergeCell ref="A39:B39"/>
    <mergeCell ref="B41:E41"/>
    <mergeCell ref="F41:S41"/>
    <mergeCell ref="AG9:AG11"/>
    <mergeCell ref="A1:AG1"/>
    <mergeCell ref="A2:AG2"/>
    <mergeCell ref="A3:AG3"/>
    <mergeCell ref="A4:AG4"/>
    <mergeCell ref="A5:AG5"/>
    <mergeCell ref="A6:AG6"/>
    <mergeCell ref="A7:AG7"/>
    <mergeCell ref="A8:AG8"/>
    <mergeCell ref="AF9:AF11"/>
    <mergeCell ref="I10:J10"/>
    <mergeCell ref="W10:X10"/>
    <mergeCell ref="S10:T10"/>
    <mergeCell ref="U10:V10"/>
    <mergeCell ref="Q10:R10"/>
    <mergeCell ref="A35:B35"/>
    <mergeCell ref="A13:A33"/>
    <mergeCell ref="C9:C11"/>
    <mergeCell ref="D9:D11"/>
    <mergeCell ref="B9:B11"/>
    <mergeCell ref="A9:A11"/>
    <mergeCell ref="AE9:AE11"/>
    <mergeCell ref="Y10:Z10"/>
    <mergeCell ref="E9:Z9"/>
    <mergeCell ref="M10:N10"/>
    <mergeCell ref="O10:P10"/>
    <mergeCell ref="G10:H10"/>
    <mergeCell ref="AA9:AB10"/>
    <mergeCell ref="E10:F10"/>
    <mergeCell ref="AC9:AD10"/>
    <mergeCell ref="K10:L10"/>
  </mergeCells>
  <printOptions/>
  <pageMargins left="0" right="0" top="0.5905511811023623" bottom="0.7874015748031497" header="0" footer="0"/>
  <pageSetup horizontalDpi="300" verticalDpi="300" orientation="landscape" paperSize="9" scale="90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CANDELARIA PEREZ MADERO</cp:lastModifiedBy>
  <cp:lastPrinted>2003-11-05T16:57:03Z</cp:lastPrinted>
  <dcterms:created xsi:type="dcterms:W3CDTF">2003-06-17T03:00:02Z</dcterms:created>
  <dcterms:modified xsi:type="dcterms:W3CDTF">2005-10-12T13:22:34Z</dcterms:modified>
  <cp:category/>
  <cp:version/>
  <cp:contentType/>
  <cp:contentStatus/>
</cp:coreProperties>
</file>