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7995" windowHeight="5640" firstSheet="2" activeTab="2"/>
  </bookViews>
  <sheets>
    <sheet name="CAMPECHE" sheetId="1" r:id="rId1"/>
    <sheet name="CALKINI" sheetId="2" r:id="rId2"/>
    <sheet name="CARMEN" sheetId="3" r:id="rId3"/>
    <sheet name="CHAMPOTON" sheetId="4" r:id="rId4"/>
    <sheet name="HECELCHAKAN" sheetId="5" r:id="rId5"/>
    <sheet name="HOPELCHEN" sheetId="6" r:id="rId6"/>
    <sheet name="PALIZADA" sheetId="7" r:id="rId7"/>
    <sheet name="TENABO" sheetId="8" r:id="rId8"/>
    <sheet name="ESCARCEGA" sheetId="9" r:id="rId9"/>
    <sheet name="CALAKMUL" sheetId="10" r:id="rId10"/>
    <sheet name="CANDELARIA" sheetId="11" r:id="rId11"/>
  </sheets>
  <definedNames>
    <definedName name="_xlnm.Print_Area" localSheetId="9">'CALAKMUL'!$A$1:$AG$39</definedName>
    <definedName name="_xlnm.Print_Area" localSheetId="1">'CALKINI'!$A$1:$AG$72</definedName>
    <definedName name="_xlnm.Print_Area" localSheetId="0">'CAMPECHE'!$A$1:$AG$293</definedName>
    <definedName name="_xlnm.Print_Area" localSheetId="2">'CARMEN'!$A$1:$AG$230</definedName>
    <definedName name="_xlnm.Print_Area" localSheetId="8">'ESCARCEGA'!$A$1:$AE$77</definedName>
    <definedName name="_xlnm.Print_Area" localSheetId="4">'HECELCHAKAN'!$A$1:$AG$47</definedName>
    <definedName name="_xlnm.Print_Area" localSheetId="5">'HOPELCHEN'!$A$1:$AG$58</definedName>
    <definedName name="_xlnm.Print_Area" localSheetId="6">'PALIZADA'!$A$1:$AG$29</definedName>
    <definedName name="_xlnm.Print_Area" localSheetId="7">'TENABO'!$A$1:$AG$27</definedName>
    <definedName name="_xlnm.Print_Titles" localSheetId="9">'CALAKMUL'!$1:$12</definedName>
    <definedName name="_xlnm.Print_Titles" localSheetId="1">'CALKINI'!$1:$12</definedName>
    <definedName name="_xlnm.Print_Titles" localSheetId="0">'CAMPECHE'!$1:$12</definedName>
    <definedName name="_xlnm.Print_Titles" localSheetId="10">'CANDELARIA'!$1:$12</definedName>
    <definedName name="_xlnm.Print_Titles" localSheetId="2">'CARMEN'!$1:$12</definedName>
    <definedName name="_xlnm.Print_Titles" localSheetId="3">'CHAMPOTON'!$1:$12</definedName>
    <definedName name="_xlnm.Print_Titles" localSheetId="8">'ESCARCEGA'!$1:$12</definedName>
    <definedName name="_xlnm.Print_Titles" localSheetId="4">'HECELCHAKAN'!$1:$12</definedName>
    <definedName name="_xlnm.Print_Titles" localSheetId="5">'HOPELCHEN'!$1:$12</definedName>
    <definedName name="_xlnm.Print_Titles" localSheetId="6">'PALIZADA'!$1:$12</definedName>
    <definedName name="_xlnm.Print_Titles" localSheetId="7">'TENABO'!$1:$12</definedName>
  </definedNames>
  <calcPr fullCalcOnLoad="1"/>
</workbook>
</file>

<file path=xl/sharedStrings.xml><?xml version="1.0" encoding="utf-8"?>
<sst xmlns="http://schemas.openxmlformats.org/spreadsheetml/2006/main" count="1398" uniqueCount="58">
  <si>
    <t>E2</t>
  </si>
  <si>
    <t>E3</t>
  </si>
  <si>
    <t>CHAMPOTON</t>
  </si>
  <si>
    <t>CALAKMUL</t>
  </si>
  <si>
    <t>SECCIÓN ELECTORAL</t>
  </si>
  <si>
    <t>TIPO DE CASILLA</t>
  </si>
  <si>
    <t>CAMPECHE</t>
  </si>
  <si>
    <t>B</t>
  </si>
  <si>
    <t>C1</t>
  </si>
  <si>
    <t>C2</t>
  </si>
  <si>
    <t>C3</t>
  </si>
  <si>
    <t>C4</t>
  </si>
  <si>
    <t>C5</t>
  </si>
  <si>
    <t>C6</t>
  </si>
  <si>
    <t>S</t>
  </si>
  <si>
    <t>CARMEN</t>
  </si>
  <si>
    <t>E1</t>
  </si>
  <si>
    <t>INSTITUTO ELECTORAL DEL ESTADO DE CAMPECHE</t>
  </si>
  <si>
    <t xml:space="preserve">JUNTA GENERAL EJECUTIVA </t>
  </si>
  <si>
    <t>DIRECCIÓN EJECUTIVA DE ORGANIZACIÓN ELECTORAL</t>
  </si>
  <si>
    <t>TOTALES</t>
  </si>
  <si>
    <t>VOTOS</t>
  </si>
  <si>
    <t>%</t>
  </si>
  <si>
    <t>LISTA NOMINAL</t>
  </si>
  <si>
    <t>VOTOS NULOS</t>
  </si>
  <si>
    <t>VOTACION TOTAL EMITIDA</t>
  </si>
  <si>
    <t>VOTACIÓN EFECTIVA DE LOS PARTIDOS POLITICOS</t>
  </si>
  <si>
    <t>VOTOS VALIDOS</t>
  </si>
  <si>
    <t>TOTAL</t>
  </si>
  <si>
    <t>CALKINI</t>
  </si>
  <si>
    <t>HECELCHAKAN</t>
  </si>
  <si>
    <t>HOPELCHEN</t>
  </si>
  <si>
    <t>PALIZADA</t>
  </si>
  <si>
    <t>TENABO</t>
  </si>
  <si>
    <t>ESCARCEGA</t>
  </si>
  <si>
    <t>CANDELARIA</t>
  </si>
  <si>
    <t>ELECCION</t>
  </si>
  <si>
    <t>( PROCESO ELECTORAL 2003 )</t>
  </si>
  <si>
    <t>%  DE PARTIC. CIUDADANA</t>
  </si>
  <si>
    <t>% DE ABSTENCIONISMO</t>
  </si>
  <si>
    <t xml:space="preserve">RESULTADOS ESTADISTICOS DEL COMPUTO MUNICIPAL DE LA ELECCIÓN DE PRESIDENTE, REGIDORES Y SINDICOS DEL AYUNTAMIENTO DE CAMPECHE, POR EL PRINCIPIO DE MAYORIA RELATIVA, A NIVEL DE CASILLA ELECTORAL, </t>
  </si>
  <si>
    <t xml:space="preserve">RESULTADOS ESTADISTICOS DEL COMPUTO MUNICIPAL DE LA ELECCIÓN DE PRESIDENTE, REGIDORES Y SINDICOS DEL AYUNTAMIENTO DE HOPELCHEN, POR EL PRINCIPIO DE MAYORIA RELATIVA, A NIVEL DE CASILLA ELECTORAL, </t>
  </si>
  <si>
    <t xml:space="preserve">RESULTADOS ESTADISTICOS DEL COMPUTO MUNICIPAL DE LA ELECCIÓN DE PRESIDENTE, REGIDORES Y SINDICOS DEL AYUNTAMIENTO DE TENABO, POR EL PRINCIPIO DE MAYORIA RELATIVA, A NIVEL DE CASILLA ELECTORAL, </t>
  </si>
  <si>
    <t>RESULTADOS ESTADISTICOS DEL COMPUTO MUNICIPAL DE LA ELECCIÓN DE PRESIDENTE, REGIDORES Y SINDICOS DEL AYUNTAMIENTO DE CALKINI, POR EL PRINCIPIO DE MAYORIA RELATIVA, A NIVEL DE CASILLA ELECTORAL</t>
  </si>
  <si>
    <t>RESULTADOS ESTADISTICOS DEL COMPUTO MUNICIPAL DE LA ELECCIÓN DE PRESIDENTE, REGIDORES Y SINDICOS DEL AYUNTAMIENTO DE HECELCHAKAN, POR EL PRINCIPIO DE MAYORIA RELATIVA, A NIVEL DE CASILLA ELECTORAL</t>
  </si>
  <si>
    <t>RESULTADOS ESTADISTICOS DEL COMPUTO MUNICIPAL DE LA ELECCIÓN DE PRESIDENTE, REGIDORES Y SINDICOS DEL AYUNTAMIENTO DE PALIZADA, POR EL PRINCIPIO DE MAYORIA RELATIVA, A NIVEL DE CASILLA ELECTORAL</t>
  </si>
  <si>
    <t>RESULTADOS ESTADISTICOS DEL COMPUTO MUNICIPAL DE LA ELECCIÓN DE PRESIDENTE, REGIDORES Y SINDICOS DEL AYUNTAMIENTO DE ESCARCEGA, POR EL PRINCIPIO DE MAYORIA RELATIVA, A NIVEL DE CASILLA ELECTORAL</t>
  </si>
  <si>
    <t>RESULTADOS ESTADISTICOS DEL COMPUTO MUNICIPAL DE LA ELECCIÓN DE PRESIDENTE, REGIDORES Y SINDICOS DEL AYUNTAMIENTO DE CALAKMUL, POR EL PRINCIPIO DE MAYORIA RELATIVA, A NIVEL DE CASILLA ELECTORAL</t>
  </si>
  <si>
    <t>FUENTE: ACTAS DE ESCRUTINIO Y COMPUTO LEVANTADAS EN LAS CASILLAS ELECTORALES</t>
  </si>
  <si>
    <t>RESULTADOS ESTADISTICOS DEL COMPUTO MUNICIPAL DE LA ELECCIÓN DE PRESIDENTE, REGIDORES Y SINDICOS DEL AYUNTAMIENTO DE CARMEN, POR EL PRINCIPIO DE MAYORIA RELATIVA, A NIVEL DE CASILLA ELECTORAL, CON VOTOS ANULADOS</t>
  </si>
  <si>
    <t>VOTOS ANULADOS</t>
  </si>
  <si>
    <t>FUENTE DE LOS VOTOS ANULADOS:</t>
  </si>
  <si>
    <t>JUZGADO PRIMERO DE PRIMERA INSTANCIA DEL RAMO ELECTORAL</t>
  </si>
  <si>
    <t>SALA ADMINISTRATIVA ELECTORAL DEL PODER JUDICIAL DEL H. TRIBUNAL SUPERIOR DE JUSTICIA DEL ESTADO</t>
  </si>
  <si>
    <t>TOTAL DE VOTOS ANULADOS</t>
  </si>
  <si>
    <t>TOTAL DE VOTACION MODIFICADA</t>
  </si>
  <si>
    <t>RESULTADOS ESTADISTICOS DEL COMPUTO MUNICIPAL DE LA ELECCIÓN DE PRESIDENTE, REGIDORES Y SINDICOS DEL AYUNTAMIENTO DE CHAMPOTON, POR EL PRINCIPIO DE MAYORIA RELATIVA, A NIVEL DE CASILLA ELECTORAL, CON VOTOS ANULADOS</t>
  </si>
  <si>
    <t>RESULTADOS ESTADISTICOS DEL COMPUTO MUNICIPAL DE LA ELECCIÓN DE PRESIDENTE, REGIDORES Y SINDICOS DEL AYUNTAMIENTO DE CANDELARIA, POR EL PRINCIPIO DE MAYORIA RELATIVA, A NIVEL DE CASILLA ELECTORAL, CON VOTOS ANULADOS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</si>
</sst>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#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#,##0.0"/>
    <numFmt numFmtId="171" formatCode="0.000"/>
    <numFmt numFmtId="172" formatCode="[$-80A]dddd\,\ dd&quot; de &quot;mmmm&quot; de &quot;yyyy"/>
    <numFmt numFmtId="173" formatCode="0.0%"/>
  </numFmts>
  <fonts count="17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8"/>
      <color indexed="8"/>
      <name val="Verdana"/>
      <family val="2"/>
    </font>
    <font>
      <b/>
      <sz val="6"/>
      <name val="Arial"/>
      <family val="2"/>
    </font>
    <font>
      <sz val="8"/>
      <name val="Verdana"/>
      <family val="2"/>
    </font>
    <font>
      <sz val="10"/>
      <color indexed="10"/>
      <name val="Arial"/>
      <family val="0"/>
    </font>
    <font>
      <sz val="8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0"/>
    </font>
    <font>
      <b/>
      <sz val="8"/>
      <color indexed="8"/>
      <name val="Arial"/>
      <family val="2"/>
    </font>
    <font>
      <b/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169" fontId="7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9" fontId="7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9" fontId="9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6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169" fontId="7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169" fontId="8" fillId="0" borderId="7" xfId="0" applyNumberFormat="1" applyFont="1" applyFill="1" applyBorder="1" applyAlignment="1">
      <alignment horizontal="center" vertical="center" wrapText="1"/>
    </xf>
    <xf numFmtId="169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69" fontId="8" fillId="0" borderId="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169" fontId="7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169" fontId="8" fillId="0" borderId="9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169" fontId="10" fillId="0" borderId="0" xfId="0" applyNumberFormat="1" applyFont="1" applyAlignment="1">
      <alignment horizontal="center"/>
    </xf>
    <xf numFmtId="169" fontId="10" fillId="0" borderId="0" xfId="0" applyNumberFormat="1" applyFont="1" applyFill="1" applyBorder="1" applyAlignment="1">
      <alignment horizontal="center" vertical="center"/>
    </xf>
    <xf numFmtId="169" fontId="9" fillId="2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169" fontId="10" fillId="0" borderId="5" xfId="0" applyNumberFormat="1" applyFont="1" applyBorder="1" applyAlignment="1">
      <alignment horizontal="center"/>
    </xf>
    <xf numFmtId="169" fontId="10" fillId="0" borderId="1" xfId="0" applyNumberFormat="1" applyFont="1" applyFill="1" applyBorder="1" applyAlignment="1">
      <alignment horizontal="center" vertical="center" wrapText="1"/>
    </xf>
    <xf numFmtId="16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9" fontId="7" fillId="2" borderId="2" xfId="0" applyNumberFormat="1" applyFont="1" applyFill="1" applyBorder="1" applyAlignment="1">
      <alignment horizontal="center" vertical="center"/>
    </xf>
    <xf numFmtId="169" fontId="12" fillId="2" borderId="2" xfId="0" applyNumberFormat="1" applyFont="1" applyFill="1" applyBorder="1" applyAlignment="1">
      <alignment horizontal="center" vertical="center" wrapText="1"/>
    </xf>
    <xf numFmtId="16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9" fontId="10" fillId="0" borderId="7" xfId="0" applyNumberFormat="1" applyFont="1" applyFill="1" applyBorder="1" applyAlignment="1">
      <alignment horizontal="center" vertical="center"/>
    </xf>
    <xf numFmtId="169" fontId="10" fillId="0" borderId="9" xfId="0" applyNumberFormat="1" applyFont="1" applyFill="1" applyBorder="1" applyAlignment="1">
      <alignment horizontal="center" vertical="center"/>
    </xf>
    <xf numFmtId="16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69" fontId="1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9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1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169" fontId="10" fillId="0" borderId="7" xfId="0" applyNumberFormat="1" applyFont="1" applyFill="1" applyBorder="1" applyAlignment="1">
      <alignment horizontal="center" vertical="center" wrapText="1"/>
    </xf>
    <xf numFmtId="16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9" fontId="10" fillId="0" borderId="9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9" fontId="14" fillId="2" borderId="2" xfId="0" applyNumberFormat="1" applyFont="1" applyFill="1" applyBorder="1" applyAlignment="1">
      <alignment horizontal="center" vertical="center"/>
    </xf>
    <xf numFmtId="169" fontId="3" fillId="2" borderId="2" xfId="0" applyNumberFormat="1" applyFont="1" applyFill="1" applyBorder="1" applyAlignment="1">
      <alignment horizontal="center" vertical="center"/>
    </xf>
    <xf numFmtId="169" fontId="15" fillId="2" borderId="2" xfId="0" applyNumberFormat="1" applyFont="1" applyFill="1" applyBorder="1" applyAlignment="1">
      <alignment horizontal="center" vertical="center" wrapText="1"/>
    </xf>
    <xf numFmtId="16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169" fontId="7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169" fontId="10" fillId="3" borderId="1" xfId="0" applyNumberFormat="1" applyFont="1" applyFill="1" applyBorder="1" applyAlignment="1">
      <alignment horizontal="center" vertical="center"/>
    </xf>
    <xf numFmtId="169" fontId="8" fillId="3" borderId="1" xfId="0" applyNumberFormat="1" applyFont="1" applyFill="1" applyBorder="1" applyAlignment="1">
      <alignment horizontal="center" vertical="center" wrapText="1"/>
    </xf>
    <xf numFmtId="16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69" fontId="7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169" fontId="10" fillId="4" borderId="1" xfId="0" applyNumberFormat="1" applyFont="1" applyFill="1" applyBorder="1" applyAlignment="1">
      <alignment horizontal="center" vertical="center"/>
    </xf>
    <xf numFmtId="169" fontId="8" fillId="4" borderId="1" xfId="0" applyNumberFormat="1" applyFont="1" applyFill="1" applyBorder="1" applyAlignment="1">
      <alignment horizontal="center" vertical="center" wrapText="1"/>
    </xf>
    <xf numFmtId="169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>
      <alignment horizontal="center" vertical="center"/>
    </xf>
    <xf numFmtId="169" fontId="10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169" fontId="10" fillId="4" borderId="1" xfId="0" applyNumberFormat="1" applyFont="1" applyFill="1" applyBorder="1" applyAlignment="1">
      <alignment horizontal="center" vertical="center" wrapText="1"/>
    </xf>
    <xf numFmtId="169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169" fontId="10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3" fontId="3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" fontId="3" fillId="4" borderId="2" xfId="0" applyNumberFormat="1" applyFont="1" applyFill="1" applyBorder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0" xfId="0" applyNumberFormat="1" applyFont="1" applyFill="1" applyBorder="1" applyAlignment="1">
      <alignment horizontal="center"/>
    </xf>
    <xf numFmtId="169" fontId="7" fillId="3" borderId="2" xfId="0" applyNumberFormat="1" applyFont="1" applyFill="1" applyBorder="1" applyAlignment="1">
      <alignment horizontal="center" vertical="center"/>
    </xf>
    <xf numFmtId="169" fontId="12" fillId="3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7" fillId="4" borderId="2" xfId="0" applyNumberFormat="1" applyFont="1" applyFill="1" applyBorder="1" applyAlignment="1">
      <alignment horizontal="center" vertical="center"/>
    </xf>
    <xf numFmtId="169" fontId="12" fillId="4" borderId="2" xfId="0" applyNumberFormat="1" applyFont="1" applyFill="1" applyBorder="1" applyAlignment="1">
      <alignment horizontal="center" vertical="center" wrapText="1"/>
    </xf>
    <xf numFmtId="169" fontId="1" fillId="3" borderId="2" xfId="0" applyNumberFormat="1" applyFont="1" applyFill="1" applyBorder="1" applyAlignment="1">
      <alignment horizontal="center" vertical="center"/>
    </xf>
    <xf numFmtId="169" fontId="1" fillId="4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1" fontId="7" fillId="3" borderId="1" xfId="0" applyNumberFormat="1" applyFont="1" applyFill="1" applyBorder="1" applyAlignment="1">
      <alignment horizontal="center" vertical="center"/>
    </xf>
    <xf numFmtId="169" fontId="9" fillId="2" borderId="13" xfId="0" applyNumberFormat="1" applyFont="1" applyFill="1" applyBorder="1" applyAlignment="1">
      <alignment horizontal="center" vertical="center" wrapText="1"/>
    </xf>
    <xf numFmtId="169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9" fontId="9" fillId="2" borderId="15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5" xfId="0" applyFont="1" applyBorder="1" applyAlignment="1">
      <alignment horizontal="right"/>
    </xf>
    <xf numFmtId="3" fontId="9" fillId="2" borderId="14" xfId="0" applyNumberFormat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0" fontId="14" fillId="0" borderId="23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/>
    </xf>
    <xf numFmtId="3" fontId="9" fillId="2" borderId="26" xfId="0" applyNumberFormat="1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10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10.jpeg" /><Relationship Id="rId8" Type="http://schemas.openxmlformats.org/officeDocument/2006/relationships/image" Target="../media/image2.jpeg" /><Relationship Id="rId9" Type="http://schemas.openxmlformats.org/officeDocument/2006/relationships/image" Target="../media/image5.jpeg" /><Relationship Id="rId10" Type="http://schemas.openxmlformats.org/officeDocument/2006/relationships/image" Target="../media/image9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123825</xdr:colOff>
      <xdr:row>0</xdr:row>
      <xdr:rowOff>9525</xdr:rowOff>
    </xdr:from>
    <xdr:to>
      <xdr:col>15</xdr:col>
      <xdr:colOff>285750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95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9585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9</xdr:row>
      <xdr:rowOff>38100</xdr:rowOff>
    </xdr:from>
    <xdr:to>
      <xdr:col>19</xdr:col>
      <xdr:colOff>76200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0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1472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38100</xdr:rowOff>
    </xdr:from>
    <xdr:to>
      <xdr:col>21</xdr:col>
      <xdr:colOff>57150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0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86750" y="21240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47625</xdr:rowOff>
    </xdr:from>
    <xdr:to>
      <xdr:col>17</xdr:col>
      <xdr:colOff>57150</xdr:colOff>
      <xdr:row>9</xdr:row>
      <xdr:rowOff>228600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57925" y="2133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0</xdr:row>
      <xdr:rowOff>9525</xdr:rowOff>
    </xdr:from>
    <xdr:to>
      <xdr:col>16</xdr:col>
      <xdr:colOff>114300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95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5307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7255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9</xdr:row>
      <xdr:rowOff>38100</xdr:rowOff>
    </xdr:from>
    <xdr:to>
      <xdr:col>19</xdr:col>
      <xdr:colOff>76200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0562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76200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5282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0</xdr:row>
      <xdr:rowOff>9525</xdr:rowOff>
    </xdr:from>
    <xdr:to>
      <xdr:col>16</xdr:col>
      <xdr:colOff>114300</xdr:colOff>
      <xdr:row>0</xdr:row>
      <xdr:rowOff>504825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95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5307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7255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9</xdr:row>
      <xdr:rowOff>38100</xdr:rowOff>
    </xdr:from>
    <xdr:to>
      <xdr:col>19</xdr:col>
      <xdr:colOff>76200</xdr:colOff>
      <xdr:row>9</xdr:row>
      <xdr:rowOff>219075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0562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76200</xdr:colOff>
      <xdr:row>9</xdr:row>
      <xdr:rowOff>219075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5282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38100</xdr:rowOff>
    </xdr:from>
    <xdr:to>
      <xdr:col>21</xdr:col>
      <xdr:colOff>57150</xdr:colOff>
      <xdr:row>9</xdr:row>
      <xdr:rowOff>219075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7237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28575</xdr:rowOff>
    </xdr:from>
    <xdr:to>
      <xdr:col>23</xdr:col>
      <xdr:colOff>85725</xdr:colOff>
      <xdr:row>9</xdr:row>
      <xdr:rowOff>209550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39125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9</xdr:row>
      <xdr:rowOff>38100</xdr:rowOff>
    </xdr:from>
    <xdr:to>
      <xdr:col>17</xdr:col>
      <xdr:colOff>95250</xdr:colOff>
      <xdr:row>9</xdr:row>
      <xdr:rowOff>219075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484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0</xdr:row>
      <xdr:rowOff>9525</xdr:rowOff>
    </xdr:from>
    <xdr:to>
      <xdr:col>15</xdr:col>
      <xdr:colOff>209550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95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4</xdr:col>
      <xdr:colOff>438150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6</xdr:col>
      <xdr:colOff>457200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827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66675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7692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9165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9</xdr:row>
      <xdr:rowOff>38100</xdr:rowOff>
    </xdr:from>
    <xdr:to>
      <xdr:col>19</xdr:col>
      <xdr:colOff>76200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2472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66675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38100</xdr:rowOff>
    </xdr:from>
    <xdr:to>
      <xdr:col>21</xdr:col>
      <xdr:colOff>57150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9147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58225" y="21240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9</xdr:row>
      <xdr:rowOff>38100</xdr:rowOff>
    </xdr:from>
    <xdr:to>
      <xdr:col>17</xdr:col>
      <xdr:colOff>19050</xdr:colOff>
      <xdr:row>9</xdr:row>
      <xdr:rowOff>219075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9130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0</xdr:row>
      <xdr:rowOff>9525</xdr:rowOff>
    </xdr:from>
    <xdr:to>
      <xdr:col>16</xdr:col>
      <xdr:colOff>114300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5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47625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47625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95250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05450" y="212407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47625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01125" y="21240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9</xdr:row>
      <xdr:rowOff>38100</xdr:rowOff>
    </xdr:from>
    <xdr:to>
      <xdr:col>19</xdr:col>
      <xdr:colOff>76200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34200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76200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05200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38100</xdr:rowOff>
    </xdr:from>
    <xdr:to>
      <xdr:col>21</xdr:col>
      <xdr:colOff>47625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009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95250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67700" y="21240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38100</xdr:rowOff>
    </xdr:from>
    <xdr:to>
      <xdr:col>17</xdr:col>
      <xdr:colOff>47625</xdr:colOff>
      <xdr:row>9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3887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314325</xdr:colOff>
      <xdr:row>0</xdr:row>
      <xdr:rowOff>9525</xdr:rowOff>
    </xdr:from>
    <xdr:to>
      <xdr:col>16</xdr:col>
      <xdr:colOff>95250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525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9</xdr:row>
      <xdr:rowOff>28575</xdr:rowOff>
    </xdr:from>
    <xdr:to>
      <xdr:col>5</xdr:col>
      <xdr:colOff>19050</xdr:colOff>
      <xdr:row>9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2009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6</xdr:col>
      <xdr:colOff>457200</xdr:colOff>
      <xdr:row>9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20193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67225" y="20193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62550" y="2019300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76200</xdr:colOff>
      <xdr:row>9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91200" y="2019300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05925" y="20193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9</xdr:row>
      <xdr:rowOff>38100</xdr:rowOff>
    </xdr:from>
    <xdr:to>
      <xdr:col>19</xdr:col>
      <xdr:colOff>76200</xdr:colOff>
      <xdr:row>9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0" y="201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76200</xdr:colOff>
      <xdr:row>9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81425" y="20193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38100</xdr:rowOff>
    </xdr:from>
    <xdr:to>
      <xdr:col>21</xdr:col>
      <xdr:colOff>57150</xdr:colOff>
      <xdr:row>9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201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95250</xdr:colOff>
      <xdr:row>9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00" y="20193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47625</xdr:rowOff>
    </xdr:from>
    <xdr:to>
      <xdr:col>17</xdr:col>
      <xdr:colOff>57150</xdr:colOff>
      <xdr:row>9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43675" y="2028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9525</xdr:rowOff>
    </xdr:from>
    <xdr:to>
      <xdr:col>16</xdr:col>
      <xdr:colOff>19050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95250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43550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970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9</xdr:row>
      <xdr:rowOff>38100</xdr:rowOff>
    </xdr:from>
    <xdr:to>
      <xdr:col>19</xdr:col>
      <xdr:colOff>76200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6277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76200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43300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38100</xdr:rowOff>
    </xdr:from>
    <xdr:to>
      <xdr:col>21</xdr:col>
      <xdr:colOff>57150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952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96275" y="21240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47625</xdr:rowOff>
    </xdr:from>
    <xdr:to>
      <xdr:col>17</xdr:col>
      <xdr:colOff>57150</xdr:colOff>
      <xdr:row>9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67450" y="2133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9525</xdr:rowOff>
    </xdr:from>
    <xdr:to>
      <xdr:col>16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5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66675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57675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95250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81650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6780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9</xdr:row>
      <xdr:rowOff>38100</xdr:rowOff>
    </xdr:from>
    <xdr:to>
      <xdr:col>19</xdr:col>
      <xdr:colOff>76200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0087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76200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81400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38100</xdr:rowOff>
    </xdr:from>
    <xdr:to>
      <xdr:col>21</xdr:col>
      <xdr:colOff>57150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6762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34375" y="21240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47625</xdr:rowOff>
    </xdr:from>
    <xdr:to>
      <xdr:col>17</xdr:col>
      <xdr:colOff>57150</xdr:colOff>
      <xdr:row>9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05550" y="2133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0</xdr:row>
      <xdr:rowOff>0</xdr:rowOff>
    </xdr:from>
    <xdr:to>
      <xdr:col>17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20859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20859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2085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20859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20859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9700" y="20859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9</xdr:row>
      <xdr:rowOff>38100</xdr:rowOff>
    </xdr:from>
    <xdr:to>
      <xdr:col>19</xdr:col>
      <xdr:colOff>76200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62775" y="20859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76200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33775" y="20859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38100</xdr:rowOff>
    </xdr:from>
    <xdr:to>
      <xdr:col>21</xdr:col>
      <xdr:colOff>57150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9525" y="20859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38100</xdr:rowOff>
    </xdr:from>
    <xdr:to>
      <xdr:col>23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96275" y="20859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9</xdr:row>
      <xdr:rowOff>47625</xdr:rowOff>
    </xdr:from>
    <xdr:to>
      <xdr:col>17</xdr:col>
      <xdr:colOff>57150</xdr:colOff>
      <xdr:row>9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67450" y="2095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0</xdr:rowOff>
    </xdr:from>
    <xdr:to>
      <xdr:col>16</xdr:col>
      <xdr:colOff>123825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2917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782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76200</xdr:colOff>
      <xdr:row>9</xdr:row>
      <xdr:rowOff>219075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5757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0</xdr:row>
      <xdr:rowOff>0</xdr:rowOff>
    </xdr:from>
    <xdr:to>
      <xdr:col>16</xdr:col>
      <xdr:colOff>123825</xdr:colOff>
      <xdr:row>0</xdr:row>
      <xdr:rowOff>495300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2917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782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28575</xdr:colOff>
      <xdr:row>9</xdr:row>
      <xdr:rowOff>219075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5350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9</xdr:row>
      <xdr:rowOff>28575</xdr:rowOff>
    </xdr:from>
    <xdr:to>
      <xdr:col>19</xdr:col>
      <xdr:colOff>47625</xdr:colOff>
      <xdr:row>9</xdr:row>
      <xdr:rowOff>209550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0" y="21145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76200</xdr:colOff>
      <xdr:row>9</xdr:row>
      <xdr:rowOff>219075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5757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38100</xdr:rowOff>
    </xdr:from>
    <xdr:to>
      <xdr:col>21</xdr:col>
      <xdr:colOff>57150</xdr:colOff>
      <xdr:row>9</xdr:row>
      <xdr:rowOff>219075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5332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28575</xdr:rowOff>
    </xdr:from>
    <xdr:to>
      <xdr:col>23</xdr:col>
      <xdr:colOff>85725</xdr:colOff>
      <xdr:row>9</xdr:row>
      <xdr:rowOff>209550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20075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9</xdr:row>
      <xdr:rowOff>28575</xdr:rowOff>
    </xdr:from>
    <xdr:to>
      <xdr:col>17</xdr:col>
      <xdr:colOff>38100</xdr:colOff>
      <xdr:row>9</xdr:row>
      <xdr:rowOff>209550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72200" y="2114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190500</xdr:colOff>
      <xdr:row>0</xdr:row>
      <xdr:rowOff>0</xdr:rowOff>
    </xdr:from>
    <xdr:to>
      <xdr:col>17</xdr:col>
      <xdr:colOff>47625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76200</xdr:colOff>
      <xdr:row>9</xdr:row>
      <xdr:rowOff>219075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57150</xdr:colOff>
      <xdr:row>9</xdr:row>
      <xdr:rowOff>219075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77050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9</xdr:row>
      <xdr:rowOff>38100</xdr:rowOff>
    </xdr:from>
    <xdr:to>
      <xdr:col>25</xdr:col>
      <xdr:colOff>28575</xdr:colOff>
      <xdr:row>9</xdr:row>
      <xdr:rowOff>219075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63025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9</xdr:row>
      <xdr:rowOff>38100</xdr:rowOff>
    </xdr:from>
    <xdr:to>
      <xdr:col>19</xdr:col>
      <xdr:colOff>76200</xdr:colOff>
      <xdr:row>9</xdr:row>
      <xdr:rowOff>219075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96100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76200</xdr:colOff>
      <xdr:row>9</xdr:row>
      <xdr:rowOff>219075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9</xdr:row>
      <xdr:rowOff>38100</xdr:rowOff>
    </xdr:from>
    <xdr:to>
      <xdr:col>21</xdr:col>
      <xdr:colOff>57150</xdr:colOff>
      <xdr:row>9</xdr:row>
      <xdr:rowOff>219075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62850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28575</xdr:rowOff>
    </xdr:from>
    <xdr:to>
      <xdr:col>23</xdr:col>
      <xdr:colOff>85725</xdr:colOff>
      <xdr:row>9</xdr:row>
      <xdr:rowOff>209550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29600" y="2114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9</xdr:row>
      <xdr:rowOff>38100</xdr:rowOff>
    </xdr:from>
    <xdr:to>
      <xdr:col>17</xdr:col>
      <xdr:colOff>38100</xdr:colOff>
      <xdr:row>9</xdr:row>
      <xdr:rowOff>219075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817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180975</xdr:colOff>
      <xdr:row>0</xdr:row>
      <xdr:rowOff>9525</xdr:rowOff>
    </xdr:from>
    <xdr:to>
      <xdr:col>15</xdr:col>
      <xdr:colOff>295275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9525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38100</xdr:rowOff>
    </xdr:from>
    <xdr:to>
      <xdr:col>5</xdr:col>
      <xdr:colOff>57150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38100</xdr:rowOff>
    </xdr:from>
    <xdr:to>
      <xdr:col>7</xdr:col>
      <xdr:colOff>76200</xdr:colOff>
      <xdr:row>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2124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9</xdr:row>
      <xdr:rowOff>38100</xdr:rowOff>
    </xdr:from>
    <xdr:to>
      <xdr:col>11</xdr:col>
      <xdr:colOff>38100</xdr:colOff>
      <xdr:row>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9</xdr:row>
      <xdr:rowOff>38100</xdr:rowOff>
    </xdr:from>
    <xdr:to>
      <xdr:col>13</xdr:col>
      <xdr:colOff>57150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21240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9</xdr:row>
      <xdr:rowOff>38100</xdr:rowOff>
    </xdr:from>
    <xdr:to>
      <xdr:col>15</xdr:col>
      <xdr:colOff>85725</xdr:colOff>
      <xdr:row>9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72125" y="21240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9</xdr:row>
      <xdr:rowOff>38100</xdr:rowOff>
    </xdr:from>
    <xdr:to>
      <xdr:col>23</xdr:col>
      <xdr:colOff>57150</xdr:colOff>
      <xdr:row>9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0" y="2124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9</xdr:row>
      <xdr:rowOff>38100</xdr:rowOff>
    </xdr:from>
    <xdr:to>
      <xdr:col>17</xdr:col>
      <xdr:colOff>76200</xdr:colOff>
      <xdr:row>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1507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9</xdr:row>
      <xdr:rowOff>38100</xdr:rowOff>
    </xdr:from>
    <xdr:to>
      <xdr:col>9</xdr:col>
      <xdr:colOff>76200</xdr:colOff>
      <xdr:row>9</xdr:row>
      <xdr:rowOff>219075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7187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9</xdr:row>
      <xdr:rowOff>38100</xdr:rowOff>
    </xdr:from>
    <xdr:to>
      <xdr:col>19</xdr:col>
      <xdr:colOff>57150</xdr:colOff>
      <xdr:row>9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81825" y="21240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9</xdr:row>
      <xdr:rowOff>38100</xdr:rowOff>
    </xdr:from>
    <xdr:to>
      <xdr:col>21</xdr:col>
      <xdr:colOff>85725</xdr:colOff>
      <xdr:row>9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48575" y="21240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2"/>
  <sheetViews>
    <sheetView zoomScale="75" zoomScaleNormal="75" workbookViewId="0" topLeftCell="A139">
      <selection activeCell="Y295" sqref="Y295"/>
    </sheetView>
  </sheetViews>
  <sheetFormatPr defaultColWidth="11.421875" defaultRowHeight="12.75"/>
  <cols>
    <col min="1" max="1" width="9.140625" style="1" customWidth="1"/>
    <col min="2" max="2" width="7.421875" style="4" customWidth="1"/>
    <col min="3" max="3" width="5.28125" style="1" customWidth="1"/>
    <col min="4" max="4" width="6.421875" style="7" customWidth="1"/>
    <col min="5" max="5" width="5.7109375" style="58" customWidth="1"/>
    <col min="6" max="6" width="4.57421875" style="14" customWidth="1"/>
    <col min="7" max="7" width="5.7109375" style="58" customWidth="1"/>
    <col min="8" max="8" width="4.421875" style="14" customWidth="1"/>
    <col min="9" max="9" width="5.8515625" style="58" customWidth="1"/>
    <col min="10" max="10" width="4.57421875" style="14" customWidth="1"/>
    <col min="11" max="11" width="5.7109375" style="58" customWidth="1"/>
    <col min="12" max="12" width="4.57421875" style="14" customWidth="1"/>
    <col min="13" max="13" width="5.7109375" style="58" customWidth="1"/>
    <col min="14" max="14" width="4.57421875" style="14" customWidth="1"/>
    <col min="15" max="15" width="5.7109375" style="58" customWidth="1"/>
    <col min="16" max="16" width="4.57421875" style="14" customWidth="1"/>
    <col min="17" max="17" width="5.7109375" style="14" customWidth="1"/>
    <col min="18" max="18" width="4.57421875" style="14" customWidth="1"/>
    <col min="19" max="19" width="5.7109375" style="58" customWidth="1"/>
    <col min="20" max="20" width="4.57421875" style="14" customWidth="1"/>
    <col min="21" max="21" width="5.7109375" style="68" customWidth="1"/>
    <col min="22" max="22" width="4.57421875" style="14" customWidth="1"/>
    <col min="23" max="23" width="5.7109375" style="58" customWidth="1"/>
    <col min="24" max="24" width="4.57421875" style="14" customWidth="1"/>
    <col min="25" max="25" width="5.7109375" style="58" customWidth="1"/>
    <col min="26" max="26" width="4.57421875" style="14" customWidth="1"/>
    <col min="27" max="27" width="5.8515625" style="58" customWidth="1"/>
    <col min="28" max="28" width="5.7109375" style="58" customWidth="1"/>
    <col min="29" max="29" width="4.8515625" style="58" customWidth="1"/>
    <col min="30" max="30" width="4.28125" style="68" customWidth="1"/>
    <col min="31" max="31" width="6.7109375" style="58" customWidth="1"/>
    <col min="32" max="32" width="7.421875" style="68" customWidth="1"/>
    <col min="33" max="33" width="7.00390625" style="68" customWidth="1"/>
    <col min="34" max="36" width="11.421875" style="12" customWidth="1"/>
  </cols>
  <sheetData>
    <row r="1" spans="1:33" ht="39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</row>
    <row r="2" spans="1:33" ht="18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 ht="12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</row>
    <row r="4" spans="1:33" ht="12.75">
      <c r="A4" s="217" t="s">
        <v>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</row>
    <row r="5" spans="1:33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</row>
    <row r="6" spans="1:33" ht="31.5" customHeight="1">
      <c r="A6" s="218" t="s">
        <v>40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</row>
    <row r="7" spans="1:33" ht="11.25" customHeight="1">
      <c r="A7" s="219" t="s">
        <v>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</row>
    <row r="8" spans="1:33" ht="13.5" thickBot="1">
      <c r="A8" s="220" t="s">
        <v>48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</row>
    <row r="9" spans="1:36" s="84" customFormat="1" ht="12" customHeight="1" thickBot="1" thickTop="1">
      <c r="A9" s="199" t="s">
        <v>36</v>
      </c>
      <c r="B9" s="200" t="s">
        <v>4</v>
      </c>
      <c r="C9" s="199" t="s">
        <v>5</v>
      </c>
      <c r="D9" s="207" t="s">
        <v>23</v>
      </c>
      <c r="E9" s="210" t="s">
        <v>26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01" t="s">
        <v>27</v>
      </c>
      <c r="AB9" s="204"/>
      <c r="AC9" s="221" t="s">
        <v>24</v>
      </c>
      <c r="AD9" s="222"/>
      <c r="AE9" s="207" t="s">
        <v>25</v>
      </c>
      <c r="AF9" s="203" t="s">
        <v>38</v>
      </c>
      <c r="AG9" s="211" t="s">
        <v>39</v>
      </c>
      <c r="AH9" s="15"/>
      <c r="AI9" s="15"/>
      <c r="AJ9" s="15"/>
    </row>
    <row r="10" spans="1:33" s="15" customFormat="1" ht="18.75" customHeight="1" thickBot="1" thickTop="1">
      <c r="A10" s="199"/>
      <c r="B10" s="200"/>
      <c r="C10" s="199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  <c r="R10" s="209"/>
      <c r="S10" s="208"/>
      <c r="T10" s="209"/>
      <c r="U10" s="208"/>
      <c r="V10" s="209"/>
      <c r="W10" s="208"/>
      <c r="X10" s="209"/>
      <c r="Y10" s="208"/>
      <c r="Z10" s="209"/>
      <c r="AA10" s="205"/>
      <c r="AB10" s="206"/>
      <c r="AC10" s="223"/>
      <c r="AD10" s="224"/>
      <c r="AE10" s="207"/>
      <c r="AF10" s="197"/>
      <c r="AG10" s="212"/>
    </row>
    <row r="11" spans="1:33" s="15" customFormat="1" ht="12.75" customHeight="1" thickBot="1" thickTop="1">
      <c r="A11" s="199"/>
      <c r="B11" s="200"/>
      <c r="C11" s="199"/>
      <c r="D11" s="207"/>
      <c r="E11" s="19" t="s">
        <v>21</v>
      </c>
      <c r="F11" s="70" t="s">
        <v>22</v>
      </c>
      <c r="G11" s="19" t="s">
        <v>21</v>
      </c>
      <c r="H11" s="70" t="s">
        <v>22</v>
      </c>
      <c r="I11" s="19" t="s">
        <v>21</v>
      </c>
      <c r="J11" s="70" t="s">
        <v>22</v>
      </c>
      <c r="K11" s="19" t="s">
        <v>21</v>
      </c>
      <c r="L11" s="70" t="s">
        <v>22</v>
      </c>
      <c r="M11" s="19" t="s">
        <v>21</v>
      </c>
      <c r="N11" s="70" t="s">
        <v>22</v>
      </c>
      <c r="O11" s="19" t="s">
        <v>21</v>
      </c>
      <c r="P11" s="70" t="s">
        <v>22</v>
      </c>
      <c r="Q11" s="20" t="s">
        <v>28</v>
      </c>
      <c r="R11" s="70" t="s">
        <v>22</v>
      </c>
      <c r="S11" s="19" t="s">
        <v>21</v>
      </c>
      <c r="T11" s="70" t="s">
        <v>22</v>
      </c>
      <c r="U11" s="19" t="s">
        <v>21</v>
      </c>
      <c r="V11" s="70" t="s">
        <v>22</v>
      </c>
      <c r="W11" s="19" t="s">
        <v>21</v>
      </c>
      <c r="X11" s="70" t="s">
        <v>22</v>
      </c>
      <c r="Y11" s="19" t="s">
        <v>21</v>
      </c>
      <c r="Z11" s="70" t="s">
        <v>22</v>
      </c>
      <c r="AA11" s="20" t="s">
        <v>28</v>
      </c>
      <c r="AB11" s="34" t="s">
        <v>22</v>
      </c>
      <c r="AC11" s="19" t="s">
        <v>28</v>
      </c>
      <c r="AD11" s="34" t="s">
        <v>22</v>
      </c>
      <c r="AE11" s="207"/>
      <c r="AF11" s="198"/>
      <c r="AG11" s="213"/>
    </row>
    <row r="12" spans="1:36" s="2" customFormat="1" ht="7.5" customHeight="1" thickBot="1" thickTop="1">
      <c r="A12" s="1"/>
      <c r="B12" s="4"/>
      <c r="C12" s="1"/>
      <c r="D12" s="7"/>
      <c r="E12" s="58"/>
      <c r="F12" s="14"/>
      <c r="G12" s="58"/>
      <c r="H12" s="14"/>
      <c r="I12" s="58"/>
      <c r="J12" s="14"/>
      <c r="K12" s="58"/>
      <c r="L12" s="14"/>
      <c r="M12" s="58"/>
      <c r="N12" s="14"/>
      <c r="O12" s="58"/>
      <c r="P12" s="14"/>
      <c r="Q12" s="14"/>
      <c r="R12" s="14"/>
      <c r="S12" s="58"/>
      <c r="T12" s="14"/>
      <c r="U12" s="68"/>
      <c r="V12" s="14"/>
      <c r="W12" s="58"/>
      <c r="X12" s="14"/>
      <c r="Y12" s="58"/>
      <c r="Z12" s="14"/>
      <c r="AA12" s="58"/>
      <c r="AB12" s="58"/>
      <c r="AC12" s="58"/>
      <c r="AD12" s="68"/>
      <c r="AE12" s="58"/>
      <c r="AF12" s="68"/>
      <c r="AG12" s="68"/>
      <c r="AH12" s="9"/>
      <c r="AI12" s="9"/>
      <c r="AJ12" s="9"/>
    </row>
    <row r="13" spans="1:33" ht="13.5" thickTop="1">
      <c r="A13" s="225" t="s">
        <v>6</v>
      </c>
      <c r="B13" s="105">
        <v>1</v>
      </c>
      <c r="C13" s="106" t="s">
        <v>7</v>
      </c>
      <c r="D13" s="107">
        <v>480</v>
      </c>
      <c r="E13" s="42">
        <v>102</v>
      </c>
      <c r="F13" s="41">
        <f aca="true" t="shared" si="0" ref="F13:F76">E13/AE13*100</f>
        <v>29.310344827586203</v>
      </c>
      <c r="G13" s="42">
        <v>192</v>
      </c>
      <c r="H13" s="41">
        <f aca="true" t="shared" si="1" ref="H13:H76">G13/AE13*100</f>
        <v>55.172413793103445</v>
      </c>
      <c r="I13" s="42">
        <v>5</v>
      </c>
      <c r="J13" s="41">
        <f aca="true" t="shared" si="2" ref="J13:J45">I13/AE13*100</f>
        <v>1.4367816091954022</v>
      </c>
      <c r="K13" s="42">
        <v>0</v>
      </c>
      <c r="L13" s="41">
        <f aca="true" t="shared" si="3" ref="L13:L76">K13/AE13*100</f>
        <v>0</v>
      </c>
      <c r="M13" s="42">
        <v>4</v>
      </c>
      <c r="N13" s="41">
        <f aca="true" t="shared" si="4" ref="N13:N76">M13/AE13*100</f>
        <v>1.1494252873563218</v>
      </c>
      <c r="O13" s="42">
        <v>35</v>
      </c>
      <c r="P13" s="41">
        <f aca="true" t="shared" si="5" ref="P13:P45">O13/AE13*100</f>
        <v>10.057471264367816</v>
      </c>
      <c r="Q13" s="42">
        <v>0</v>
      </c>
      <c r="R13" s="41">
        <f>Q13/AE13*100</f>
        <v>0</v>
      </c>
      <c r="S13" s="64">
        <v>3</v>
      </c>
      <c r="T13" s="41">
        <f aca="true" t="shared" si="6" ref="T13:T45">S13/AE13*100</f>
        <v>0.8620689655172413</v>
      </c>
      <c r="U13" s="42">
        <v>0</v>
      </c>
      <c r="V13" s="41">
        <f aca="true" t="shared" si="7" ref="V13:V31">U13/AE13*100</f>
        <v>0</v>
      </c>
      <c r="W13" s="64">
        <v>2</v>
      </c>
      <c r="X13" s="41">
        <f aca="true" t="shared" si="8" ref="X13:X76">W13/AE13*100</f>
        <v>0.5747126436781609</v>
      </c>
      <c r="Y13" s="64">
        <v>0</v>
      </c>
      <c r="Z13" s="41">
        <f aca="true" t="shared" si="9" ref="Z13:Z76">Y13/AE13*100</f>
        <v>0</v>
      </c>
      <c r="AA13" s="64">
        <f>Y13+W13+U13+S13+O13+Q13+M13+K13+I13+G13+E13</f>
        <v>343</v>
      </c>
      <c r="AB13" s="81">
        <f aca="true" t="shared" si="10" ref="AB13:AB76">AA13/AE13*100</f>
        <v>98.5632183908046</v>
      </c>
      <c r="AC13" s="42">
        <v>5</v>
      </c>
      <c r="AD13" s="114">
        <f aca="true" t="shared" si="11" ref="AD13:AD76">AC13/AE13*100</f>
        <v>1.4367816091954022</v>
      </c>
      <c r="AE13" s="64">
        <f aca="true" t="shared" si="12" ref="AE13:AE44">AA13+AC13</f>
        <v>348</v>
      </c>
      <c r="AF13" s="114">
        <f aca="true" t="shared" si="13" ref="AF13:AF44">AE13/D13*100</f>
        <v>72.5</v>
      </c>
      <c r="AG13" s="115">
        <f aca="true" t="shared" si="14" ref="AG13:AG76">AF13-100</f>
        <v>-27.5</v>
      </c>
    </row>
    <row r="14" spans="1:33" ht="12.75">
      <c r="A14" s="226"/>
      <c r="B14" s="108">
        <v>2</v>
      </c>
      <c r="C14" s="109" t="s">
        <v>7</v>
      </c>
      <c r="D14" s="110">
        <v>644</v>
      </c>
      <c r="E14" s="18">
        <v>171</v>
      </c>
      <c r="F14" s="17">
        <f t="shared" si="0"/>
        <v>41.70731707317073</v>
      </c>
      <c r="G14" s="18">
        <v>185</v>
      </c>
      <c r="H14" s="17">
        <f t="shared" si="1"/>
        <v>45.1219512195122</v>
      </c>
      <c r="I14" s="18">
        <v>4</v>
      </c>
      <c r="J14" s="17">
        <f t="shared" si="2"/>
        <v>0.975609756097561</v>
      </c>
      <c r="K14" s="18">
        <v>1</v>
      </c>
      <c r="L14" s="17">
        <f t="shared" si="3"/>
        <v>0.24390243902439024</v>
      </c>
      <c r="M14" s="18">
        <v>10</v>
      </c>
      <c r="N14" s="17">
        <f t="shared" si="4"/>
        <v>2.4390243902439024</v>
      </c>
      <c r="O14" s="18">
        <v>30</v>
      </c>
      <c r="P14" s="17">
        <f t="shared" si="5"/>
        <v>7.317073170731707</v>
      </c>
      <c r="Q14" s="18">
        <v>0</v>
      </c>
      <c r="R14" s="17">
        <f aca="true" t="shared" si="15" ref="R14:R77">Q14/AE14*100</f>
        <v>0</v>
      </c>
      <c r="S14" s="63">
        <v>4</v>
      </c>
      <c r="T14" s="17">
        <f t="shared" si="6"/>
        <v>0.975609756097561</v>
      </c>
      <c r="U14" s="18">
        <v>0</v>
      </c>
      <c r="V14" s="17">
        <f t="shared" si="7"/>
        <v>0</v>
      </c>
      <c r="W14" s="63">
        <v>0</v>
      </c>
      <c r="X14" s="17">
        <f t="shared" si="8"/>
        <v>0</v>
      </c>
      <c r="Y14" s="63">
        <v>1</v>
      </c>
      <c r="Z14" s="17">
        <f t="shared" si="9"/>
        <v>0.24390243902439024</v>
      </c>
      <c r="AA14" s="63">
        <f aca="true" t="shared" si="16" ref="AA14:AA77">Y14+W14+U14+S14+O14+Q14+M14+K14+I14+G14+E14</f>
        <v>406</v>
      </c>
      <c r="AB14" s="67">
        <f t="shared" si="10"/>
        <v>99.02439024390245</v>
      </c>
      <c r="AC14" s="18">
        <v>4</v>
      </c>
      <c r="AD14" s="76">
        <f t="shared" si="11"/>
        <v>0.975609756097561</v>
      </c>
      <c r="AE14" s="63">
        <f t="shared" si="12"/>
        <v>410</v>
      </c>
      <c r="AF14" s="76">
        <f t="shared" si="13"/>
        <v>63.66459627329193</v>
      </c>
      <c r="AG14" s="77">
        <f t="shared" si="14"/>
        <v>-36.33540372670807</v>
      </c>
    </row>
    <row r="15" spans="1:33" ht="12.75">
      <c r="A15" s="226"/>
      <c r="B15" s="108">
        <v>3</v>
      </c>
      <c r="C15" s="109" t="s">
        <v>7</v>
      </c>
      <c r="D15" s="110">
        <v>653</v>
      </c>
      <c r="E15" s="18">
        <v>153</v>
      </c>
      <c r="F15" s="17">
        <f t="shared" si="0"/>
        <v>34.075723830734965</v>
      </c>
      <c r="G15" s="18">
        <v>237</v>
      </c>
      <c r="H15" s="17">
        <f t="shared" si="1"/>
        <v>52.78396436525612</v>
      </c>
      <c r="I15" s="18">
        <v>3</v>
      </c>
      <c r="J15" s="17">
        <f t="shared" si="2"/>
        <v>0.6681514476614699</v>
      </c>
      <c r="K15" s="18">
        <v>2</v>
      </c>
      <c r="L15" s="17">
        <f t="shared" si="3"/>
        <v>0.4454342984409799</v>
      </c>
      <c r="M15" s="18">
        <v>4</v>
      </c>
      <c r="N15" s="17">
        <f t="shared" si="4"/>
        <v>0.8908685968819599</v>
      </c>
      <c r="O15" s="18">
        <v>37</v>
      </c>
      <c r="P15" s="17">
        <f t="shared" si="5"/>
        <v>8.240534521158128</v>
      </c>
      <c r="Q15" s="18">
        <v>0</v>
      </c>
      <c r="R15" s="17">
        <f t="shared" si="15"/>
        <v>0</v>
      </c>
      <c r="S15" s="63">
        <v>1</v>
      </c>
      <c r="T15" s="17">
        <f t="shared" si="6"/>
        <v>0.22271714922048996</v>
      </c>
      <c r="U15" s="18">
        <v>0</v>
      </c>
      <c r="V15" s="17">
        <f t="shared" si="7"/>
        <v>0</v>
      </c>
      <c r="W15" s="63">
        <v>0</v>
      </c>
      <c r="X15" s="17">
        <f t="shared" si="8"/>
        <v>0</v>
      </c>
      <c r="Y15" s="63">
        <v>0</v>
      </c>
      <c r="Z15" s="17">
        <f t="shared" si="9"/>
        <v>0</v>
      </c>
      <c r="AA15" s="63">
        <f t="shared" si="16"/>
        <v>437</v>
      </c>
      <c r="AB15" s="67">
        <f t="shared" si="10"/>
        <v>97.32739420935413</v>
      </c>
      <c r="AC15" s="18">
        <v>12</v>
      </c>
      <c r="AD15" s="76">
        <f t="shared" si="11"/>
        <v>2.6726057906458798</v>
      </c>
      <c r="AE15" s="63">
        <f t="shared" si="12"/>
        <v>449</v>
      </c>
      <c r="AF15" s="76">
        <f t="shared" si="13"/>
        <v>68.75957120980092</v>
      </c>
      <c r="AG15" s="77">
        <f t="shared" si="14"/>
        <v>-31.240428790199076</v>
      </c>
    </row>
    <row r="16" spans="1:33" ht="12.75">
      <c r="A16" s="226"/>
      <c r="B16" s="108">
        <v>4</v>
      </c>
      <c r="C16" s="109" t="s">
        <v>7</v>
      </c>
      <c r="D16" s="110">
        <v>698</v>
      </c>
      <c r="E16" s="18">
        <v>183</v>
      </c>
      <c r="F16" s="17">
        <f t="shared" si="0"/>
        <v>46.44670050761421</v>
      </c>
      <c r="G16" s="18">
        <v>161</v>
      </c>
      <c r="H16" s="17">
        <f t="shared" si="1"/>
        <v>40.86294416243655</v>
      </c>
      <c r="I16" s="18">
        <v>3</v>
      </c>
      <c r="J16" s="17">
        <f t="shared" si="2"/>
        <v>0.7614213197969544</v>
      </c>
      <c r="K16" s="18">
        <v>2</v>
      </c>
      <c r="L16" s="17">
        <f t="shared" si="3"/>
        <v>0.5076142131979695</v>
      </c>
      <c r="M16" s="18">
        <v>0</v>
      </c>
      <c r="N16" s="17">
        <f t="shared" si="4"/>
        <v>0</v>
      </c>
      <c r="O16" s="18">
        <v>28</v>
      </c>
      <c r="P16" s="17">
        <f t="shared" si="5"/>
        <v>7.1065989847715745</v>
      </c>
      <c r="Q16" s="18">
        <v>0</v>
      </c>
      <c r="R16" s="17">
        <f t="shared" si="15"/>
        <v>0</v>
      </c>
      <c r="S16" s="63">
        <v>6</v>
      </c>
      <c r="T16" s="17">
        <f t="shared" si="6"/>
        <v>1.5228426395939088</v>
      </c>
      <c r="U16" s="18">
        <v>0</v>
      </c>
      <c r="V16" s="17">
        <f t="shared" si="7"/>
        <v>0</v>
      </c>
      <c r="W16" s="63">
        <v>0</v>
      </c>
      <c r="X16" s="17">
        <f t="shared" si="8"/>
        <v>0</v>
      </c>
      <c r="Y16" s="63">
        <v>0</v>
      </c>
      <c r="Z16" s="17">
        <f t="shared" si="9"/>
        <v>0</v>
      </c>
      <c r="AA16" s="63">
        <f t="shared" si="16"/>
        <v>383</v>
      </c>
      <c r="AB16" s="67">
        <f t="shared" si="10"/>
        <v>97.20812182741116</v>
      </c>
      <c r="AC16" s="18">
        <v>11</v>
      </c>
      <c r="AD16" s="76">
        <f t="shared" si="11"/>
        <v>2.7918781725888326</v>
      </c>
      <c r="AE16" s="63">
        <f t="shared" si="12"/>
        <v>394</v>
      </c>
      <c r="AF16" s="76">
        <f t="shared" si="13"/>
        <v>56.446991404011456</v>
      </c>
      <c r="AG16" s="77">
        <f t="shared" si="14"/>
        <v>-43.553008595988544</v>
      </c>
    </row>
    <row r="17" spans="1:33" ht="12.75">
      <c r="A17" s="226"/>
      <c r="B17" s="108">
        <v>4</v>
      </c>
      <c r="C17" s="109" t="s">
        <v>8</v>
      </c>
      <c r="D17" s="110">
        <v>698</v>
      </c>
      <c r="E17" s="18">
        <v>133</v>
      </c>
      <c r="F17" s="17">
        <f t="shared" si="0"/>
        <v>37.150837988826815</v>
      </c>
      <c r="G17" s="18">
        <v>170</v>
      </c>
      <c r="H17" s="17">
        <f t="shared" si="1"/>
        <v>47.486033519553075</v>
      </c>
      <c r="I17" s="18">
        <v>6</v>
      </c>
      <c r="J17" s="17">
        <f t="shared" si="2"/>
        <v>1.675977653631285</v>
      </c>
      <c r="K17" s="18">
        <v>1</v>
      </c>
      <c r="L17" s="17">
        <f t="shared" si="3"/>
        <v>0.27932960893854747</v>
      </c>
      <c r="M17" s="18">
        <v>1</v>
      </c>
      <c r="N17" s="17">
        <f t="shared" si="4"/>
        <v>0.27932960893854747</v>
      </c>
      <c r="O17" s="18">
        <v>25</v>
      </c>
      <c r="P17" s="17">
        <f t="shared" si="5"/>
        <v>6.983240223463687</v>
      </c>
      <c r="Q17" s="18">
        <v>0</v>
      </c>
      <c r="R17" s="17">
        <f t="shared" si="15"/>
        <v>0</v>
      </c>
      <c r="S17" s="63">
        <v>8</v>
      </c>
      <c r="T17" s="17">
        <f t="shared" si="6"/>
        <v>2.2346368715083798</v>
      </c>
      <c r="U17" s="18">
        <v>0</v>
      </c>
      <c r="V17" s="17">
        <f t="shared" si="7"/>
        <v>0</v>
      </c>
      <c r="W17" s="63">
        <v>0</v>
      </c>
      <c r="X17" s="17">
        <f t="shared" si="8"/>
        <v>0</v>
      </c>
      <c r="Y17" s="63">
        <v>0</v>
      </c>
      <c r="Z17" s="17">
        <f t="shared" si="9"/>
        <v>0</v>
      </c>
      <c r="AA17" s="63">
        <f t="shared" si="16"/>
        <v>344</v>
      </c>
      <c r="AB17" s="67">
        <f t="shared" si="10"/>
        <v>96.08938547486034</v>
      </c>
      <c r="AC17" s="18">
        <v>14</v>
      </c>
      <c r="AD17" s="76">
        <f t="shared" si="11"/>
        <v>3.910614525139665</v>
      </c>
      <c r="AE17" s="63">
        <f t="shared" si="12"/>
        <v>358</v>
      </c>
      <c r="AF17" s="76">
        <f t="shared" si="13"/>
        <v>51.28939828080229</v>
      </c>
      <c r="AG17" s="77">
        <f t="shared" si="14"/>
        <v>-48.71060171919771</v>
      </c>
    </row>
    <row r="18" spans="1:33" ht="12.75">
      <c r="A18" s="226"/>
      <c r="B18" s="108">
        <v>4</v>
      </c>
      <c r="C18" s="109" t="s">
        <v>9</v>
      </c>
      <c r="D18" s="110">
        <v>699</v>
      </c>
      <c r="E18" s="18">
        <v>144</v>
      </c>
      <c r="F18" s="17">
        <f t="shared" si="0"/>
        <v>40.22346368715084</v>
      </c>
      <c r="G18" s="18">
        <v>164</v>
      </c>
      <c r="H18" s="17">
        <f t="shared" si="1"/>
        <v>45.81005586592179</v>
      </c>
      <c r="I18" s="18">
        <v>3</v>
      </c>
      <c r="J18" s="17">
        <f t="shared" si="2"/>
        <v>0.8379888268156425</v>
      </c>
      <c r="K18" s="18">
        <v>5</v>
      </c>
      <c r="L18" s="17">
        <f t="shared" si="3"/>
        <v>1.3966480446927374</v>
      </c>
      <c r="M18" s="18">
        <v>2</v>
      </c>
      <c r="N18" s="17">
        <f t="shared" si="4"/>
        <v>0.5586592178770949</v>
      </c>
      <c r="O18" s="18">
        <v>29</v>
      </c>
      <c r="P18" s="17">
        <f t="shared" si="5"/>
        <v>8.100558659217876</v>
      </c>
      <c r="Q18" s="18">
        <v>0</v>
      </c>
      <c r="R18" s="17">
        <f t="shared" si="15"/>
        <v>0</v>
      </c>
      <c r="S18" s="63">
        <v>6</v>
      </c>
      <c r="T18" s="17">
        <f t="shared" si="6"/>
        <v>1.675977653631285</v>
      </c>
      <c r="U18" s="18">
        <v>0</v>
      </c>
      <c r="V18" s="17">
        <f t="shared" si="7"/>
        <v>0</v>
      </c>
      <c r="W18" s="63">
        <v>0</v>
      </c>
      <c r="X18" s="17">
        <f t="shared" si="8"/>
        <v>0</v>
      </c>
      <c r="Y18" s="63">
        <v>0</v>
      </c>
      <c r="Z18" s="17">
        <f t="shared" si="9"/>
        <v>0</v>
      </c>
      <c r="AA18" s="63">
        <f t="shared" si="16"/>
        <v>353</v>
      </c>
      <c r="AB18" s="67">
        <f t="shared" si="10"/>
        <v>98.60335195530726</v>
      </c>
      <c r="AC18" s="18">
        <v>5</v>
      </c>
      <c r="AD18" s="76">
        <f t="shared" si="11"/>
        <v>1.3966480446927374</v>
      </c>
      <c r="AE18" s="63">
        <f t="shared" si="12"/>
        <v>358</v>
      </c>
      <c r="AF18" s="76">
        <f t="shared" si="13"/>
        <v>51.21602288984263</v>
      </c>
      <c r="AG18" s="77">
        <f t="shared" si="14"/>
        <v>-48.78397711015737</v>
      </c>
    </row>
    <row r="19" spans="1:33" ht="12.75">
      <c r="A19" s="226"/>
      <c r="B19" s="108">
        <v>4</v>
      </c>
      <c r="C19" s="109" t="s">
        <v>10</v>
      </c>
      <c r="D19" s="110">
        <v>699</v>
      </c>
      <c r="E19" s="18">
        <v>124</v>
      </c>
      <c r="F19" s="17">
        <f t="shared" si="0"/>
        <v>36.68639053254438</v>
      </c>
      <c r="G19" s="18">
        <v>165</v>
      </c>
      <c r="H19" s="17">
        <f t="shared" si="1"/>
        <v>48.81656804733728</v>
      </c>
      <c r="I19" s="18">
        <v>3</v>
      </c>
      <c r="J19" s="17">
        <f t="shared" si="2"/>
        <v>0.8875739644970414</v>
      </c>
      <c r="K19" s="18">
        <v>0</v>
      </c>
      <c r="L19" s="17">
        <f t="shared" si="3"/>
        <v>0</v>
      </c>
      <c r="M19" s="18">
        <v>2</v>
      </c>
      <c r="N19" s="17">
        <f t="shared" si="4"/>
        <v>0.591715976331361</v>
      </c>
      <c r="O19" s="18">
        <v>31</v>
      </c>
      <c r="P19" s="17">
        <f t="shared" si="5"/>
        <v>9.171597633136095</v>
      </c>
      <c r="Q19" s="18">
        <v>0</v>
      </c>
      <c r="R19" s="17">
        <f t="shared" si="15"/>
        <v>0</v>
      </c>
      <c r="S19" s="63">
        <v>2</v>
      </c>
      <c r="T19" s="17">
        <f t="shared" si="6"/>
        <v>0.591715976331361</v>
      </c>
      <c r="U19" s="18">
        <v>0</v>
      </c>
      <c r="V19" s="17">
        <f t="shared" si="7"/>
        <v>0</v>
      </c>
      <c r="W19" s="63">
        <v>1</v>
      </c>
      <c r="X19" s="17">
        <f t="shared" si="8"/>
        <v>0.2958579881656805</v>
      </c>
      <c r="Y19" s="63">
        <v>0</v>
      </c>
      <c r="Z19" s="17">
        <f t="shared" si="9"/>
        <v>0</v>
      </c>
      <c r="AA19" s="63">
        <f t="shared" si="16"/>
        <v>328</v>
      </c>
      <c r="AB19" s="67">
        <f t="shared" si="10"/>
        <v>97.0414201183432</v>
      </c>
      <c r="AC19" s="18">
        <v>10</v>
      </c>
      <c r="AD19" s="76">
        <f t="shared" si="11"/>
        <v>2.9585798816568047</v>
      </c>
      <c r="AE19" s="63">
        <f t="shared" si="12"/>
        <v>338</v>
      </c>
      <c r="AF19" s="76">
        <f t="shared" si="13"/>
        <v>48.354792560801144</v>
      </c>
      <c r="AG19" s="77">
        <f t="shared" si="14"/>
        <v>-51.645207439198856</v>
      </c>
    </row>
    <row r="20" spans="1:33" ht="12.75">
      <c r="A20" s="226"/>
      <c r="B20" s="108">
        <v>4</v>
      </c>
      <c r="C20" s="109" t="s">
        <v>11</v>
      </c>
      <c r="D20" s="110">
        <v>699</v>
      </c>
      <c r="E20" s="18">
        <v>162</v>
      </c>
      <c r="F20" s="17">
        <f t="shared" si="0"/>
        <v>41.86046511627907</v>
      </c>
      <c r="G20" s="18">
        <v>168</v>
      </c>
      <c r="H20" s="17">
        <f t="shared" si="1"/>
        <v>43.41085271317829</v>
      </c>
      <c r="I20" s="18">
        <v>3</v>
      </c>
      <c r="J20" s="17">
        <f t="shared" si="2"/>
        <v>0.7751937984496124</v>
      </c>
      <c r="K20" s="18">
        <v>1</v>
      </c>
      <c r="L20" s="17">
        <f t="shared" si="3"/>
        <v>0.2583979328165375</v>
      </c>
      <c r="M20" s="18">
        <v>4</v>
      </c>
      <c r="N20" s="17">
        <f t="shared" si="4"/>
        <v>1.03359173126615</v>
      </c>
      <c r="O20" s="18">
        <v>25</v>
      </c>
      <c r="P20" s="17">
        <f t="shared" si="5"/>
        <v>6.459948320413436</v>
      </c>
      <c r="Q20" s="18">
        <v>0</v>
      </c>
      <c r="R20" s="17">
        <f t="shared" si="15"/>
        <v>0</v>
      </c>
      <c r="S20" s="63">
        <v>4</v>
      </c>
      <c r="T20" s="17">
        <f t="shared" si="6"/>
        <v>1.03359173126615</v>
      </c>
      <c r="U20" s="18">
        <v>1</v>
      </c>
      <c r="V20" s="17">
        <f t="shared" si="7"/>
        <v>0.2583979328165375</v>
      </c>
      <c r="W20" s="63">
        <v>0</v>
      </c>
      <c r="X20" s="17">
        <f t="shared" si="8"/>
        <v>0</v>
      </c>
      <c r="Y20" s="63">
        <v>0</v>
      </c>
      <c r="Z20" s="17">
        <f t="shared" si="9"/>
        <v>0</v>
      </c>
      <c r="AA20" s="63">
        <f t="shared" si="16"/>
        <v>368</v>
      </c>
      <c r="AB20" s="67">
        <f t="shared" si="10"/>
        <v>95.09043927648578</v>
      </c>
      <c r="AC20" s="18">
        <v>19</v>
      </c>
      <c r="AD20" s="76">
        <f t="shared" si="11"/>
        <v>4.909560723514212</v>
      </c>
      <c r="AE20" s="63">
        <f t="shared" si="12"/>
        <v>387</v>
      </c>
      <c r="AF20" s="76">
        <f t="shared" si="13"/>
        <v>55.36480686695279</v>
      </c>
      <c r="AG20" s="77">
        <f t="shared" si="14"/>
        <v>-44.63519313304721</v>
      </c>
    </row>
    <row r="21" spans="1:33" ht="12.75">
      <c r="A21" s="226"/>
      <c r="B21" s="108">
        <v>4</v>
      </c>
      <c r="C21" s="109" t="s">
        <v>12</v>
      </c>
      <c r="D21" s="110">
        <v>699</v>
      </c>
      <c r="E21" s="18">
        <v>137</v>
      </c>
      <c r="F21" s="17">
        <f t="shared" si="0"/>
        <v>35.2185089974293</v>
      </c>
      <c r="G21" s="18">
        <v>188</v>
      </c>
      <c r="H21" s="17">
        <f t="shared" si="1"/>
        <v>48.329048843187664</v>
      </c>
      <c r="I21" s="18">
        <v>6</v>
      </c>
      <c r="J21" s="17">
        <f t="shared" si="2"/>
        <v>1.5424164524421593</v>
      </c>
      <c r="K21" s="18">
        <v>4</v>
      </c>
      <c r="L21" s="17">
        <f t="shared" si="3"/>
        <v>1.0282776349614395</v>
      </c>
      <c r="M21" s="18">
        <v>4</v>
      </c>
      <c r="N21" s="17">
        <f t="shared" si="4"/>
        <v>1.0282776349614395</v>
      </c>
      <c r="O21" s="18">
        <v>20</v>
      </c>
      <c r="P21" s="17">
        <f t="shared" si="5"/>
        <v>5.141388174807198</v>
      </c>
      <c r="Q21" s="18">
        <v>0</v>
      </c>
      <c r="R21" s="17">
        <f t="shared" si="15"/>
        <v>0</v>
      </c>
      <c r="S21" s="63">
        <v>3</v>
      </c>
      <c r="T21" s="17">
        <f t="shared" si="6"/>
        <v>0.7712082262210797</v>
      </c>
      <c r="U21" s="18">
        <v>1</v>
      </c>
      <c r="V21" s="17">
        <f t="shared" si="7"/>
        <v>0.2570694087403599</v>
      </c>
      <c r="W21" s="63">
        <v>1</v>
      </c>
      <c r="X21" s="17">
        <f t="shared" si="8"/>
        <v>0.2570694087403599</v>
      </c>
      <c r="Y21" s="63">
        <v>0</v>
      </c>
      <c r="Z21" s="17">
        <f t="shared" si="9"/>
        <v>0</v>
      </c>
      <c r="AA21" s="63">
        <f t="shared" si="16"/>
        <v>364</v>
      </c>
      <c r="AB21" s="67">
        <f t="shared" si="10"/>
        <v>93.573264781491</v>
      </c>
      <c r="AC21" s="18">
        <v>25</v>
      </c>
      <c r="AD21" s="76">
        <f t="shared" si="11"/>
        <v>6.426735218508997</v>
      </c>
      <c r="AE21" s="63">
        <f t="shared" si="12"/>
        <v>389</v>
      </c>
      <c r="AF21" s="76">
        <f t="shared" si="13"/>
        <v>55.65092989985694</v>
      </c>
      <c r="AG21" s="77">
        <f t="shared" si="14"/>
        <v>-44.34907010014306</v>
      </c>
    </row>
    <row r="22" spans="1:33" ht="12.75">
      <c r="A22" s="226"/>
      <c r="B22" s="108">
        <v>4</v>
      </c>
      <c r="C22" s="109" t="s">
        <v>13</v>
      </c>
      <c r="D22" s="110">
        <v>699</v>
      </c>
      <c r="E22" s="18">
        <v>155</v>
      </c>
      <c r="F22" s="17">
        <f t="shared" si="0"/>
        <v>42.349726775956285</v>
      </c>
      <c r="G22" s="18">
        <v>147</v>
      </c>
      <c r="H22" s="17">
        <f t="shared" si="1"/>
        <v>40.16393442622951</v>
      </c>
      <c r="I22" s="18">
        <v>2</v>
      </c>
      <c r="J22" s="17">
        <f t="shared" si="2"/>
        <v>0.546448087431694</v>
      </c>
      <c r="K22" s="18">
        <v>4</v>
      </c>
      <c r="L22" s="17">
        <f t="shared" si="3"/>
        <v>1.092896174863388</v>
      </c>
      <c r="M22" s="18">
        <v>4</v>
      </c>
      <c r="N22" s="17">
        <f t="shared" si="4"/>
        <v>1.092896174863388</v>
      </c>
      <c r="O22" s="18">
        <v>37</v>
      </c>
      <c r="P22" s="17">
        <f t="shared" si="5"/>
        <v>10.10928961748634</v>
      </c>
      <c r="Q22" s="18">
        <v>0</v>
      </c>
      <c r="R22" s="17">
        <f t="shared" si="15"/>
        <v>0</v>
      </c>
      <c r="S22" s="63">
        <v>7</v>
      </c>
      <c r="T22" s="17">
        <f t="shared" si="6"/>
        <v>1.912568306010929</v>
      </c>
      <c r="U22" s="18">
        <v>0</v>
      </c>
      <c r="V22" s="17">
        <f t="shared" si="7"/>
        <v>0</v>
      </c>
      <c r="W22" s="63">
        <v>0</v>
      </c>
      <c r="X22" s="17">
        <f t="shared" si="8"/>
        <v>0</v>
      </c>
      <c r="Y22" s="63">
        <v>0</v>
      </c>
      <c r="Z22" s="17">
        <f t="shared" si="9"/>
        <v>0</v>
      </c>
      <c r="AA22" s="63">
        <f t="shared" si="16"/>
        <v>356</v>
      </c>
      <c r="AB22" s="67">
        <f t="shared" si="10"/>
        <v>97.26775956284153</v>
      </c>
      <c r="AC22" s="18">
        <v>10</v>
      </c>
      <c r="AD22" s="76">
        <f t="shared" si="11"/>
        <v>2.73224043715847</v>
      </c>
      <c r="AE22" s="63">
        <f t="shared" si="12"/>
        <v>366</v>
      </c>
      <c r="AF22" s="76">
        <f t="shared" si="13"/>
        <v>52.36051502145923</v>
      </c>
      <c r="AG22" s="77">
        <f t="shared" si="14"/>
        <v>-47.63948497854077</v>
      </c>
    </row>
    <row r="23" spans="1:33" ht="12.75">
      <c r="A23" s="226"/>
      <c r="B23" s="108">
        <v>5</v>
      </c>
      <c r="C23" s="109" t="s">
        <v>7</v>
      </c>
      <c r="D23" s="110">
        <v>430</v>
      </c>
      <c r="E23" s="18">
        <v>121</v>
      </c>
      <c r="F23" s="17">
        <f t="shared" si="0"/>
        <v>41.01694915254237</v>
      </c>
      <c r="G23" s="18">
        <v>126</v>
      </c>
      <c r="H23" s="17">
        <f t="shared" si="1"/>
        <v>42.71186440677966</v>
      </c>
      <c r="I23" s="18">
        <v>4</v>
      </c>
      <c r="J23" s="17">
        <f t="shared" si="2"/>
        <v>1.3559322033898304</v>
      </c>
      <c r="K23" s="18">
        <v>6</v>
      </c>
      <c r="L23" s="17">
        <f t="shared" si="3"/>
        <v>2.0338983050847457</v>
      </c>
      <c r="M23" s="18">
        <v>1</v>
      </c>
      <c r="N23" s="17">
        <f t="shared" si="4"/>
        <v>0.3389830508474576</v>
      </c>
      <c r="O23" s="18">
        <v>30</v>
      </c>
      <c r="P23" s="17">
        <f t="shared" si="5"/>
        <v>10.16949152542373</v>
      </c>
      <c r="Q23" s="18">
        <v>0</v>
      </c>
      <c r="R23" s="17">
        <f t="shared" si="15"/>
        <v>0</v>
      </c>
      <c r="S23" s="63">
        <v>0</v>
      </c>
      <c r="T23" s="17">
        <f t="shared" si="6"/>
        <v>0</v>
      </c>
      <c r="U23" s="18">
        <v>0</v>
      </c>
      <c r="V23" s="17">
        <f t="shared" si="7"/>
        <v>0</v>
      </c>
      <c r="W23" s="63">
        <v>0</v>
      </c>
      <c r="X23" s="17">
        <f t="shared" si="8"/>
        <v>0</v>
      </c>
      <c r="Y23" s="63">
        <v>0</v>
      </c>
      <c r="Z23" s="17">
        <f t="shared" si="9"/>
        <v>0</v>
      </c>
      <c r="AA23" s="63">
        <f t="shared" si="16"/>
        <v>288</v>
      </c>
      <c r="AB23" s="67">
        <f t="shared" si="10"/>
        <v>97.6271186440678</v>
      </c>
      <c r="AC23" s="18">
        <v>7</v>
      </c>
      <c r="AD23" s="76">
        <f t="shared" si="11"/>
        <v>2.3728813559322033</v>
      </c>
      <c r="AE23" s="63">
        <f t="shared" si="12"/>
        <v>295</v>
      </c>
      <c r="AF23" s="76">
        <f t="shared" si="13"/>
        <v>68.6046511627907</v>
      </c>
      <c r="AG23" s="77">
        <f t="shared" si="14"/>
        <v>-31.395348837209298</v>
      </c>
    </row>
    <row r="24" spans="1:33" ht="12.75">
      <c r="A24" s="226"/>
      <c r="B24" s="108">
        <v>5</v>
      </c>
      <c r="C24" s="109" t="s">
        <v>8</v>
      </c>
      <c r="D24" s="110">
        <v>430</v>
      </c>
      <c r="E24" s="18">
        <v>130</v>
      </c>
      <c r="F24" s="17">
        <f t="shared" si="0"/>
        <v>42.2077922077922</v>
      </c>
      <c r="G24" s="18">
        <v>145</v>
      </c>
      <c r="H24" s="17">
        <f t="shared" si="1"/>
        <v>47.07792207792208</v>
      </c>
      <c r="I24" s="18">
        <v>4</v>
      </c>
      <c r="J24" s="17">
        <f t="shared" si="2"/>
        <v>1.2987012987012987</v>
      </c>
      <c r="K24" s="18">
        <v>4</v>
      </c>
      <c r="L24" s="17">
        <f t="shared" si="3"/>
        <v>1.2987012987012987</v>
      </c>
      <c r="M24" s="18">
        <v>0</v>
      </c>
      <c r="N24" s="17">
        <f t="shared" si="4"/>
        <v>0</v>
      </c>
      <c r="O24" s="18">
        <v>18</v>
      </c>
      <c r="P24" s="17">
        <f t="shared" si="5"/>
        <v>5.844155844155844</v>
      </c>
      <c r="Q24" s="18">
        <v>0</v>
      </c>
      <c r="R24" s="17">
        <f t="shared" si="15"/>
        <v>0</v>
      </c>
      <c r="S24" s="63">
        <v>2</v>
      </c>
      <c r="T24" s="17">
        <f t="shared" si="6"/>
        <v>0.6493506493506493</v>
      </c>
      <c r="U24" s="18">
        <v>0</v>
      </c>
      <c r="V24" s="17">
        <f t="shared" si="7"/>
        <v>0</v>
      </c>
      <c r="W24" s="63">
        <v>1</v>
      </c>
      <c r="X24" s="17">
        <f t="shared" si="8"/>
        <v>0.3246753246753247</v>
      </c>
      <c r="Y24" s="63">
        <v>0</v>
      </c>
      <c r="Z24" s="17">
        <f t="shared" si="9"/>
        <v>0</v>
      </c>
      <c r="AA24" s="63">
        <f t="shared" si="16"/>
        <v>304</v>
      </c>
      <c r="AB24" s="67">
        <f t="shared" si="10"/>
        <v>98.7012987012987</v>
      </c>
      <c r="AC24" s="18">
        <v>4</v>
      </c>
      <c r="AD24" s="76">
        <f t="shared" si="11"/>
        <v>1.2987012987012987</v>
      </c>
      <c r="AE24" s="63">
        <f t="shared" si="12"/>
        <v>308</v>
      </c>
      <c r="AF24" s="76">
        <f t="shared" si="13"/>
        <v>71.62790697674419</v>
      </c>
      <c r="AG24" s="77">
        <f t="shared" si="14"/>
        <v>-28.372093023255815</v>
      </c>
    </row>
    <row r="25" spans="1:33" ht="12.75">
      <c r="A25" s="226"/>
      <c r="B25" s="108">
        <v>6</v>
      </c>
      <c r="C25" s="109" t="s">
        <v>7</v>
      </c>
      <c r="D25" s="110">
        <v>654</v>
      </c>
      <c r="E25" s="18">
        <v>150</v>
      </c>
      <c r="F25" s="17">
        <f t="shared" si="0"/>
        <v>34.48275862068966</v>
      </c>
      <c r="G25" s="18">
        <v>210</v>
      </c>
      <c r="H25" s="17">
        <f t="shared" si="1"/>
        <v>48.275862068965516</v>
      </c>
      <c r="I25" s="18">
        <v>4</v>
      </c>
      <c r="J25" s="17">
        <f t="shared" si="2"/>
        <v>0.9195402298850575</v>
      </c>
      <c r="K25" s="18">
        <v>0</v>
      </c>
      <c r="L25" s="17">
        <f t="shared" si="3"/>
        <v>0</v>
      </c>
      <c r="M25" s="18">
        <v>4</v>
      </c>
      <c r="N25" s="17">
        <f t="shared" si="4"/>
        <v>0.9195402298850575</v>
      </c>
      <c r="O25" s="18">
        <v>57</v>
      </c>
      <c r="P25" s="17">
        <f t="shared" si="5"/>
        <v>13.10344827586207</v>
      </c>
      <c r="Q25" s="18">
        <v>0</v>
      </c>
      <c r="R25" s="17">
        <f t="shared" si="15"/>
        <v>0</v>
      </c>
      <c r="S25" s="63">
        <v>3</v>
      </c>
      <c r="T25" s="17">
        <f t="shared" si="6"/>
        <v>0.6896551724137931</v>
      </c>
      <c r="U25" s="18">
        <v>0</v>
      </c>
      <c r="V25" s="17">
        <f t="shared" si="7"/>
        <v>0</v>
      </c>
      <c r="W25" s="63">
        <v>0</v>
      </c>
      <c r="X25" s="17">
        <f t="shared" si="8"/>
        <v>0</v>
      </c>
      <c r="Y25" s="63">
        <v>0</v>
      </c>
      <c r="Z25" s="17">
        <f t="shared" si="9"/>
        <v>0</v>
      </c>
      <c r="AA25" s="63">
        <f t="shared" si="16"/>
        <v>428</v>
      </c>
      <c r="AB25" s="67">
        <f t="shared" si="10"/>
        <v>98.39080459770115</v>
      </c>
      <c r="AC25" s="18">
        <v>7</v>
      </c>
      <c r="AD25" s="76">
        <f t="shared" si="11"/>
        <v>1.6091954022988506</v>
      </c>
      <c r="AE25" s="63">
        <f t="shared" si="12"/>
        <v>435</v>
      </c>
      <c r="AF25" s="76">
        <f t="shared" si="13"/>
        <v>66.5137614678899</v>
      </c>
      <c r="AG25" s="77">
        <f t="shared" si="14"/>
        <v>-33.48623853211009</v>
      </c>
    </row>
    <row r="26" spans="1:33" ht="12.75">
      <c r="A26" s="226"/>
      <c r="B26" s="108">
        <v>7</v>
      </c>
      <c r="C26" s="109" t="s">
        <v>7</v>
      </c>
      <c r="D26" s="110">
        <v>405</v>
      </c>
      <c r="E26" s="18">
        <v>90</v>
      </c>
      <c r="F26" s="17">
        <f t="shared" si="0"/>
        <v>30.201342281879196</v>
      </c>
      <c r="G26" s="18">
        <v>169</v>
      </c>
      <c r="H26" s="17">
        <f t="shared" si="1"/>
        <v>56.711409395973156</v>
      </c>
      <c r="I26" s="18">
        <v>2</v>
      </c>
      <c r="J26" s="17">
        <f t="shared" si="2"/>
        <v>0.6711409395973155</v>
      </c>
      <c r="K26" s="18">
        <v>0</v>
      </c>
      <c r="L26" s="17">
        <f t="shared" si="3"/>
        <v>0</v>
      </c>
      <c r="M26" s="18">
        <v>2</v>
      </c>
      <c r="N26" s="17">
        <f t="shared" si="4"/>
        <v>0.6711409395973155</v>
      </c>
      <c r="O26" s="18">
        <v>20</v>
      </c>
      <c r="P26" s="17">
        <f t="shared" si="5"/>
        <v>6.7114093959731544</v>
      </c>
      <c r="Q26" s="18">
        <v>0</v>
      </c>
      <c r="R26" s="17">
        <f t="shared" si="15"/>
        <v>0</v>
      </c>
      <c r="S26" s="63">
        <v>8</v>
      </c>
      <c r="T26" s="17">
        <f t="shared" si="6"/>
        <v>2.684563758389262</v>
      </c>
      <c r="U26" s="18">
        <v>0</v>
      </c>
      <c r="V26" s="17">
        <f t="shared" si="7"/>
        <v>0</v>
      </c>
      <c r="W26" s="63">
        <v>0</v>
      </c>
      <c r="X26" s="17">
        <f t="shared" si="8"/>
        <v>0</v>
      </c>
      <c r="Y26" s="63">
        <v>0</v>
      </c>
      <c r="Z26" s="17">
        <f t="shared" si="9"/>
        <v>0</v>
      </c>
      <c r="AA26" s="63">
        <f t="shared" si="16"/>
        <v>291</v>
      </c>
      <c r="AB26" s="67">
        <f t="shared" si="10"/>
        <v>97.6510067114094</v>
      </c>
      <c r="AC26" s="18">
        <v>7</v>
      </c>
      <c r="AD26" s="76">
        <f t="shared" si="11"/>
        <v>2.348993288590604</v>
      </c>
      <c r="AE26" s="63">
        <f t="shared" si="12"/>
        <v>298</v>
      </c>
      <c r="AF26" s="76">
        <f t="shared" si="13"/>
        <v>73.58024691358025</v>
      </c>
      <c r="AG26" s="77">
        <f t="shared" si="14"/>
        <v>-26.419753086419746</v>
      </c>
    </row>
    <row r="27" spans="1:33" ht="12.75">
      <c r="A27" s="226"/>
      <c r="B27" s="108">
        <v>7</v>
      </c>
      <c r="C27" s="109" t="s">
        <v>8</v>
      </c>
      <c r="D27" s="110">
        <v>405</v>
      </c>
      <c r="E27" s="18">
        <v>107</v>
      </c>
      <c r="F27" s="17">
        <f t="shared" si="0"/>
        <v>37.94326241134752</v>
      </c>
      <c r="G27" s="18">
        <v>132</v>
      </c>
      <c r="H27" s="17">
        <f t="shared" si="1"/>
        <v>46.808510638297875</v>
      </c>
      <c r="I27" s="18">
        <v>1</v>
      </c>
      <c r="J27" s="17">
        <f t="shared" si="2"/>
        <v>0.3546099290780142</v>
      </c>
      <c r="K27" s="18">
        <v>0</v>
      </c>
      <c r="L27" s="17">
        <f t="shared" si="3"/>
        <v>0</v>
      </c>
      <c r="M27" s="18">
        <v>2</v>
      </c>
      <c r="N27" s="17">
        <f t="shared" si="4"/>
        <v>0.7092198581560284</v>
      </c>
      <c r="O27" s="18">
        <v>29</v>
      </c>
      <c r="P27" s="17">
        <f t="shared" si="5"/>
        <v>10.28368794326241</v>
      </c>
      <c r="Q27" s="18">
        <v>0</v>
      </c>
      <c r="R27" s="17">
        <f t="shared" si="15"/>
        <v>0</v>
      </c>
      <c r="S27" s="63">
        <v>4</v>
      </c>
      <c r="T27" s="17">
        <f t="shared" si="6"/>
        <v>1.4184397163120568</v>
      </c>
      <c r="U27" s="18">
        <v>0</v>
      </c>
      <c r="V27" s="17">
        <f t="shared" si="7"/>
        <v>0</v>
      </c>
      <c r="W27" s="63">
        <v>1</v>
      </c>
      <c r="X27" s="17">
        <f t="shared" si="8"/>
        <v>0.3546099290780142</v>
      </c>
      <c r="Y27" s="63">
        <v>0</v>
      </c>
      <c r="Z27" s="17">
        <f t="shared" si="9"/>
        <v>0</v>
      </c>
      <c r="AA27" s="63">
        <f t="shared" si="16"/>
        <v>276</v>
      </c>
      <c r="AB27" s="67">
        <f t="shared" si="10"/>
        <v>97.87234042553192</v>
      </c>
      <c r="AC27" s="18">
        <v>6</v>
      </c>
      <c r="AD27" s="76">
        <f t="shared" si="11"/>
        <v>2.127659574468085</v>
      </c>
      <c r="AE27" s="63">
        <f t="shared" si="12"/>
        <v>282</v>
      </c>
      <c r="AF27" s="76">
        <f t="shared" si="13"/>
        <v>69.62962962962963</v>
      </c>
      <c r="AG27" s="77">
        <f t="shared" si="14"/>
        <v>-30.370370370370367</v>
      </c>
    </row>
    <row r="28" spans="1:33" ht="12.75">
      <c r="A28" s="226"/>
      <c r="B28" s="108">
        <v>8</v>
      </c>
      <c r="C28" s="109" t="s">
        <v>7</v>
      </c>
      <c r="D28" s="110">
        <v>617</v>
      </c>
      <c r="E28" s="18">
        <v>163</v>
      </c>
      <c r="F28" s="17">
        <f t="shared" si="0"/>
        <v>38.995215311004785</v>
      </c>
      <c r="G28" s="18">
        <v>193</v>
      </c>
      <c r="H28" s="17">
        <f t="shared" si="1"/>
        <v>46.172248803827756</v>
      </c>
      <c r="I28" s="18">
        <v>4</v>
      </c>
      <c r="J28" s="17">
        <f t="shared" si="2"/>
        <v>0.9569377990430622</v>
      </c>
      <c r="K28" s="18">
        <v>4</v>
      </c>
      <c r="L28" s="17">
        <f t="shared" si="3"/>
        <v>0.9569377990430622</v>
      </c>
      <c r="M28" s="18">
        <v>4</v>
      </c>
      <c r="N28" s="17">
        <f t="shared" si="4"/>
        <v>0.9569377990430622</v>
      </c>
      <c r="O28" s="18">
        <v>34</v>
      </c>
      <c r="P28" s="17">
        <f t="shared" si="5"/>
        <v>8.133971291866029</v>
      </c>
      <c r="Q28" s="18">
        <v>0</v>
      </c>
      <c r="R28" s="17">
        <f t="shared" si="15"/>
        <v>0</v>
      </c>
      <c r="S28" s="63">
        <v>3</v>
      </c>
      <c r="T28" s="17">
        <f t="shared" si="6"/>
        <v>0.7177033492822966</v>
      </c>
      <c r="U28" s="18">
        <v>2</v>
      </c>
      <c r="V28" s="17">
        <f t="shared" si="7"/>
        <v>0.4784688995215311</v>
      </c>
      <c r="W28" s="63">
        <v>0</v>
      </c>
      <c r="X28" s="17">
        <f t="shared" si="8"/>
        <v>0</v>
      </c>
      <c r="Y28" s="63">
        <v>1</v>
      </c>
      <c r="Z28" s="17">
        <f t="shared" si="9"/>
        <v>0.23923444976076555</v>
      </c>
      <c r="AA28" s="63">
        <f t="shared" si="16"/>
        <v>408</v>
      </c>
      <c r="AB28" s="67">
        <f t="shared" si="10"/>
        <v>97.60765550239235</v>
      </c>
      <c r="AC28" s="18">
        <v>10</v>
      </c>
      <c r="AD28" s="76">
        <f t="shared" si="11"/>
        <v>2.3923444976076556</v>
      </c>
      <c r="AE28" s="63">
        <f t="shared" si="12"/>
        <v>418</v>
      </c>
      <c r="AF28" s="76">
        <f t="shared" si="13"/>
        <v>67.74716369529983</v>
      </c>
      <c r="AG28" s="77">
        <f t="shared" si="14"/>
        <v>-32.25283630470017</v>
      </c>
    </row>
    <row r="29" spans="1:33" ht="12.75">
      <c r="A29" s="226"/>
      <c r="B29" s="108">
        <v>9</v>
      </c>
      <c r="C29" s="109" t="s">
        <v>7</v>
      </c>
      <c r="D29" s="110">
        <v>586</v>
      </c>
      <c r="E29" s="18">
        <v>140</v>
      </c>
      <c r="F29" s="17">
        <f t="shared" si="0"/>
        <v>38.35616438356164</v>
      </c>
      <c r="G29" s="18">
        <v>180</v>
      </c>
      <c r="H29" s="17">
        <f t="shared" si="1"/>
        <v>49.31506849315068</v>
      </c>
      <c r="I29" s="18">
        <v>2</v>
      </c>
      <c r="J29" s="17">
        <f t="shared" si="2"/>
        <v>0.547945205479452</v>
      </c>
      <c r="K29" s="18">
        <v>2</v>
      </c>
      <c r="L29" s="17">
        <f t="shared" si="3"/>
        <v>0.547945205479452</v>
      </c>
      <c r="M29" s="18">
        <v>4</v>
      </c>
      <c r="N29" s="17">
        <f t="shared" si="4"/>
        <v>1.095890410958904</v>
      </c>
      <c r="O29" s="18">
        <v>32</v>
      </c>
      <c r="P29" s="17">
        <f t="shared" si="5"/>
        <v>8.767123287671232</v>
      </c>
      <c r="Q29" s="18">
        <v>0</v>
      </c>
      <c r="R29" s="17">
        <f t="shared" si="15"/>
        <v>0</v>
      </c>
      <c r="S29" s="63">
        <v>1</v>
      </c>
      <c r="T29" s="17">
        <f t="shared" si="6"/>
        <v>0.273972602739726</v>
      </c>
      <c r="U29" s="18">
        <v>0</v>
      </c>
      <c r="V29" s="17">
        <f t="shared" si="7"/>
        <v>0</v>
      </c>
      <c r="W29" s="63">
        <v>0</v>
      </c>
      <c r="X29" s="17">
        <f t="shared" si="8"/>
        <v>0</v>
      </c>
      <c r="Y29" s="63">
        <v>0</v>
      </c>
      <c r="Z29" s="17">
        <f t="shared" si="9"/>
        <v>0</v>
      </c>
      <c r="AA29" s="63">
        <f t="shared" si="16"/>
        <v>361</v>
      </c>
      <c r="AB29" s="67">
        <f t="shared" si="10"/>
        <v>98.9041095890411</v>
      </c>
      <c r="AC29" s="18">
        <v>4</v>
      </c>
      <c r="AD29" s="76">
        <f t="shared" si="11"/>
        <v>1.095890410958904</v>
      </c>
      <c r="AE29" s="63">
        <f t="shared" si="12"/>
        <v>365</v>
      </c>
      <c r="AF29" s="76">
        <f t="shared" si="13"/>
        <v>62.28668941979522</v>
      </c>
      <c r="AG29" s="77">
        <f t="shared" si="14"/>
        <v>-37.71331058020478</v>
      </c>
    </row>
    <row r="30" spans="1:33" ht="12.75">
      <c r="A30" s="226"/>
      <c r="B30" s="108">
        <v>9</v>
      </c>
      <c r="C30" s="109" t="s">
        <v>8</v>
      </c>
      <c r="D30" s="110">
        <v>586</v>
      </c>
      <c r="E30" s="18">
        <v>127</v>
      </c>
      <c r="F30" s="17">
        <f t="shared" si="0"/>
        <v>33.33333333333333</v>
      </c>
      <c r="G30" s="18">
        <v>211</v>
      </c>
      <c r="H30" s="17">
        <f t="shared" si="1"/>
        <v>55.38057742782152</v>
      </c>
      <c r="I30" s="18">
        <v>4</v>
      </c>
      <c r="J30" s="17">
        <f t="shared" si="2"/>
        <v>1.0498687664041995</v>
      </c>
      <c r="K30" s="18">
        <v>1</v>
      </c>
      <c r="L30" s="17">
        <f t="shared" si="3"/>
        <v>0.26246719160104987</v>
      </c>
      <c r="M30" s="18">
        <v>2</v>
      </c>
      <c r="N30" s="17">
        <f t="shared" si="4"/>
        <v>0.5249343832020997</v>
      </c>
      <c r="O30" s="18">
        <v>22</v>
      </c>
      <c r="P30" s="17">
        <f t="shared" si="5"/>
        <v>5.774278215223097</v>
      </c>
      <c r="Q30" s="18">
        <v>0</v>
      </c>
      <c r="R30" s="17">
        <f t="shared" si="15"/>
        <v>0</v>
      </c>
      <c r="S30" s="63">
        <v>1</v>
      </c>
      <c r="T30" s="17">
        <f t="shared" si="6"/>
        <v>0.26246719160104987</v>
      </c>
      <c r="U30" s="18">
        <v>0</v>
      </c>
      <c r="V30" s="17">
        <f t="shared" si="7"/>
        <v>0</v>
      </c>
      <c r="W30" s="63">
        <v>1</v>
      </c>
      <c r="X30" s="17">
        <f t="shared" si="8"/>
        <v>0.26246719160104987</v>
      </c>
      <c r="Y30" s="63">
        <v>0</v>
      </c>
      <c r="Z30" s="17">
        <f t="shared" si="9"/>
        <v>0</v>
      </c>
      <c r="AA30" s="63">
        <f t="shared" si="16"/>
        <v>369</v>
      </c>
      <c r="AB30" s="67">
        <f t="shared" si="10"/>
        <v>96.8503937007874</v>
      </c>
      <c r="AC30" s="18">
        <v>12</v>
      </c>
      <c r="AD30" s="76">
        <f t="shared" si="11"/>
        <v>3.149606299212598</v>
      </c>
      <c r="AE30" s="63">
        <f t="shared" si="12"/>
        <v>381</v>
      </c>
      <c r="AF30" s="76">
        <f t="shared" si="13"/>
        <v>65.01706484641639</v>
      </c>
      <c r="AG30" s="77">
        <f t="shared" si="14"/>
        <v>-34.98293515358361</v>
      </c>
    </row>
    <row r="31" spans="1:33" ht="12.75">
      <c r="A31" s="226"/>
      <c r="B31" s="108">
        <v>9</v>
      </c>
      <c r="C31" s="109" t="s">
        <v>9</v>
      </c>
      <c r="D31" s="110">
        <v>587</v>
      </c>
      <c r="E31" s="18">
        <v>150</v>
      </c>
      <c r="F31" s="17">
        <f t="shared" si="0"/>
        <v>41.43646408839779</v>
      </c>
      <c r="G31" s="18">
        <v>168</v>
      </c>
      <c r="H31" s="17">
        <f t="shared" si="1"/>
        <v>46.408839779005525</v>
      </c>
      <c r="I31" s="18">
        <v>1</v>
      </c>
      <c r="J31" s="17">
        <f t="shared" si="2"/>
        <v>0.2762430939226519</v>
      </c>
      <c r="K31" s="18">
        <v>2</v>
      </c>
      <c r="L31" s="17">
        <f t="shared" si="3"/>
        <v>0.5524861878453038</v>
      </c>
      <c r="M31" s="18">
        <v>2</v>
      </c>
      <c r="N31" s="17">
        <f t="shared" si="4"/>
        <v>0.5524861878453038</v>
      </c>
      <c r="O31" s="18">
        <v>34</v>
      </c>
      <c r="P31" s="17">
        <f t="shared" si="5"/>
        <v>9.392265193370166</v>
      </c>
      <c r="Q31" s="18">
        <v>0</v>
      </c>
      <c r="R31" s="17">
        <f t="shared" si="15"/>
        <v>0</v>
      </c>
      <c r="S31" s="63">
        <v>1</v>
      </c>
      <c r="T31" s="17">
        <f t="shared" si="6"/>
        <v>0.2762430939226519</v>
      </c>
      <c r="U31" s="18">
        <v>1</v>
      </c>
      <c r="V31" s="17">
        <f t="shared" si="7"/>
        <v>0.2762430939226519</v>
      </c>
      <c r="W31" s="63">
        <v>0</v>
      </c>
      <c r="X31" s="17">
        <f t="shared" si="8"/>
        <v>0</v>
      </c>
      <c r="Y31" s="63">
        <v>0</v>
      </c>
      <c r="Z31" s="17">
        <f t="shared" si="9"/>
        <v>0</v>
      </c>
      <c r="AA31" s="63">
        <f t="shared" si="16"/>
        <v>359</v>
      </c>
      <c r="AB31" s="67">
        <f t="shared" si="10"/>
        <v>99.17127071823204</v>
      </c>
      <c r="AC31" s="18">
        <v>3</v>
      </c>
      <c r="AD31" s="76">
        <f t="shared" si="11"/>
        <v>0.8287292817679558</v>
      </c>
      <c r="AE31" s="63">
        <f t="shared" si="12"/>
        <v>362</v>
      </c>
      <c r="AF31" s="76">
        <f t="shared" si="13"/>
        <v>61.6695059625213</v>
      </c>
      <c r="AG31" s="77">
        <f t="shared" si="14"/>
        <v>-38.3304940374787</v>
      </c>
    </row>
    <row r="32" spans="1:33" ht="12.75">
      <c r="A32" s="226"/>
      <c r="B32" s="108">
        <v>10</v>
      </c>
      <c r="C32" s="109" t="s">
        <v>7</v>
      </c>
      <c r="D32" s="110">
        <v>503</v>
      </c>
      <c r="E32" s="18">
        <v>103</v>
      </c>
      <c r="F32" s="17">
        <f t="shared" si="0"/>
        <v>32.49211356466877</v>
      </c>
      <c r="G32" s="18">
        <v>154</v>
      </c>
      <c r="H32" s="17">
        <f t="shared" si="1"/>
        <v>48.580441640378545</v>
      </c>
      <c r="I32" s="18">
        <v>4</v>
      </c>
      <c r="J32" s="17">
        <f t="shared" si="2"/>
        <v>1.2618296529968454</v>
      </c>
      <c r="K32" s="18">
        <v>0</v>
      </c>
      <c r="L32" s="17">
        <f t="shared" si="3"/>
        <v>0</v>
      </c>
      <c r="M32" s="18">
        <v>4</v>
      </c>
      <c r="N32" s="17">
        <f t="shared" si="4"/>
        <v>1.2618296529968454</v>
      </c>
      <c r="O32" s="18">
        <v>31</v>
      </c>
      <c r="P32" s="17">
        <f t="shared" si="5"/>
        <v>9.779179810725552</v>
      </c>
      <c r="Q32" s="18">
        <v>0</v>
      </c>
      <c r="R32" s="17">
        <f t="shared" si="15"/>
        <v>0</v>
      </c>
      <c r="S32" s="63">
        <v>4</v>
      </c>
      <c r="T32" s="17">
        <f t="shared" si="6"/>
        <v>1.2618296529968454</v>
      </c>
      <c r="U32" s="18">
        <v>0</v>
      </c>
      <c r="V32" s="17">
        <v>0</v>
      </c>
      <c r="W32" s="63">
        <v>0</v>
      </c>
      <c r="X32" s="17">
        <f t="shared" si="8"/>
        <v>0</v>
      </c>
      <c r="Y32" s="63">
        <v>0</v>
      </c>
      <c r="Z32" s="17">
        <f t="shared" si="9"/>
        <v>0</v>
      </c>
      <c r="AA32" s="63">
        <f t="shared" si="16"/>
        <v>300</v>
      </c>
      <c r="AB32" s="67">
        <f t="shared" si="10"/>
        <v>94.6372239747634</v>
      </c>
      <c r="AC32" s="18">
        <v>17</v>
      </c>
      <c r="AD32" s="76">
        <f t="shared" si="11"/>
        <v>5.3627760252365935</v>
      </c>
      <c r="AE32" s="63">
        <f t="shared" si="12"/>
        <v>317</v>
      </c>
      <c r="AF32" s="76">
        <f t="shared" si="13"/>
        <v>63.02186878727635</v>
      </c>
      <c r="AG32" s="77">
        <f t="shared" si="14"/>
        <v>-36.97813121272365</v>
      </c>
    </row>
    <row r="33" spans="1:33" ht="12.75">
      <c r="A33" s="226"/>
      <c r="B33" s="108">
        <v>10</v>
      </c>
      <c r="C33" s="109" t="s">
        <v>8</v>
      </c>
      <c r="D33" s="110">
        <v>504</v>
      </c>
      <c r="E33" s="18">
        <v>125</v>
      </c>
      <c r="F33" s="17">
        <f t="shared" si="0"/>
        <v>39.18495297805642</v>
      </c>
      <c r="G33" s="18">
        <v>151</v>
      </c>
      <c r="H33" s="17">
        <f t="shared" si="1"/>
        <v>47.33542319749217</v>
      </c>
      <c r="I33" s="18">
        <v>0</v>
      </c>
      <c r="J33" s="17">
        <f t="shared" si="2"/>
        <v>0</v>
      </c>
      <c r="K33" s="18">
        <v>0</v>
      </c>
      <c r="L33" s="17">
        <f t="shared" si="3"/>
        <v>0</v>
      </c>
      <c r="M33" s="18">
        <v>0</v>
      </c>
      <c r="N33" s="17">
        <f t="shared" si="4"/>
        <v>0</v>
      </c>
      <c r="O33" s="18">
        <v>28</v>
      </c>
      <c r="P33" s="17">
        <f t="shared" si="5"/>
        <v>8.77742946708464</v>
      </c>
      <c r="Q33" s="18">
        <v>0</v>
      </c>
      <c r="R33" s="17">
        <f t="shared" si="15"/>
        <v>0</v>
      </c>
      <c r="S33" s="63">
        <v>1</v>
      </c>
      <c r="T33" s="17">
        <f t="shared" si="6"/>
        <v>0.3134796238244514</v>
      </c>
      <c r="U33" s="18">
        <v>0</v>
      </c>
      <c r="V33" s="17">
        <f aca="true" t="shared" si="17" ref="V33:V45">U33/AE33*100</f>
        <v>0</v>
      </c>
      <c r="W33" s="63">
        <v>1</v>
      </c>
      <c r="X33" s="17">
        <f t="shared" si="8"/>
        <v>0.3134796238244514</v>
      </c>
      <c r="Y33" s="63">
        <v>1</v>
      </c>
      <c r="Z33" s="17">
        <f t="shared" si="9"/>
        <v>0.3134796238244514</v>
      </c>
      <c r="AA33" s="63">
        <f t="shared" si="16"/>
        <v>307</v>
      </c>
      <c r="AB33" s="67">
        <f t="shared" si="10"/>
        <v>96.23824451410658</v>
      </c>
      <c r="AC33" s="18">
        <v>12</v>
      </c>
      <c r="AD33" s="76">
        <f t="shared" si="11"/>
        <v>3.761755485893417</v>
      </c>
      <c r="AE33" s="63">
        <f t="shared" si="12"/>
        <v>319</v>
      </c>
      <c r="AF33" s="76">
        <f t="shared" si="13"/>
        <v>63.29365079365079</v>
      </c>
      <c r="AG33" s="77">
        <f t="shared" si="14"/>
        <v>-36.70634920634921</v>
      </c>
    </row>
    <row r="34" spans="1:33" ht="12.75">
      <c r="A34" s="226"/>
      <c r="B34" s="108">
        <v>11</v>
      </c>
      <c r="C34" s="109" t="s">
        <v>7</v>
      </c>
      <c r="D34" s="110">
        <v>392</v>
      </c>
      <c r="E34" s="18">
        <v>101</v>
      </c>
      <c r="F34" s="17">
        <f t="shared" si="0"/>
        <v>36.462093862815884</v>
      </c>
      <c r="G34" s="18">
        <v>131</v>
      </c>
      <c r="H34" s="17">
        <f t="shared" si="1"/>
        <v>47.292418772563174</v>
      </c>
      <c r="I34" s="18">
        <v>6</v>
      </c>
      <c r="J34" s="17">
        <f t="shared" si="2"/>
        <v>2.166064981949458</v>
      </c>
      <c r="K34" s="18">
        <v>0</v>
      </c>
      <c r="L34" s="17">
        <f t="shared" si="3"/>
        <v>0</v>
      </c>
      <c r="M34" s="18">
        <v>2</v>
      </c>
      <c r="N34" s="17">
        <f t="shared" si="4"/>
        <v>0.7220216606498195</v>
      </c>
      <c r="O34" s="18">
        <v>26</v>
      </c>
      <c r="P34" s="17">
        <f t="shared" si="5"/>
        <v>9.386281588447654</v>
      </c>
      <c r="Q34" s="18">
        <v>0</v>
      </c>
      <c r="R34" s="17">
        <f t="shared" si="15"/>
        <v>0</v>
      </c>
      <c r="S34" s="63">
        <v>2</v>
      </c>
      <c r="T34" s="17">
        <f t="shared" si="6"/>
        <v>0.7220216606498195</v>
      </c>
      <c r="U34" s="18">
        <v>0</v>
      </c>
      <c r="V34" s="17">
        <f t="shared" si="17"/>
        <v>0</v>
      </c>
      <c r="W34" s="63">
        <v>0</v>
      </c>
      <c r="X34" s="17">
        <f t="shared" si="8"/>
        <v>0</v>
      </c>
      <c r="Y34" s="63">
        <v>0</v>
      </c>
      <c r="Z34" s="17">
        <f t="shared" si="9"/>
        <v>0</v>
      </c>
      <c r="AA34" s="63">
        <f t="shared" si="16"/>
        <v>268</v>
      </c>
      <c r="AB34" s="67">
        <f t="shared" si="10"/>
        <v>96.75090252707581</v>
      </c>
      <c r="AC34" s="18">
        <v>9</v>
      </c>
      <c r="AD34" s="76">
        <f t="shared" si="11"/>
        <v>3.2490974729241873</v>
      </c>
      <c r="AE34" s="63">
        <f t="shared" si="12"/>
        <v>277</v>
      </c>
      <c r="AF34" s="76">
        <f t="shared" si="13"/>
        <v>70.66326530612244</v>
      </c>
      <c r="AG34" s="77">
        <f t="shared" si="14"/>
        <v>-29.33673469387756</v>
      </c>
    </row>
    <row r="35" spans="1:33" ht="12.75">
      <c r="A35" s="226"/>
      <c r="B35" s="108">
        <v>11</v>
      </c>
      <c r="C35" s="109" t="s">
        <v>8</v>
      </c>
      <c r="D35" s="110">
        <v>392</v>
      </c>
      <c r="E35" s="18">
        <v>89</v>
      </c>
      <c r="F35" s="17">
        <f t="shared" si="0"/>
        <v>31.2280701754386</v>
      </c>
      <c r="G35" s="18">
        <v>149</v>
      </c>
      <c r="H35" s="17">
        <f t="shared" si="1"/>
        <v>52.28070175438596</v>
      </c>
      <c r="I35" s="18">
        <v>1</v>
      </c>
      <c r="J35" s="17">
        <f t="shared" si="2"/>
        <v>0.3508771929824561</v>
      </c>
      <c r="K35" s="18">
        <v>1</v>
      </c>
      <c r="L35" s="17">
        <f t="shared" si="3"/>
        <v>0.3508771929824561</v>
      </c>
      <c r="M35" s="18">
        <v>0</v>
      </c>
      <c r="N35" s="17">
        <f t="shared" si="4"/>
        <v>0</v>
      </c>
      <c r="O35" s="18">
        <v>29</v>
      </c>
      <c r="P35" s="17">
        <f t="shared" si="5"/>
        <v>10.175438596491228</v>
      </c>
      <c r="Q35" s="18">
        <v>0</v>
      </c>
      <c r="R35" s="17">
        <f t="shared" si="15"/>
        <v>0</v>
      </c>
      <c r="S35" s="63">
        <v>6</v>
      </c>
      <c r="T35" s="17">
        <f t="shared" si="6"/>
        <v>2.1052631578947367</v>
      </c>
      <c r="U35" s="18">
        <v>2</v>
      </c>
      <c r="V35" s="17">
        <f t="shared" si="17"/>
        <v>0.7017543859649122</v>
      </c>
      <c r="W35" s="63">
        <v>1</v>
      </c>
      <c r="X35" s="17">
        <f t="shared" si="8"/>
        <v>0.3508771929824561</v>
      </c>
      <c r="Y35" s="63">
        <v>0</v>
      </c>
      <c r="Z35" s="17">
        <f t="shared" si="9"/>
        <v>0</v>
      </c>
      <c r="AA35" s="63">
        <f t="shared" si="16"/>
        <v>278</v>
      </c>
      <c r="AB35" s="67">
        <f t="shared" si="10"/>
        <v>97.54385964912281</v>
      </c>
      <c r="AC35" s="18">
        <v>7</v>
      </c>
      <c r="AD35" s="76">
        <f t="shared" si="11"/>
        <v>2.456140350877193</v>
      </c>
      <c r="AE35" s="63">
        <f t="shared" si="12"/>
        <v>285</v>
      </c>
      <c r="AF35" s="76">
        <f t="shared" si="13"/>
        <v>72.70408163265306</v>
      </c>
      <c r="AG35" s="77">
        <f t="shared" si="14"/>
        <v>-27.295918367346943</v>
      </c>
    </row>
    <row r="36" spans="1:33" ht="12.75">
      <c r="A36" s="226"/>
      <c r="B36" s="108">
        <v>12</v>
      </c>
      <c r="C36" s="109" t="s">
        <v>7</v>
      </c>
      <c r="D36" s="110">
        <v>735</v>
      </c>
      <c r="E36" s="18">
        <v>172</v>
      </c>
      <c r="F36" s="17">
        <f t="shared" si="0"/>
        <v>31.851851851851855</v>
      </c>
      <c r="G36" s="18">
        <v>256</v>
      </c>
      <c r="H36" s="17">
        <f t="shared" si="1"/>
        <v>47.40740740740741</v>
      </c>
      <c r="I36" s="18">
        <v>5</v>
      </c>
      <c r="J36" s="17">
        <f t="shared" si="2"/>
        <v>0.9259259259259258</v>
      </c>
      <c r="K36" s="18">
        <v>1</v>
      </c>
      <c r="L36" s="17">
        <f t="shared" si="3"/>
        <v>0.1851851851851852</v>
      </c>
      <c r="M36" s="18">
        <v>2</v>
      </c>
      <c r="N36" s="17">
        <f t="shared" si="4"/>
        <v>0.3703703703703704</v>
      </c>
      <c r="O36" s="18">
        <v>84</v>
      </c>
      <c r="P36" s="17">
        <f t="shared" si="5"/>
        <v>15.555555555555555</v>
      </c>
      <c r="Q36" s="18">
        <v>0</v>
      </c>
      <c r="R36" s="17">
        <f t="shared" si="15"/>
        <v>0</v>
      </c>
      <c r="S36" s="63">
        <v>9</v>
      </c>
      <c r="T36" s="17">
        <f t="shared" si="6"/>
        <v>1.6666666666666667</v>
      </c>
      <c r="U36" s="18">
        <v>0</v>
      </c>
      <c r="V36" s="17">
        <f t="shared" si="17"/>
        <v>0</v>
      </c>
      <c r="W36" s="63">
        <v>1</v>
      </c>
      <c r="X36" s="17">
        <f t="shared" si="8"/>
        <v>0.1851851851851852</v>
      </c>
      <c r="Y36" s="63">
        <v>0</v>
      </c>
      <c r="Z36" s="17">
        <f t="shared" si="9"/>
        <v>0</v>
      </c>
      <c r="AA36" s="63">
        <f t="shared" si="16"/>
        <v>530</v>
      </c>
      <c r="AB36" s="67">
        <f t="shared" si="10"/>
        <v>98.14814814814815</v>
      </c>
      <c r="AC36" s="18">
        <v>10</v>
      </c>
      <c r="AD36" s="76">
        <f t="shared" si="11"/>
        <v>1.8518518518518516</v>
      </c>
      <c r="AE36" s="63">
        <f t="shared" si="12"/>
        <v>540</v>
      </c>
      <c r="AF36" s="76">
        <f t="shared" si="13"/>
        <v>73.46938775510205</v>
      </c>
      <c r="AG36" s="77">
        <f t="shared" si="14"/>
        <v>-26.530612244897952</v>
      </c>
    </row>
    <row r="37" spans="1:33" ht="12.75">
      <c r="A37" s="226"/>
      <c r="B37" s="108">
        <v>12</v>
      </c>
      <c r="C37" s="109" t="s">
        <v>8</v>
      </c>
      <c r="D37" s="110">
        <v>735</v>
      </c>
      <c r="E37" s="18">
        <v>168</v>
      </c>
      <c r="F37" s="17">
        <f t="shared" si="0"/>
        <v>31.16883116883117</v>
      </c>
      <c r="G37" s="18">
        <v>279</v>
      </c>
      <c r="H37" s="17">
        <f t="shared" si="1"/>
        <v>51.76252319109462</v>
      </c>
      <c r="I37" s="18">
        <v>5</v>
      </c>
      <c r="J37" s="17">
        <f t="shared" si="2"/>
        <v>0.927643784786642</v>
      </c>
      <c r="K37" s="18">
        <v>0</v>
      </c>
      <c r="L37" s="17">
        <f t="shared" si="3"/>
        <v>0</v>
      </c>
      <c r="M37" s="18">
        <v>3</v>
      </c>
      <c r="N37" s="17">
        <f t="shared" si="4"/>
        <v>0.5565862708719851</v>
      </c>
      <c r="O37" s="18">
        <v>65</v>
      </c>
      <c r="P37" s="17">
        <f t="shared" si="5"/>
        <v>12.059369202226346</v>
      </c>
      <c r="Q37" s="18">
        <v>0</v>
      </c>
      <c r="R37" s="17">
        <f t="shared" si="15"/>
        <v>0</v>
      </c>
      <c r="S37" s="63">
        <v>6</v>
      </c>
      <c r="T37" s="17">
        <f t="shared" si="6"/>
        <v>1.1131725417439702</v>
      </c>
      <c r="U37" s="18">
        <v>0</v>
      </c>
      <c r="V37" s="17">
        <f t="shared" si="17"/>
        <v>0</v>
      </c>
      <c r="W37" s="63">
        <v>0</v>
      </c>
      <c r="X37" s="17">
        <f t="shared" si="8"/>
        <v>0</v>
      </c>
      <c r="Y37" s="63">
        <v>0</v>
      </c>
      <c r="Z37" s="17">
        <f t="shared" si="9"/>
        <v>0</v>
      </c>
      <c r="AA37" s="63">
        <f t="shared" si="16"/>
        <v>526</v>
      </c>
      <c r="AB37" s="67">
        <f t="shared" si="10"/>
        <v>97.58812615955473</v>
      </c>
      <c r="AC37" s="18">
        <v>13</v>
      </c>
      <c r="AD37" s="76">
        <f t="shared" si="11"/>
        <v>2.411873840445269</v>
      </c>
      <c r="AE37" s="63">
        <f t="shared" si="12"/>
        <v>539</v>
      </c>
      <c r="AF37" s="76">
        <f t="shared" si="13"/>
        <v>73.33333333333333</v>
      </c>
      <c r="AG37" s="77">
        <f t="shared" si="14"/>
        <v>-26.66666666666667</v>
      </c>
    </row>
    <row r="38" spans="1:33" ht="12.75">
      <c r="A38" s="226"/>
      <c r="B38" s="108">
        <v>13</v>
      </c>
      <c r="C38" s="109" t="s">
        <v>7</v>
      </c>
      <c r="D38" s="110">
        <v>534</v>
      </c>
      <c r="E38" s="18">
        <v>150</v>
      </c>
      <c r="F38" s="17">
        <f t="shared" si="0"/>
        <v>40.106951871657756</v>
      </c>
      <c r="G38" s="18">
        <v>161</v>
      </c>
      <c r="H38" s="17">
        <f t="shared" si="1"/>
        <v>43.04812834224599</v>
      </c>
      <c r="I38" s="18">
        <v>8</v>
      </c>
      <c r="J38" s="17">
        <f t="shared" si="2"/>
        <v>2.13903743315508</v>
      </c>
      <c r="K38" s="18">
        <v>0</v>
      </c>
      <c r="L38" s="17">
        <f t="shared" si="3"/>
        <v>0</v>
      </c>
      <c r="M38" s="18">
        <v>1</v>
      </c>
      <c r="N38" s="17">
        <f t="shared" si="4"/>
        <v>0.267379679144385</v>
      </c>
      <c r="O38" s="18">
        <v>25</v>
      </c>
      <c r="P38" s="17">
        <f t="shared" si="5"/>
        <v>6.684491978609626</v>
      </c>
      <c r="Q38" s="18">
        <v>0</v>
      </c>
      <c r="R38" s="17">
        <f t="shared" si="15"/>
        <v>0</v>
      </c>
      <c r="S38" s="63">
        <v>10</v>
      </c>
      <c r="T38" s="17">
        <f t="shared" si="6"/>
        <v>2.6737967914438503</v>
      </c>
      <c r="U38" s="18">
        <v>0</v>
      </c>
      <c r="V38" s="17">
        <f t="shared" si="17"/>
        <v>0</v>
      </c>
      <c r="W38" s="63">
        <v>0</v>
      </c>
      <c r="X38" s="17">
        <f t="shared" si="8"/>
        <v>0</v>
      </c>
      <c r="Y38" s="63">
        <v>0</v>
      </c>
      <c r="Z38" s="17">
        <f t="shared" si="9"/>
        <v>0</v>
      </c>
      <c r="AA38" s="63">
        <f t="shared" si="16"/>
        <v>355</v>
      </c>
      <c r="AB38" s="67">
        <f t="shared" si="10"/>
        <v>94.91978609625669</v>
      </c>
      <c r="AC38" s="18">
        <v>19</v>
      </c>
      <c r="AD38" s="76">
        <f t="shared" si="11"/>
        <v>5.080213903743315</v>
      </c>
      <c r="AE38" s="63">
        <f t="shared" si="12"/>
        <v>374</v>
      </c>
      <c r="AF38" s="76">
        <f t="shared" si="13"/>
        <v>70.0374531835206</v>
      </c>
      <c r="AG38" s="77">
        <f t="shared" si="14"/>
        <v>-29.962546816479403</v>
      </c>
    </row>
    <row r="39" spans="1:33" ht="12.75">
      <c r="A39" s="226"/>
      <c r="B39" s="108">
        <v>13</v>
      </c>
      <c r="C39" s="109" t="s">
        <v>8</v>
      </c>
      <c r="D39" s="110">
        <v>535</v>
      </c>
      <c r="E39" s="18">
        <v>143</v>
      </c>
      <c r="F39" s="17">
        <f t="shared" si="0"/>
        <v>42.05882352941177</v>
      </c>
      <c r="G39" s="18">
        <v>156</v>
      </c>
      <c r="H39" s="17">
        <f t="shared" si="1"/>
        <v>45.88235294117647</v>
      </c>
      <c r="I39" s="18">
        <v>4</v>
      </c>
      <c r="J39" s="17">
        <f t="shared" si="2"/>
        <v>1.1764705882352942</v>
      </c>
      <c r="K39" s="18">
        <v>4</v>
      </c>
      <c r="L39" s="17">
        <f t="shared" si="3"/>
        <v>1.1764705882352942</v>
      </c>
      <c r="M39" s="18">
        <v>2</v>
      </c>
      <c r="N39" s="17">
        <f t="shared" si="4"/>
        <v>0.5882352941176471</v>
      </c>
      <c r="O39" s="18">
        <v>14</v>
      </c>
      <c r="P39" s="17">
        <f t="shared" si="5"/>
        <v>4.117647058823529</v>
      </c>
      <c r="Q39" s="18">
        <v>0</v>
      </c>
      <c r="R39" s="17">
        <f t="shared" si="15"/>
        <v>0</v>
      </c>
      <c r="S39" s="63">
        <v>11</v>
      </c>
      <c r="T39" s="17">
        <f t="shared" si="6"/>
        <v>3.2352941176470593</v>
      </c>
      <c r="U39" s="18">
        <v>0</v>
      </c>
      <c r="V39" s="17">
        <f t="shared" si="17"/>
        <v>0</v>
      </c>
      <c r="W39" s="63">
        <v>0</v>
      </c>
      <c r="X39" s="17">
        <f t="shared" si="8"/>
        <v>0</v>
      </c>
      <c r="Y39" s="63">
        <v>0</v>
      </c>
      <c r="Z39" s="17">
        <f t="shared" si="9"/>
        <v>0</v>
      </c>
      <c r="AA39" s="63">
        <f t="shared" si="16"/>
        <v>334</v>
      </c>
      <c r="AB39" s="67">
        <f t="shared" si="10"/>
        <v>98.23529411764706</v>
      </c>
      <c r="AC39" s="18">
        <v>6</v>
      </c>
      <c r="AD39" s="76">
        <f t="shared" si="11"/>
        <v>1.7647058823529411</v>
      </c>
      <c r="AE39" s="63">
        <f t="shared" si="12"/>
        <v>340</v>
      </c>
      <c r="AF39" s="76">
        <f t="shared" si="13"/>
        <v>63.55140186915887</v>
      </c>
      <c r="AG39" s="77">
        <f t="shared" si="14"/>
        <v>-36.44859813084113</v>
      </c>
    </row>
    <row r="40" spans="1:33" ht="12.75">
      <c r="A40" s="226"/>
      <c r="B40" s="108">
        <v>14</v>
      </c>
      <c r="C40" s="109" t="s">
        <v>7</v>
      </c>
      <c r="D40" s="110">
        <v>455</v>
      </c>
      <c r="E40" s="18">
        <v>91</v>
      </c>
      <c r="F40" s="17">
        <f t="shared" si="0"/>
        <v>35.826771653543304</v>
      </c>
      <c r="G40" s="18">
        <v>115</v>
      </c>
      <c r="H40" s="17">
        <f t="shared" si="1"/>
        <v>45.2755905511811</v>
      </c>
      <c r="I40" s="18">
        <v>3</v>
      </c>
      <c r="J40" s="17">
        <f t="shared" si="2"/>
        <v>1.1811023622047243</v>
      </c>
      <c r="K40" s="18">
        <v>0</v>
      </c>
      <c r="L40" s="17">
        <f t="shared" si="3"/>
        <v>0</v>
      </c>
      <c r="M40" s="18">
        <v>2</v>
      </c>
      <c r="N40" s="17">
        <f t="shared" si="4"/>
        <v>0.7874015748031495</v>
      </c>
      <c r="O40" s="18">
        <v>33</v>
      </c>
      <c r="P40" s="17">
        <f t="shared" si="5"/>
        <v>12.992125984251967</v>
      </c>
      <c r="Q40" s="18">
        <v>0</v>
      </c>
      <c r="R40" s="17">
        <f t="shared" si="15"/>
        <v>0</v>
      </c>
      <c r="S40" s="63">
        <v>1</v>
      </c>
      <c r="T40" s="17">
        <f t="shared" si="6"/>
        <v>0.39370078740157477</v>
      </c>
      <c r="U40" s="18">
        <v>0</v>
      </c>
      <c r="V40" s="17">
        <f t="shared" si="17"/>
        <v>0</v>
      </c>
      <c r="W40" s="63">
        <v>0</v>
      </c>
      <c r="X40" s="17">
        <f t="shared" si="8"/>
        <v>0</v>
      </c>
      <c r="Y40" s="63">
        <v>0</v>
      </c>
      <c r="Z40" s="17">
        <f t="shared" si="9"/>
        <v>0</v>
      </c>
      <c r="AA40" s="63">
        <f t="shared" si="16"/>
        <v>245</v>
      </c>
      <c r="AB40" s="67">
        <f t="shared" si="10"/>
        <v>96.45669291338582</v>
      </c>
      <c r="AC40" s="18">
        <v>9</v>
      </c>
      <c r="AD40" s="76">
        <f t="shared" si="11"/>
        <v>3.543307086614173</v>
      </c>
      <c r="AE40" s="63">
        <f t="shared" si="12"/>
        <v>254</v>
      </c>
      <c r="AF40" s="76">
        <f t="shared" si="13"/>
        <v>55.824175824175825</v>
      </c>
      <c r="AG40" s="77">
        <f t="shared" si="14"/>
        <v>-44.175824175824175</v>
      </c>
    </row>
    <row r="41" spans="1:33" ht="12.75">
      <c r="A41" s="226"/>
      <c r="B41" s="108">
        <v>14</v>
      </c>
      <c r="C41" s="109" t="s">
        <v>8</v>
      </c>
      <c r="D41" s="110">
        <v>456</v>
      </c>
      <c r="E41" s="18">
        <v>97</v>
      </c>
      <c r="F41" s="17">
        <f t="shared" si="0"/>
        <v>37.16475095785441</v>
      </c>
      <c r="G41" s="18">
        <v>133</v>
      </c>
      <c r="H41" s="17">
        <f t="shared" si="1"/>
        <v>50.95785440613027</v>
      </c>
      <c r="I41" s="18">
        <v>6</v>
      </c>
      <c r="J41" s="17">
        <f t="shared" si="2"/>
        <v>2.2988505747126435</v>
      </c>
      <c r="K41" s="18">
        <v>1</v>
      </c>
      <c r="L41" s="17">
        <f t="shared" si="3"/>
        <v>0.38314176245210724</v>
      </c>
      <c r="M41" s="18">
        <v>3</v>
      </c>
      <c r="N41" s="17">
        <f t="shared" si="4"/>
        <v>1.1494252873563218</v>
      </c>
      <c r="O41" s="18">
        <v>11</v>
      </c>
      <c r="P41" s="17">
        <f t="shared" si="5"/>
        <v>4.21455938697318</v>
      </c>
      <c r="Q41" s="18">
        <v>0</v>
      </c>
      <c r="R41" s="17">
        <f t="shared" si="15"/>
        <v>0</v>
      </c>
      <c r="S41" s="63">
        <v>1</v>
      </c>
      <c r="T41" s="17">
        <f t="shared" si="6"/>
        <v>0.38314176245210724</v>
      </c>
      <c r="U41" s="18">
        <v>0</v>
      </c>
      <c r="V41" s="17">
        <f t="shared" si="17"/>
        <v>0</v>
      </c>
      <c r="W41" s="63">
        <v>0</v>
      </c>
      <c r="X41" s="17">
        <f t="shared" si="8"/>
        <v>0</v>
      </c>
      <c r="Y41" s="63">
        <v>0</v>
      </c>
      <c r="Z41" s="17">
        <f t="shared" si="9"/>
        <v>0</v>
      </c>
      <c r="AA41" s="63">
        <f t="shared" si="16"/>
        <v>252</v>
      </c>
      <c r="AB41" s="67">
        <f t="shared" si="10"/>
        <v>96.55172413793103</v>
      </c>
      <c r="AC41" s="18">
        <v>9</v>
      </c>
      <c r="AD41" s="76">
        <f t="shared" si="11"/>
        <v>3.4482758620689653</v>
      </c>
      <c r="AE41" s="63">
        <f t="shared" si="12"/>
        <v>261</v>
      </c>
      <c r="AF41" s="76">
        <f t="shared" si="13"/>
        <v>57.23684210526315</v>
      </c>
      <c r="AG41" s="77">
        <f t="shared" si="14"/>
        <v>-42.76315789473685</v>
      </c>
    </row>
    <row r="42" spans="1:33" ht="12.75">
      <c r="A42" s="226" t="s">
        <v>6</v>
      </c>
      <c r="B42" s="108">
        <v>15</v>
      </c>
      <c r="C42" s="109" t="s">
        <v>7</v>
      </c>
      <c r="D42" s="110">
        <v>422</v>
      </c>
      <c r="E42" s="18">
        <v>110</v>
      </c>
      <c r="F42" s="17">
        <f t="shared" si="0"/>
        <v>42.80155642023346</v>
      </c>
      <c r="G42" s="18">
        <v>111</v>
      </c>
      <c r="H42" s="17">
        <f t="shared" si="1"/>
        <v>43.190661478599225</v>
      </c>
      <c r="I42" s="18">
        <v>6</v>
      </c>
      <c r="J42" s="17">
        <f t="shared" si="2"/>
        <v>2.3346303501945527</v>
      </c>
      <c r="K42" s="18">
        <v>2</v>
      </c>
      <c r="L42" s="17">
        <f t="shared" si="3"/>
        <v>0.7782101167315175</v>
      </c>
      <c r="M42" s="18">
        <v>2</v>
      </c>
      <c r="N42" s="17">
        <f t="shared" si="4"/>
        <v>0.7782101167315175</v>
      </c>
      <c r="O42" s="18">
        <v>11</v>
      </c>
      <c r="P42" s="17">
        <f t="shared" si="5"/>
        <v>4.280155642023346</v>
      </c>
      <c r="Q42" s="18">
        <v>0</v>
      </c>
      <c r="R42" s="17">
        <f t="shared" si="15"/>
        <v>0</v>
      </c>
      <c r="S42" s="63">
        <v>7</v>
      </c>
      <c r="T42" s="17">
        <f t="shared" si="6"/>
        <v>2.7237354085603114</v>
      </c>
      <c r="U42" s="18">
        <v>0</v>
      </c>
      <c r="V42" s="17">
        <f t="shared" si="17"/>
        <v>0</v>
      </c>
      <c r="W42" s="63">
        <v>1</v>
      </c>
      <c r="X42" s="17">
        <f t="shared" si="8"/>
        <v>0.38910505836575876</v>
      </c>
      <c r="Y42" s="63">
        <v>0</v>
      </c>
      <c r="Z42" s="17">
        <f t="shared" si="9"/>
        <v>0</v>
      </c>
      <c r="AA42" s="63">
        <f t="shared" si="16"/>
        <v>250</v>
      </c>
      <c r="AB42" s="67">
        <f t="shared" si="10"/>
        <v>97.27626459143968</v>
      </c>
      <c r="AC42" s="18">
        <v>7</v>
      </c>
      <c r="AD42" s="76">
        <f t="shared" si="11"/>
        <v>2.7237354085603114</v>
      </c>
      <c r="AE42" s="63">
        <f t="shared" si="12"/>
        <v>257</v>
      </c>
      <c r="AF42" s="76">
        <f t="shared" si="13"/>
        <v>60.90047393364929</v>
      </c>
      <c r="AG42" s="77">
        <f t="shared" si="14"/>
        <v>-39.09952606635071</v>
      </c>
    </row>
    <row r="43" spans="1:33" ht="12.75">
      <c r="A43" s="226"/>
      <c r="B43" s="108">
        <v>15</v>
      </c>
      <c r="C43" s="109" t="s">
        <v>8</v>
      </c>
      <c r="D43" s="110">
        <v>422</v>
      </c>
      <c r="E43" s="18">
        <v>97</v>
      </c>
      <c r="F43" s="17">
        <f t="shared" si="0"/>
        <v>44.70046082949309</v>
      </c>
      <c r="G43" s="18">
        <v>92</v>
      </c>
      <c r="H43" s="17">
        <f t="shared" si="1"/>
        <v>42.3963133640553</v>
      </c>
      <c r="I43" s="18">
        <v>3</v>
      </c>
      <c r="J43" s="17">
        <f t="shared" si="2"/>
        <v>1.3824884792626728</v>
      </c>
      <c r="K43" s="18">
        <v>0</v>
      </c>
      <c r="L43" s="17">
        <f t="shared" si="3"/>
        <v>0</v>
      </c>
      <c r="M43" s="18">
        <v>2</v>
      </c>
      <c r="N43" s="17">
        <f t="shared" si="4"/>
        <v>0.9216589861751152</v>
      </c>
      <c r="O43" s="18">
        <v>16</v>
      </c>
      <c r="P43" s="17">
        <f t="shared" si="5"/>
        <v>7.373271889400922</v>
      </c>
      <c r="Q43" s="18">
        <v>0</v>
      </c>
      <c r="R43" s="17">
        <f t="shared" si="15"/>
        <v>0</v>
      </c>
      <c r="S43" s="63">
        <v>3</v>
      </c>
      <c r="T43" s="17">
        <f t="shared" si="6"/>
        <v>1.3824884792626728</v>
      </c>
      <c r="U43" s="18">
        <v>0</v>
      </c>
      <c r="V43" s="17">
        <f t="shared" si="17"/>
        <v>0</v>
      </c>
      <c r="W43" s="63">
        <v>0</v>
      </c>
      <c r="X43" s="17">
        <f t="shared" si="8"/>
        <v>0</v>
      </c>
      <c r="Y43" s="63">
        <v>0</v>
      </c>
      <c r="Z43" s="17">
        <f t="shared" si="9"/>
        <v>0</v>
      </c>
      <c r="AA43" s="63">
        <f t="shared" si="16"/>
        <v>213</v>
      </c>
      <c r="AB43" s="67">
        <f t="shared" si="10"/>
        <v>98.15668202764977</v>
      </c>
      <c r="AC43" s="18">
        <v>4</v>
      </c>
      <c r="AD43" s="76">
        <f t="shared" si="11"/>
        <v>1.8433179723502304</v>
      </c>
      <c r="AE43" s="63">
        <f t="shared" si="12"/>
        <v>217</v>
      </c>
      <c r="AF43" s="76">
        <f t="shared" si="13"/>
        <v>51.421800947867304</v>
      </c>
      <c r="AG43" s="77">
        <f t="shared" si="14"/>
        <v>-48.578199052132696</v>
      </c>
    </row>
    <row r="44" spans="1:33" ht="12.75">
      <c r="A44" s="226"/>
      <c r="B44" s="108">
        <v>16</v>
      </c>
      <c r="C44" s="109" t="s">
        <v>7</v>
      </c>
      <c r="D44" s="110">
        <v>717</v>
      </c>
      <c r="E44" s="18">
        <v>164</v>
      </c>
      <c r="F44" s="17">
        <f t="shared" si="0"/>
        <v>37.27272727272727</v>
      </c>
      <c r="G44" s="18">
        <v>210</v>
      </c>
      <c r="H44" s="17">
        <f t="shared" si="1"/>
        <v>47.72727272727273</v>
      </c>
      <c r="I44" s="18">
        <v>3</v>
      </c>
      <c r="J44" s="17">
        <f t="shared" si="2"/>
        <v>0.6818181818181818</v>
      </c>
      <c r="K44" s="18">
        <v>5</v>
      </c>
      <c r="L44" s="17">
        <f t="shared" si="3"/>
        <v>1.1363636363636365</v>
      </c>
      <c r="M44" s="18">
        <v>4</v>
      </c>
      <c r="N44" s="17">
        <f t="shared" si="4"/>
        <v>0.9090909090909091</v>
      </c>
      <c r="O44" s="18">
        <v>29</v>
      </c>
      <c r="P44" s="17">
        <f t="shared" si="5"/>
        <v>6.59090909090909</v>
      </c>
      <c r="Q44" s="18">
        <v>0</v>
      </c>
      <c r="R44" s="17">
        <f t="shared" si="15"/>
        <v>0</v>
      </c>
      <c r="S44" s="63">
        <v>7</v>
      </c>
      <c r="T44" s="17">
        <f t="shared" si="6"/>
        <v>1.5909090909090908</v>
      </c>
      <c r="U44" s="18">
        <v>0</v>
      </c>
      <c r="V44" s="17">
        <f t="shared" si="17"/>
        <v>0</v>
      </c>
      <c r="W44" s="63">
        <v>0</v>
      </c>
      <c r="X44" s="17">
        <f t="shared" si="8"/>
        <v>0</v>
      </c>
      <c r="Y44" s="63">
        <v>0</v>
      </c>
      <c r="Z44" s="17">
        <f t="shared" si="9"/>
        <v>0</v>
      </c>
      <c r="AA44" s="63">
        <f t="shared" si="16"/>
        <v>422</v>
      </c>
      <c r="AB44" s="67">
        <f t="shared" si="10"/>
        <v>95.9090909090909</v>
      </c>
      <c r="AC44" s="18">
        <v>18</v>
      </c>
      <c r="AD44" s="76">
        <f t="shared" si="11"/>
        <v>4.090909090909091</v>
      </c>
      <c r="AE44" s="63">
        <f t="shared" si="12"/>
        <v>440</v>
      </c>
      <c r="AF44" s="76">
        <f t="shared" si="13"/>
        <v>61.366806136680616</v>
      </c>
      <c r="AG44" s="77">
        <f t="shared" si="14"/>
        <v>-38.633193863319384</v>
      </c>
    </row>
    <row r="45" spans="1:33" ht="12.75">
      <c r="A45" s="226"/>
      <c r="B45" s="108">
        <v>17</v>
      </c>
      <c r="C45" s="109" t="s">
        <v>7</v>
      </c>
      <c r="D45" s="110">
        <v>486</v>
      </c>
      <c r="E45" s="18">
        <v>115</v>
      </c>
      <c r="F45" s="17">
        <f t="shared" si="0"/>
        <v>42.75092936802974</v>
      </c>
      <c r="G45" s="18">
        <v>117</v>
      </c>
      <c r="H45" s="17">
        <f t="shared" si="1"/>
        <v>43.49442379182156</v>
      </c>
      <c r="I45" s="18">
        <v>2</v>
      </c>
      <c r="J45" s="17">
        <f t="shared" si="2"/>
        <v>0.7434944237918215</v>
      </c>
      <c r="K45" s="18">
        <v>0</v>
      </c>
      <c r="L45" s="17">
        <f t="shared" si="3"/>
        <v>0</v>
      </c>
      <c r="M45" s="18">
        <v>2</v>
      </c>
      <c r="N45" s="17">
        <f t="shared" si="4"/>
        <v>0.7434944237918215</v>
      </c>
      <c r="O45" s="18">
        <v>22</v>
      </c>
      <c r="P45" s="17">
        <f t="shared" si="5"/>
        <v>8.178438661710038</v>
      </c>
      <c r="Q45" s="18">
        <v>0</v>
      </c>
      <c r="R45" s="17">
        <f t="shared" si="15"/>
        <v>0</v>
      </c>
      <c r="S45" s="63">
        <v>2</v>
      </c>
      <c r="T45" s="17">
        <f t="shared" si="6"/>
        <v>0.7434944237918215</v>
      </c>
      <c r="U45" s="18">
        <v>0</v>
      </c>
      <c r="V45" s="17">
        <f t="shared" si="17"/>
        <v>0</v>
      </c>
      <c r="W45" s="63">
        <v>0</v>
      </c>
      <c r="X45" s="17">
        <f t="shared" si="8"/>
        <v>0</v>
      </c>
      <c r="Y45" s="63">
        <v>0</v>
      </c>
      <c r="Z45" s="17">
        <f t="shared" si="9"/>
        <v>0</v>
      </c>
      <c r="AA45" s="63">
        <f t="shared" si="16"/>
        <v>260</v>
      </c>
      <c r="AB45" s="67">
        <f t="shared" si="10"/>
        <v>96.6542750929368</v>
      </c>
      <c r="AC45" s="18">
        <v>9</v>
      </c>
      <c r="AD45" s="76">
        <f t="shared" si="11"/>
        <v>3.3457249070631967</v>
      </c>
      <c r="AE45" s="63">
        <f aca="true" t="shared" si="18" ref="AE45:AE76">AA45+AC45</f>
        <v>269</v>
      </c>
      <c r="AF45" s="76">
        <f aca="true" t="shared" si="19" ref="AF45:AF76">AE45/D45*100</f>
        <v>55.349794238683124</v>
      </c>
      <c r="AG45" s="77">
        <f t="shared" si="14"/>
        <v>-44.650205761316876</v>
      </c>
    </row>
    <row r="46" spans="1:33" ht="12.75">
      <c r="A46" s="226"/>
      <c r="B46" s="108">
        <v>17</v>
      </c>
      <c r="C46" s="109" t="s">
        <v>8</v>
      </c>
      <c r="D46" s="110">
        <v>486</v>
      </c>
      <c r="E46" s="18">
        <v>130</v>
      </c>
      <c r="F46" s="17">
        <f t="shared" si="0"/>
        <v>42.62295081967213</v>
      </c>
      <c r="G46" s="18">
        <v>120</v>
      </c>
      <c r="H46" s="17">
        <f t="shared" si="1"/>
        <v>39.34426229508197</v>
      </c>
      <c r="I46" s="18">
        <v>2</v>
      </c>
      <c r="J46" s="17">
        <v>1</v>
      </c>
      <c r="K46" s="18">
        <v>1</v>
      </c>
      <c r="L46" s="17">
        <f t="shared" si="3"/>
        <v>0.32786885245901637</v>
      </c>
      <c r="M46" s="18">
        <v>4</v>
      </c>
      <c r="N46" s="17">
        <f t="shared" si="4"/>
        <v>1.3114754098360655</v>
      </c>
      <c r="O46" s="18">
        <v>38</v>
      </c>
      <c r="P46" s="17">
        <v>0</v>
      </c>
      <c r="Q46" s="18">
        <v>0</v>
      </c>
      <c r="R46" s="17">
        <f t="shared" si="15"/>
        <v>0</v>
      </c>
      <c r="S46" s="63">
        <v>0</v>
      </c>
      <c r="T46" s="17">
        <v>0</v>
      </c>
      <c r="U46" s="18">
        <v>0</v>
      </c>
      <c r="V46" s="17">
        <v>0</v>
      </c>
      <c r="W46" s="63">
        <v>0</v>
      </c>
      <c r="X46" s="17">
        <f t="shared" si="8"/>
        <v>0</v>
      </c>
      <c r="Y46" s="63">
        <v>0</v>
      </c>
      <c r="Z46" s="17">
        <f t="shared" si="9"/>
        <v>0</v>
      </c>
      <c r="AA46" s="63">
        <f t="shared" si="16"/>
        <v>295</v>
      </c>
      <c r="AB46" s="67">
        <f t="shared" si="10"/>
        <v>96.72131147540983</v>
      </c>
      <c r="AC46" s="18">
        <v>10</v>
      </c>
      <c r="AD46" s="76">
        <f t="shared" si="11"/>
        <v>3.278688524590164</v>
      </c>
      <c r="AE46" s="63">
        <f t="shared" si="18"/>
        <v>305</v>
      </c>
      <c r="AF46" s="76">
        <f t="shared" si="19"/>
        <v>62.757201646090536</v>
      </c>
      <c r="AG46" s="77">
        <f t="shared" si="14"/>
        <v>-37.242798353909464</v>
      </c>
    </row>
    <row r="47" spans="1:33" ht="12.75">
      <c r="A47" s="226"/>
      <c r="B47" s="108">
        <v>18</v>
      </c>
      <c r="C47" s="109" t="s">
        <v>7</v>
      </c>
      <c r="D47" s="110">
        <v>588</v>
      </c>
      <c r="E47" s="18">
        <v>124</v>
      </c>
      <c r="F47" s="17">
        <f t="shared" si="0"/>
        <v>33.24396782841823</v>
      </c>
      <c r="G47" s="18">
        <v>212</v>
      </c>
      <c r="H47" s="17">
        <f t="shared" si="1"/>
        <v>56.83646112600537</v>
      </c>
      <c r="I47" s="18">
        <v>1</v>
      </c>
      <c r="J47" s="17">
        <f aca="true" t="shared" si="20" ref="J47:J78">I47/AE47*100</f>
        <v>0.2680965147453083</v>
      </c>
      <c r="K47" s="18">
        <v>2</v>
      </c>
      <c r="L47" s="17">
        <f t="shared" si="3"/>
        <v>0.5361930294906166</v>
      </c>
      <c r="M47" s="18">
        <v>7</v>
      </c>
      <c r="N47" s="17">
        <f t="shared" si="4"/>
        <v>1.876675603217158</v>
      </c>
      <c r="O47" s="18">
        <v>22</v>
      </c>
      <c r="P47" s="17">
        <f aca="true" t="shared" si="21" ref="P47:P110">O47/AE47*100</f>
        <v>5.898123324396782</v>
      </c>
      <c r="Q47" s="18">
        <v>0</v>
      </c>
      <c r="R47" s="17">
        <f t="shared" si="15"/>
        <v>0</v>
      </c>
      <c r="S47" s="63">
        <v>2</v>
      </c>
      <c r="T47" s="17">
        <f aca="true" t="shared" si="22" ref="T47:T78">S47/AE47*100</f>
        <v>0.5361930294906166</v>
      </c>
      <c r="U47" s="18">
        <v>0</v>
      </c>
      <c r="V47" s="17">
        <f aca="true" t="shared" si="23" ref="V47:V110">U47/AE47*100</f>
        <v>0</v>
      </c>
      <c r="W47" s="63">
        <v>0</v>
      </c>
      <c r="X47" s="17">
        <f t="shared" si="8"/>
        <v>0</v>
      </c>
      <c r="Y47" s="63">
        <v>1</v>
      </c>
      <c r="Z47" s="17">
        <f t="shared" si="9"/>
        <v>0.2680965147453083</v>
      </c>
      <c r="AA47" s="63">
        <f t="shared" si="16"/>
        <v>371</v>
      </c>
      <c r="AB47" s="67">
        <f t="shared" si="10"/>
        <v>99.46380697050938</v>
      </c>
      <c r="AC47" s="18">
        <v>2</v>
      </c>
      <c r="AD47" s="76">
        <f t="shared" si="11"/>
        <v>0.5361930294906166</v>
      </c>
      <c r="AE47" s="63">
        <f t="shared" si="18"/>
        <v>373</v>
      </c>
      <c r="AF47" s="76">
        <f t="shared" si="19"/>
        <v>63.435374149659864</v>
      </c>
      <c r="AG47" s="77">
        <f t="shared" si="14"/>
        <v>-36.564625850340136</v>
      </c>
    </row>
    <row r="48" spans="1:33" ht="12.75">
      <c r="A48" s="226"/>
      <c r="B48" s="108">
        <v>19</v>
      </c>
      <c r="C48" s="109" t="s">
        <v>7</v>
      </c>
      <c r="D48" s="110">
        <v>718</v>
      </c>
      <c r="E48" s="18">
        <v>231</v>
      </c>
      <c r="F48" s="17">
        <f t="shared" si="0"/>
        <v>56.067961165048544</v>
      </c>
      <c r="G48" s="18">
        <v>135</v>
      </c>
      <c r="H48" s="17">
        <f t="shared" si="1"/>
        <v>32.76699029126214</v>
      </c>
      <c r="I48" s="18">
        <v>4</v>
      </c>
      <c r="J48" s="17">
        <f t="shared" si="20"/>
        <v>0.9708737864077669</v>
      </c>
      <c r="K48" s="18">
        <v>0</v>
      </c>
      <c r="L48" s="17">
        <f t="shared" si="3"/>
        <v>0</v>
      </c>
      <c r="M48" s="18">
        <v>3</v>
      </c>
      <c r="N48" s="17">
        <f t="shared" si="4"/>
        <v>0.7281553398058253</v>
      </c>
      <c r="O48" s="18">
        <v>17</v>
      </c>
      <c r="P48" s="17">
        <f t="shared" si="21"/>
        <v>4.12621359223301</v>
      </c>
      <c r="Q48" s="18">
        <v>0</v>
      </c>
      <c r="R48" s="17">
        <f t="shared" si="15"/>
        <v>0</v>
      </c>
      <c r="S48" s="63">
        <v>2</v>
      </c>
      <c r="T48" s="17">
        <f t="shared" si="22"/>
        <v>0.48543689320388345</v>
      </c>
      <c r="U48" s="18">
        <v>1</v>
      </c>
      <c r="V48" s="17">
        <f t="shared" si="23"/>
        <v>0.24271844660194172</v>
      </c>
      <c r="W48" s="63">
        <v>2</v>
      </c>
      <c r="X48" s="17">
        <f t="shared" si="8"/>
        <v>0.48543689320388345</v>
      </c>
      <c r="Y48" s="63">
        <v>0</v>
      </c>
      <c r="Z48" s="17">
        <f t="shared" si="9"/>
        <v>0</v>
      </c>
      <c r="AA48" s="63">
        <f t="shared" si="16"/>
        <v>395</v>
      </c>
      <c r="AB48" s="67">
        <f t="shared" si="10"/>
        <v>95.87378640776699</v>
      </c>
      <c r="AC48" s="18">
        <v>17</v>
      </c>
      <c r="AD48" s="76">
        <f t="shared" si="11"/>
        <v>4.12621359223301</v>
      </c>
      <c r="AE48" s="63">
        <f t="shared" si="18"/>
        <v>412</v>
      </c>
      <c r="AF48" s="76">
        <f t="shared" si="19"/>
        <v>57.381615598885794</v>
      </c>
      <c r="AG48" s="77">
        <f t="shared" si="14"/>
        <v>-42.618384401114206</v>
      </c>
    </row>
    <row r="49" spans="1:33" ht="12.75">
      <c r="A49" s="226"/>
      <c r="B49" s="108">
        <v>20</v>
      </c>
      <c r="C49" s="109" t="s">
        <v>7</v>
      </c>
      <c r="D49" s="110">
        <v>451</v>
      </c>
      <c r="E49" s="18">
        <v>89</v>
      </c>
      <c r="F49" s="17">
        <f t="shared" si="0"/>
        <v>36.3265306122449</v>
      </c>
      <c r="G49" s="18">
        <v>127</v>
      </c>
      <c r="H49" s="17">
        <f t="shared" si="1"/>
        <v>51.83673469387755</v>
      </c>
      <c r="I49" s="18">
        <v>1</v>
      </c>
      <c r="J49" s="17">
        <f t="shared" si="20"/>
        <v>0.40816326530612246</v>
      </c>
      <c r="K49" s="18">
        <v>2</v>
      </c>
      <c r="L49" s="17">
        <f t="shared" si="3"/>
        <v>0.8163265306122449</v>
      </c>
      <c r="M49" s="18">
        <v>1</v>
      </c>
      <c r="N49" s="17">
        <f t="shared" si="4"/>
        <v>0.40816326530612246</v>
      </c>
      <c r="O49" s="18">
        <v>13</v>
      </c>
      <c r="P49" s="17">
        <f t="shared" si="21"/>
        <v>5.3061224489795915</v>
      </c>
      <c r="Q49" s="18">
        <v>0</v>
      </c>
      <c r="R49" s="17">
        <f t="shared" si="15"/>
        <v>0</v>
      </c>
      <c r="S49" s="63">
        <v>3</v>
      </c>
      <c r="T49" s="17">
        <f t="shared" si="22"/>
        <v>1.2244897959183674</v>
      </c>
      <c r="U49" s="18">
        <v>0</v>
      </c>
      <c r="V49" s="17">
        <f t="shared" si="23"/>
        <v>0</v>
      </c>
      <c r="W49" s="63">
        <v>1</v>
      </c>
      <c r="X49" s="17">
        <f t="shared" si="8"/>
        <v>0.40816326530612246</v>
      </c>
      <c r="Y49" s="63">
        <v>0</v>
      </c>
      <c r="Z49" s="17">
        <f t="shared" si="9"/>
        <v>0</v>
      </c>
      <c r="AA49" s="63">
        <f t="shared" si="16"/>
        <v>237</v>
      </c>
      <c r="AB49" s="67">
        <f t="shared" si="10"/>
        <v>96.73469387755102</v>
      </c>
      <c r="AC49" s="18">
        <v>8</v>
      </c>
      <c r="AD49" s="76">
        <f t="shared" si="11"/>
        <v>3.2653061224489797</v>
      </c>
      <c r="AE49" s="63">
        <f t="shared" si="18"/>
        <v>245</v>
      </c>
      <c r="AF49" s="76">
        <f t="shared" si="19"/>
        <v>54.32372505543237</v>
      </c>
      <c r="AG49" s="77">
        <f t="shared" si="14"/>
        <v>-45.67627494456763</v>
      </c>
    </row>
    <row r="50" spans="1:36" s="56" customFormat="1" ht="12.75">
      <c r="A50" s="226"/>
      <c r="B50" s="108">
        <v>20</v>
      </c>
      <c r="C50" s="109" t="s">
        <v>8</v>
      </c>
      <c r="D50" s="110">
        <v>452</v>
      </c>
      <c r="E50" s="18">
        <v>104</v>
      </c>
      <c r="F50" s="17">
        <f t="shared" si="0"/>
        <v>35.98615916955018</v>
      </c>
      <c r="G50" s="18">
        <v>139</v>
      </c>
      <c r="H50" s="17">
        <f t="shared" si="1"/>
        <v>48.09688581314879</v>
      </c>
      <c r="I50" s="18">
        <v>3</v>
      </c>
      <c r="J50" s="17">
        <f t="shared" si="20"/>
        <v>1.0380622837370241</v>
      </c>
      <c r="K50" s="18">
        <v>5</v>
      </c>
      <c r="L50" s="17">
        <f t="shared" si="3"/>
        <v>1.7301038062283738</v>
      </c>
      <c r="M50" s="18">
        <v>5</v>
      </c>
      <c r="N50" s="17">
        <f t="shared" si="4"/>
        <v>1.7301038062283738</v>
      </c>
      <c r="O50" s="18">
        <v>23</v>
      </c>
      <c r="P50" s="17">
        <f t="shared" si="21"/>
        <v>7.958477508650519</v>
      </c>
      <c r="Q50" s="18">
        <v>0</v>
      </c>
      <c r="R50" s="17">
        <f t="shared" si="15"/>
        <v>0</v>
      </c>
      <c r="S50" s="63">
        <v>3</v>
      </c>
      <c r="T50" s="17">
        <f t="shared" si="22"/>
        <v>1.0380622837370241</v>
      </c>
      <c r="U50" s="18">
        <v>0</v>
      </c>
      <c r="V50" s="17">
        <f t="shared" si="23"/>
        <v>0</v>
      </c>
      <c r="W50" s="63">
        <v>0</v>
      </c>
      <c r="X50" s="17">
        <f t="shared" si="8"/>
        <v>0</v>
      </c>
      <c r="Y50" s="63">
        <v>0</v>
      </c>
      <c r="Z50" s="17">
        <f t="shared" si="9"/>
        <v>0</v>
      </c>
      <c r="AA50" s="63">
        <f t="shared" si="16"/>
        <v>282</v>
      </c>
      <c r="AB50" s="67">
        <f t="shared" si="10"/>
        <v>97.57785467128028</v>
      </c>
      <c r="AC50" s="18">
        <v>7</v>
      </c>
      <c r="AD50" s="76">
        <f t="shared" si="11"/>
        <v>2.422145328719723</v>
      </c>
      <c r="AE50" s="63">
        <f t="shared" si="18"/>
        <v>289</v>
      </c>
      <c r="AF50" s="76">
        <f t="shared" si="19"/>
        <v>63.93805309734514</v>
      </c>
      <c r="AG50" s="77">
        <f t="shared" si="14"/>
        <v>-36.06194690265486</v>
      </c>
      <c r="AH50" s="57"/>
      <c r="AI50" s="57"/>
      <c r="AJ50" s="57"/>
    </row>
    <row r="51" spans="1:33" ht="12.75">
      <c r="A51" s="226"/>
      <c r="B51" s="108">
        <v>21</v>
      </c>
      <c r="C51" s="109" t="s">
        <v>7</v>
      </c>
      <c r="D51" s="110">
        <v>512</v>
      </c>
      <c r="E51" s="18">
        <v>117</v>
      </c>
      <c r="F51" s="17">
        <f t="shared" si="0"/>
        <v>35.56231003039514</v>
      </c>
      <c r="G51" s="18">
        <v>168</v>
      </c>
      <c r="H51" s="17">
        <f t="shared" si="1"/>
        <v>51.06382978723404</v>
      </c>
      <c r="I51" s="18">
        <v>2</v>
      </c>
      <c r="J51" s="17">
        <f t="shared" si="20"/>
        <v>0.60790273556231</v>
      </c>
      <c r="K51" s="18">
        <v>1</v>
      </c>
      <c r="L51" s="17">
        <f t="shared" si="3"/>
        <v>0.303951367781155</v>
      </c>
      <c r="M51" s="18">
        <v>3</v>
      </c>
      <c r="N51" s="17">
        <f t="shared" si="4"/>
        <v>0.911854103343465</v>
      </c>
      <c r="O51" s="18">
        <v>29</v>
      </c>
      <c r="P51" s="17">
        <f t="shared" si="21"/>
        <v>8.814589665653495</v>
      </c>
      <c r="Q51" s="18">
        <v>0</v>
      </c>
      <c r="R51" s="17">
        <f t="shared" si="15"/>
        <v>0</v>
      </c>
      <c r="S51" s="63">
        <v>2</v>
      </c>
      <c r="T51" s="17">
        <f t="shared" si="22"/>
        <v>0.60790273556231</v>
      </c>
      <c r="U51" s="18">
        <v>0</v>
      </c>
      <c r="V51" s="17">
        <f t="shared" si="23"/>
        <v>0</v>
      </c>
      <c r="W51" s="63">
        <v>0</v>
      </c>
      <c r="X51" s="17">
        <f t="shared" si="8"/>
        <v>0</v>
      </c>
      <c r="Y51" s="63">
        <v>0</v>
      </c>
      <c r="Z51" s="17">
        <f t="shared" si="9"/>
        <v>0</v>
      </c>
      <c r="AA51" s="63">
        <f t="shared" si="16"/>
        <v>322</v>
      </c>
      <c r="AB51" s="67">
        <f t="shared" si="10"/>
        <v>97.87234042553192</v>
      </c>
      <c r="AC51" s="18">
        <v>7</v>
      </c>
      <c r="AD51" s="76">
        <f t="shared" si="11"/>
        <v>2.127659574468085</v>
      </c>
      <c r="AE51" s="63">
        <f t="shared" si="18"/>
        <v>329</v>
      </c>
      <c r="AF51" s="76">
        <f t="shared" si="19"/>
        <v>64.2578125</v>
      </c>
      <c r="AG51" s="77">
        <f t="shared" si="14"/>
        <v>-35.7421875</v>
      </c>
    </row>
    <row r="52" spans="1:33" ht="12.75">
      <c r="A52" s="226"/>
      <c r="B52" s="108">
        <v>21</v>
      </c>
      <c r="C52" s="109" t="s">
        <v>8</v>
      </c>
      <c r="D52" s="110">
        <v>513</v>
      </c>
      <c r="E52" s="18">
        <v>115</v>
      </c>
      <c r="F52" s="17">
        <f t="shared" si="0"/>
        <v>38.72053872053872</v>
      </c>
      <c r="G52" s="18">
        <v>138</v>
      </c>
      <c r="H52" s="17">
        <f t="shared" si="1"/>
        <v>46.464646464646464</v>
      </c>
      <c r="I52" s="18">
        <v>4</v>
      </c>
      <c r="J52" s="17">
        <f t="shared" si="20"/>
        <v>1.3468013468013467</v>
      </c>
      <c r="K52" s="18">
        <v>0</v>
      </c>
      <c r="L52" s="17">
        <f t="shared" si="3"/>
        <v>0</v>
      </c>
      <c r="M52" s="18">
        <v>3</v>
      </c>
      <c r="N52" s="17">
        <f t="shared" si="4"/>
        <v>1.0101010101010102</v>
      </c>
      <c r="O52" s="18">
        <v>20</v>
      </c>
      <c r="P52" s="17">
        <f t="shared" si="21"/>
        <v>6.7340067340067336</v>
      </c>
      <c r="Q52" s="18">
        <v>0</v>
      </c>
      <c r="R52" s="17">
        <f t="shared" si="15"/>
        <v>0</v>
      </c>
      <c r="S52" s="63">
        <v>3</v>
      </c>
      <c r="T52" s="17">
        <f t="shared" si="22"/>
        <v>1.0101010101010102</v>
      </c>
      <c r="U52" s="18">
        <v>0</v>
      </c>
      <c r="V52" s="17">
        <f t="shared" si="23"/>
        <v>0</v>
      </c>
      <c r="W52" s="63">
        <v>0</v>
      </c>
      <c r="X52" s="17">
        <f t="shared" si="8"/>
        <v>0</v>
      </c>
      <c r="Y52" s="63">
        <v>0</v>
      </c>
      <c r="Z52" s="17">
        <f t="shared" si="9"/>
        <v>0</v>
      </c>
      <c r="AA52" s="63">
        <f t="shared" si="16"/>
        <v>283</v>
      </c>
      <c r="AB52" s="67">
        <f t="shared" si="10"/>
        <v>95.28619528619528</v>
      </c>
      <c r="AC52" s="18">
        <v>14</v>
      </c>
      <c r="AD52" s="76">
        <f t="shared" si="11"/>
        <v>4.713804713804714</v>
      </c>
      <c r="AE52" s="63">
        <f t="shared" si="18"/>
        <v>297</v>
      </c>
      <c r="AF52" s="76">
        <f t="shared" si="19"/>
        <v>57.89473684210527</v>
      </c>
      <c r="AG52" s="77">
        <f t="shared" si="14"/>
        <v>-42.10526315789473</v>
      </c>
    </row>
    <row r="53" spans="1:33" ht="12.75">
      <c r="A53" s="226"/>
      <c r="B53" s="108">
        <v>22</v>
      </c>
      <c r="C53" s="109" t="s">
        <v>7</v>
      </c>
      <c r="D53" s="110">
        <v>431</v>
      </c>
      <c r="E53" s="18">
        <v>67</v>
      </c>
      <c r="F53" s="17">
        <f t="shared" si="0"/>
        <v>24.100719424460433</v>
      </c>
      <c r="G53" s="18">
        <v>153</v>
      </c>
      <c r="H53" s="17">
        <f t="shared" si="1"/>
        <v>55.03597122302158</v>
      </c>
      <c r="I53" s="18">
        <v>9</v>
      </c>
      <c r="J53" s="17">
        <f t="shared" si="20"/>
        <v>3.237410071942446</v>
      </c>
      <c r="K53" s="18">
        <v>2</v>
      </c>
      <c r="L53" s="17">
        <f t="shared" si="3"/>
        <v>0.7194244604316548</v>
      </c>
      <c r="M53" s="18">
        <v>2</v>
      </c>
      <c r="N53" s="17">
        <f t="shared" si="4"/>
        <v>0.7194244604316548</v>
      </c>
      <c r="O53" s="18">
        <v>28</v>
      </c>
      <c r="P53" s="17">
        <f t="shared" si="21"/>
        <v>10.071942446043165</v>
      </c>
      <c r="Q53" s="18">
        <v>0</v>
      </c>
      <c r="R53" s="17">
        <f t="shared" si="15"/>
        <v>0</v>
      </c>
      <c r="S53" s="63">
        <v>2</v>
      </c>
      <c r="T53" s="17">
        <f t="shared" si="22"/>
        <v>0.7194244604316548</v>
      </c>
      <c r="U53" s="18">
        <v>0</v>
      </c>
      <c r="V53" s="17">
        <f t="shared" si="23"/>
        <v>0</v>
      </c>
      <c r="W53" s="63">
        <v>1</v>
      </c>
      <c r="X53" s="17">
        <f t="shared" si="8"/>
        <v>0.3597122302158274</v>
      </c>
      <c r="Y53" s="63">
        <v>0</v>
      </c>
      <c r="Z53" s="17">
        <f t="shared" si="9"/>
        <v>0</v>
      </c>
      <c r="AA53" s="63">
        <f t="shared" si="16"/>
        <v>264</v>
      </c>
      <c r="AB53" s="67">
        <f t="shared" si="10"/>
        <v>94.96402877697841</v>
      </c>
      <c r="AC53" s="18">
        <v>14</v>
      </c>
      <c r="AD53" s="76">
        <f t="shared" si="11"/>
        <v>5.0359712230215825</v>
      </c>
      <c r="AE53" s="63">
        <f t="shared" si="18"/>
        <v>278</v>
      </c>
      <c r="AF53" s="76">
        <f t="shared" si="19"/>
        <v>64.50116009280742</v>
      </c>
      <c r="AG53" s="77">
        <f t="shared" si="14"/>
        <v>-35.498839907192576</v>
      </c>
    </row>
    <row r="54" spans="1:33" ht="12.75">
      <c r="A54" s="226"/>
      <c r="B54" s="108">
        <v>22</v>
      </c>
      <c r="C54" s="109" t="s">
        <v>8</v>
      </c>
      <c r="D54" s="110">
        <v>432</v>
      </c>
      <c r="E54" s="18">
        <v>88</v>
      </c>
      <c r="F54" s="17">
        <f t="shared" si="0"/>
        <v>30.555555555555557</v>
      </c>
      <c r="G54" s="18">
        <v>146</v>
      </c>
      <c r="H54" s="17">
        <f t="shared" si="1"/>
        <v>50.69444444444444</v>
      </c>
      <c r="I54" s="18">
        <v>3</v>
      </c>
      <c r="J54" s="17">
        <f t="shared" si="20"/>
        <v>1.0416666666666665</v>
      </c>
      <c r="K54" s="18">
        <v>1</v>
      </c>
      <c r="L54" s="17">
        <f t="shared" si="3"/>
        <v>0.3472222222222222</v>
      </c>
      <c r="M54" s="18">
        <v>1</v>
      </c>
      <c r="N54" s="17">
        <f t="shared" si="4"/>
        <v>0.3472222222222222</v>
      </c>
      <c r="O54" s="18">
        <v>33</v>
      </c>
      <c r="P54" s="17">
        <f t="shared" si="21"/>
        <v>11.458333333333332</v>
      </c>
      <c r="Q54" s="18">
        <v>0</v>
      </c>
      <c r="R54" s="17">
        <f t="shared" si="15"/>
        <v>0</v>
      </c>
      <c r="S54" s="63">
        <v>2</v>
      </c>
      <c r="T54" s="17">
        <f t="shared" si="22"/>
        <v>0.6944444444444444</v>
      </c>
      <c r="U54" s="18">
        <v>0</v>
      </c>
      <c r="V54" s="17">
        <f t="shared" si="23"/>
        <v>0</v>
      </c>
      <c r="W54" s="63">
        <v>0</v>
      </c>
      <c r="X54" s="17">
        <f t="shared" si="8"/>
        <v>0</v>
      </c>
      <c r="Y54" s="63">
        <v>0</v>
      </c>
      <c r="Z54" s="17">
        <f t="shared" si="9"/>
        <v>0</v>
      </c>
      <c r="AA54" s="63">
        <f t="shared" si="16"/>
        <v>274</v>
      </c>
      <c r="AB54" s="67">
        <f t="shared" si="10"/>
        <v>95.13888888888889</v>
      </c>
      <c r="AC54" s="18">
        <v>14</v>
      </c>
      <c r="AD54" s="76">
        <f t="shared" si="11"/>
        <v>4.861111111111112</v>
      </c>
      <c r="AE54" s="63">
        <f t="shared" si="18"/>
        <v>288</v>
      </c>
      <c r="AF54" s="76">
        <f t="shared" si="19"/>
        <v>66.66666666666666</v>
      </c>
      <c r="AG54" s="77">
        <f t="shared" si="14"/>
        <v>-33.33333333333334</v>
      </c>
    </row>
    <row r="55" spans="1:33" ht="12.75">
      <c r="A55" s="226"/>
      <c r="B55" s="108">
        <v>23</v>
      </c>
      <c r="C55" s="109" t="s">
        <v>7</v>
      </c>
      <c r="D55" s="110">
        <v>729</v>
      </c>
      <c r="E55" s="18">
        <v>162</v>
      </c>
      <c r="F55" s="17">
        <f t="shared" si="0"/>
        <v>34.03361344537815</v>
      </c>
      <c r="G55" s="18">
        <v>223</v>
      </c>
      <c r="H55" s="17">
        <f t="shared" si="1"/>
        <v>46.84873949579832</v>
      </c>
      <c r="I55" s="18">
        <v>7</v>
      </c>
      <c r="J55" s="17">
        <f t="shared" si="20"/>
        <v>1.4705882352941175</v>
      </c>
      <c r="K55" s="18">
        <v>4</v>
      </c>
      <c r="L55" s="17">
        <f t="shared" si="3"/>
        <v>0.8403361344537815</v>
      </c>
      <c r="M55" s="18">
        <v>4</v>
      </c>
      <c r="N55" s="17">
        <f t="shared" si="4"/>
        <v>0.8403361344537815</v>
      </c>
      <c r="O55" s="18">
        <v>66</v>
      </c>
      <c r="P55" s="17">
        <f t="shared" si="21"/>
        <v>13.865546218487395</v>
      </c>
      <c r="Q55" s="18">
        <v>0</v>
      </c>
      <c r="R55" s="17">
        <f t="shared" si="15"/>
        <v>0</v>
      </c>
      <c r="S55" s="63">
        <v>0</v>
      </c>
      <c r="T55" s="17">
        <f t="shared" si="22"/>
        <v>0</v>
      </c>
      <c r="U55" s="18">
        <v>0</v>
      </c>
      <c r="V55" s="17">
        <f t="shared" si="23"/>
        <v>0</v>
      </c>
      <c r="W55" s="63">
        <v>0</v>
      </c>
      <c r="X55" s="17">
        <f t="shared" si="8"/>
        <v>0</v>
      </c>
      <c r="Y55" s="63">
        <v>0</v>
      </c>
      <c r="Z55" s="17">
        <f t="shared" si="9"/>
        <v>0</v>
      </c>
      <c r="AA55" s="63">
        <f t="shared" si="16"/>
        <v>466</v>
      </c>
      <c r="AB55" s="67">
        <f t="shared" si="10"/>
        <v>97.89915966386555</v>
      </c>
      <c r="AC55" s="18">
        <v>10</v>
      </c>
      <c r="AD55" s="76">
        <f t="shared" si="11"/>
        <v>2.100840336134454</v>
      </c>
      <c r="AE55" s="63">
        <f t="shared" si="18"/>
        <v>476</v>
      </c>
      <c r="AF55" s="76">
        <f t="shared" si="19"/>
        <v>65.29492455418381</v>
      </c>
      <c r="AG55" s="77">
        <f t="shared" si="14"/>
        <v>-34.70507544581619</v>
      </c>
    </row>
    <row r="56" spans="1:33" ht="12.75">
      <c r="A56" s="226"/>
      <c r="B56" s="108">
        <v>24</v>
      </c>
      <c r="C56" s="109" t="s">
        <v>7</v>
      </c>
      <c r="D56" s="110">
        <v>557</v>
      </c>
      <c r="E56" s="18">
        <v>121</v>
      </c>
      <c r="F56" s="17">
        <f t="shared" si="0"/>
        <v>33.33333333333333</v>
      </c>
      <c r="G56" s="18">
        <v>189</v>
      </c>
      <c r="H56" s="17">
        <f t="shared" si="1"/>
        <v>52.066115702479344</v>
      </c>
      <c r="I56" s="18">
        <v>3</v>
      </c>
      <c r="J56" s="17">
        <f t="shared" si="20"/>
        <v>0.8264462809917356</v>
      </c>
      <c r="K56" s="18">
        <v>2</v>
      </c>
      <c r="L56" s="17">
        <f t="shared" si="3"/>
        <v>0.5509641873278237</v>
      </c>
      <c r="M56" s="18">
        <v>3</v>
      </c>
      <c r="N56" s="17">
        <f t="shared" si="4"/>
        <v>0.8264462809917356</v>
      </c>
      <c r="O56" s="18">
        <v>34</v>
      </c>
      <c r="P56" s="17">
        <f t="shared" si="21"/>
        <v>9.366391184573002</v>
      </c>
      <c r="Q56" s="18">
        <v>0</v>
      </c>
      <c r="R56" s="17">
        <f t="shared" si="15"/>
        <v>0</v>
      </c>
      <c r="S56" s="63">
        <v>1</v>
      </c>
      <c r="T56" s="17">
        <f t="shared" si="22"/>
        <v>0.27548209366391185</v>
      </c>
      <c r="U56" s="18">
        <v>0</v>
      </c>
      <c r="V56" s="17">
        <f t="shared" si="23"/>
        <v>0</v>
      </c>
      <c r="W56" s="63">
        <v>0</v>
      </c>
      <c r="X56" s="17">
        <f t="shared" si="8"/>
        <v>0</v>
      </c>
      <c r="Y56" s="63">
        <v>0</v>
      </c>
      <c r="Z56" s="17">
        <f t="shared" si="9"/>
        <v>0</v>
      </c>
      <c r="AA56" s="63">
        <f t="shared" si="16"/>
        <v>353</v>
      </c>
      <c r="AB56" s="67">
        <f t="shared" si="10"/>
        <v>97.2451790633609</v>
      </c>
      <c r="AC56" s="18">
        <v>10</v>
      </c>
      <c r="AD56" s="76">
        <f t="shared" si="11"/>
        <v>2.7548209366391188</v>
      </c>
      <c r="AE56" s="63">
        <f t="shared" si="18"/>
        <v>363</v>
      </c>
      <c r="AF56" s="76">
        <f t="shared" si="19"/>
        <v>65.1705565529623</v>
      </c>
      <c r="AG56" s="77">
        <f t="shared" si="14"/>
        <v>-34.829443447037704</v>
      </c>
    </row>
    <row r="57" spans="1:33" ht="12.75">
      <c r="A57" s="226"/>
      <c r="B57" s="108">
        <v>24</v>
      </c>
      <c r="C57" s="109" t="s">
        <v>8</v>
      </c>
      <c r="D57" s="110">
        <v>557</v>
      </c>
      <c r="E57" s="18">
        <v>133</v>
      </c>
      <c r="F57" s="17">
        <f t="shared" si="0"/>
        <v>34.1025641025641</v>
      </c>
      <c r="G57" s="18">
        <v>188</v>
      </c>
      <c r="H57" s="17">
        <f t="shared" si="1"/>
        <v>48.205128205128204</v>
      </c>
      <c r="I57" s="18">
        <v>2</v>
      </c>
      <c r="J57" s="17">
        <f t="shared" si="20"/>
        <v>0.5128205128205128</v>
      </c>
      <c r="K57" s="18">
        <v>2</v>
      </c>
      <c r="L57" s="17">
        <f t="shared" si="3"/>
        <v>0.5128205128205128</v>
      </c>
      <c r="M57" s="18">
        <v>0</v>
      </c>
      <c r="N57" s="17">
        <f t="shared" si="4"/>
        <v>0</v>
      </c>
      <c r="O57" s="18">
        <v>49</v>
      </c>
      <c r="P57" s="17">
        <f t="shared" si="21"/>
        <v>12.564102564102564</v>
      </c>
      <c r="Q57" s="18">
        <v>0</v>
      </c>
      <c r="R57" s="17">
        <f t="shared" si="15"/>
        <v>0</v>
      </c>
      <c r="S57" s="63">
        <v>3</v>
      </c>
      <c r="T57" s="17">
        <f t="shared" si="22"/>
        <v>0.7692307692307693</v>
      </c>
      <c r="U57" s="18">
        <v>0</v>
      </c>
      <c r="V57" s="17">
        <f t="shared" si="23"/>
        <v>0</v>
      </c>
      <c r="W57" s="63">
        <v>0</v>
      </c>
      <c r="X57" s="17">
        <f t="shared" si="8"/>
        <v>0</v>
      </c>
      <c r="Y57" s="63">
        <v>0</v>
      </c>
      <c r="Z57" s="17">
        <f t="shared" si="9"/>
        <v>0</v>
      </c>
      <c r="AA57" s="63">
        <f t="shared" si="16"/>
        <v>377</v>
      </c>
      <c r="AB57" s="67">
        <f t="shared" si="10"/>
        <v>96.66666666666667</v>
      </c>
      <c r="AC57" s="18">
        <v>13</v>
      </c>
      <c r="AD57" s="76">
        <f t="shared" si="11"/>
        <v>3.3333333333333335</v>
      </c>
      <c r="AE57" s="63">
        <f t="shared" si="18"/>
        <v>390</v>
      </c>
      <c r="AF57" s="76">
        <f t="shared" si="19"/>
        <v>70.01795332136446</v>
      </c>
      <c r="AG57" s="77">
        <f t="shared" si="14"/>
        <v>-29.98204667863554</v>
      </c>
    </row>
    <row r="58" spans="1:33" ht="12.75">
      <c r="A58" s="226"/>
      <c r="B58" s="108">
        <v>25</v>
      </c>
      <c r="C58" s="109" t="s">
        <v>7</v>
      </c>
      <c r="D58" s="110">
        <v>665</v>
      </c>
      <c r="E58" s="18">
        <v>130</v>
      </c>
      <c r="F58" s="17">
        <f t="shared" si="0"/>
        <v>28.26086956521739</v>
      </c>
      <c r="G58" s="18">
        <v>247</v>
      </c>
      <c r="H58" s="17">
        <f t="shared" si="1"/>
        <v>53.69565217391305</v>
      </c>
      <c r="I58" s="18">
        <v>4</v>
      </c>
      <c r="J58" s="17">
        <f t="shared" si="20"/>
        <v>0.8695652173913043</v>
      </c>
      <c r="K58" s="18">
        <v>0</v>
      </c>
      <c r="L58" s="17">
        <f t="shared" si="3"/>
        <v>0</v>
      </c>
      <c r="M58" s="18">
        <v>3</v>
      </c>
      <c r="N58" s="17">
        <f t="shared" si="4"/>
        <v>0.6521739130434783</v>
      </c>
      <c r="O58" s="18">
        <v>60</v>
      </c>
      <c r="P58" s="17">
        <f t="shared" si="21"/>
        <v>13.043478260869565</v>
      </c>
      <c r="Q58" s="18">
        <v>0</v>
      </c>
      <c r="R58" s="17">
        <f t="shared" si="15"/>
        <v>0</v>
      </c>
      <c r="S58" s="63">
        <v>4</v>
      </c>
      <c r="T58" s="17">
        <f t="shared" si="22"/>
        <v>0.8695652173913043</v>
      </c>
      <c r="U58" s="18">
        <v>1</v>
      </c>
      <c r="V58" s="17">
        <f t="shared" si="23"/>
        <v>0.21739130434782608</v>
      </c>
      <c r="W58" s="63">
        <v>1</v>
      </c>
      <c r="X58" s="17">
        <f t="shared" si="8"/>
        <v>0.21739130434782608</v>
      </c>
      <c r="Y58" s="63">
        <v>1</v>
      </c>
      <c r="Z58" s="17">
        <f t="shared" si="9"/>
        <v>0.21739130434782608</v>
      </c>
      <c r="AA58" s="63">
        <f t="shared" si="16"/>
        <v>451</v>
      </c>
      <c r="AB58" s="67">
        <f t="shared" si="10"/>
        <v>98.04347826086956</v>
      </c>
      <c r="AC58" s="18">
        <v>9</v>
      </c>
      <c r="AD58" s="76">
        <f t="shared" si="11"/>
        <v>1.956521739130435</v>
      </c>
      <c r="AE58" s="63">
        <f t="shared" si="18"/>
        <v>460</v>
      </c>
      <c r="AF58" s="76">
        <f t="shared" si="19"/>
        <v>69.17293233082707</v>
      </c>
      <c r="AG58" s="77">
        <f t="shared" si="14"/>
        <v>-30.827067669172934</v>
      </c>
    </row>
    <row r="59" spans="1:33" ht="12.75">
      <c r="A59" s="226"/>
      <c r="B59" s="108">
        <v>26</v>
      </c>
      <c r="C59" s="109" t="s">
        <v>7</v>
      </c>
      <c r="D59" s="110">
        <v>618</v>
      </c>
      <c r="E59" s="18">
        <v>144</v>
      </c>
      <c r="F59" s="17">
        <f t="shared" si="0"/>
        <v>33.48837209302326</v>
      </c>
      <c r="G59" s="18">
        <v>222</v>
      </c>
      <c r="H59" s="17">
        <f t="shared" si="1"/>
        <v>51.627906976744185</v>
      </c>
      <c r="I59" s="18">
        <v>8</v>
      </c>
      <c r="J59" s="17">
        <f t="shared" si="20"/>
        <v>1.8604651162790697</v>
      </c>
      <c r="K59" s="18">
        <v>0</v>
      </c>
      <c r="L59" s="17">
        <f t="shared" si="3"/>
        <v>0</v>
      </c>
      <c r="M59" s="18">
        <v>1</v>
      </c>
      <c r="N59" s="17">
        <f t="shared" si="4"/>
        <v>0.23255813953488372</v>
      </c>
      <c r="O59" s="18">
        <v>42</v>
      </c>
      <c r="P59" s="17">
        <f t="shared" si="21"/>
        <v>9.767441860465116</v>
      </c>
      <c r="Q59" s="18">
        <v>0</v>
      </c>
      <c r="R59" s="17">
        <f t="shared" si="15"/>
        <v>0</v>
      </c>
      <c r="S59" s="63">
        <v>4</v>
      </c>
      <c r="T59" s="17">
        <f t="shared" si="22"/>
        <v>0.9302325581395349</v>
      </c>
      <c r="U59" s="18">
        <v>0</v>
      </c>
      <c r="V59" s="17">
        <f t="shared" si="23"/>
        <v>0</v>
      </c>
      <c r="W59" s="63">
        <v>1</v>
      </c>
      <c r="X59" s="17">
        <f t="shared" si="8"/>
        <v>0.23255813953488372</v>
      </c>
      <c r="Y59" s="63">
        <v>0</v>
      </c>
      <c r="Z59" s="17">
        <f t="shared" si="9"/>
        <v>0</v>
      </c>
      <c r="AA59" s="63">
        <f t="shared" si="16"/>
        <v>422</v>
      </c>
      <c r="AB59" s="67">
        <f t="shared" si="10"/>
        <v>98.13953488372093</v>
      </c>
      <c r="AC59" s="18">
        <v>8</v>
      </c>
      <c r="AD59" s="76">
        <f t="shared" si="11"/>
        <v>1.8604651162790697</v>
      </c>
      <c r="AE59" s="63">
        <f t="shared" si="18"/>
        <v>430</v>
      </c>
      <c r="AF59" s="76">
        <f t="shared" si="19"/>
        <v>69.57928802588997</v>
      </c>
      <c r="AG59" s="77">
        <f t="shared" si="14"/>
        <v>-30.420711974110034</v>
      </c>
    </row>
    <row r="60" spans="1:33" ht="12.75">
      <c r="A60" s="226"/>
      <c r="B60" s="108">
        <v>26</v>
      </c>
      <c r="C60" s="109" t="s">
        <v>8</v>
      </c>
      <c r="D60" s="110">
        <v>619</v>
      </c>
      <c r="E60" s="18">
        <v>135</v>
      </c>
      <c r="F60" s="17">
        <f t="shared" si="0"/>
        <v>30.751708428246015</v>
      </c>
      <c r="G60" s="18">
        <v>226</v>
      </c>
      <c r="H60" s="17">
        <f t="shared" si="1"/>
        <v>51.48063781321185</v>
      </c>
      <c r="I60" s="18">
        <v>7</v>
      </c>
      <c r="J60" s="17">
        <f t="shared" si="20"/>
        <v>1.5945330296127564</v>
      </c>
      <c r="K60" s="18">
        <v>4</v>
      </c>
      <c r="L60" s="17">
        <f t="shared" si="3"/>
        <v>0.9111617312072893</v>
      </c>
      <c r="M60" s="18">
        <v>2</v>
      </c>
      <c r="N60" s="17">
        <f t="shared" si="4"/>
        <v>0.45558086560364464</v>
      </c>
      <c r="O60" s="18">
        <v>53</v>
      </c>
      <c r="P60" s="17">
        <f t="shared" si="21"/>
        <v>12.072892938496583</v>
      </c>
      <c r="Q60" s="18">
        <v>3</v>
      </c>
      <c r="R60" s="17">
        <f t="shared" si="15"/>
        <v>0.683371298405467</v>
      </c>
      <c r="S60" s="63">
        <v>1</v>
      </c>
      <c r="T60" s="17">
        <f t="shared" si="22"/>
        <v>0.22779043280182232</v>
      </c>
      <c r="U60" s="18">
        <v>0</v>
      </c>
      <c r="V60" s="17">
        <f t="shared" si="23"/>
        <v>0</v>
      </c>
      <c r="W60" s="63">
        <v>5</v>
      </c>
      <c r="X60" s="17">
        <f t="shared" si="8"/>
        <v>1.1389521640091116</v>
      </c>
      <c r="Y60" s="63">
        <v>0</v>
      </c>
      <c r="Z60" s="17">
        <f t="shared" si="9"/>
        <v>0</v>
      </c>
      <c r="AA60" s="63">
        <f t="shared" si="16"/>
        <v>436</v>
      </c>
      <c r="AB60" s="67">
        <f t="shared" si="10"/>
        <v>99.31662870159454</v>
      </c>
      <c r="AC60" s="18">
        <v>3</v>
      </c>
      <c r="AD60" s="76">
        <f t="shared" si="11"/>
        <v>0.683371298405467</v>
      </c>
      <c r="AE60" s="63">
        <f t="shared" si="18"/>
        <v>439</v>
      </c>
      <c r="AF60" s="76">
        <f t="shared" si="19"/>
        <v>70.92084006462036</v>
      </c>
      <c r="AG60" s="77">
        <f t="shared" si="14"/>
        <v>-29.079159935379636</v>
      </c>
    </row>
    <row r="61" spans="1:33" ht="12.75">
      <c r="A61" s="226"/>
      <c r="B61" s="108">
        <v>27</v>
      </c>
      <c r="C61" s="109" t="s">
        <v>7</v>
      </c>
      <c r="D61" s="110">
        <v>615</v>
      </c>
      <c r="E61" s="18">
        <v>162</v>
      </c>
      <c r="F61" s="17">
        <f t="shared" si="0"/>
        <v>34.24947145877378</v>
      </c>
      <c r="G61" s="18">
        <v>244</v>
      </c>
      <c r="H61" s="17">
        <f t="shared" si="1"/>
        <v>51.58562367864693</v>
      </c>
      <c r="I61" s="18">
        <v>8</v>
      </c>
      <c r="J61" s="17">
        <f t="shared" si="20"/>
        <v>1.6913319238900635</v>
      </c>
      <c r="K61" s="18">
        <v>3</v>
      </c>
      <c r="L61" s="17">
        <f t="shared" si="3"/>
        <v>0.6342494714587738</v>
      </c>
      <c r="M61" s="18">
        <v>2</v>
      </c>
      <c r="N61" s="17">
        <f t="shared" si="4"/>
        <v>0.42283298097251587</v>
      </c>
      <c r="O61" s="18">
        <v>50</v>
      </c>
      <c r="P61" s="17">
        <f t="shared" si="21"/>
        <v>10.570824524312897</v>
      </c>
      <c r="Q61" s="18">
        <v>0</v>
      </c>
      <c r="R61" s="17">
        <f t="shared" si="15"/>
        <v>0</v>
      </c>
      <c r="S61" s="63">
        <v>2</v>
      </c>
      <c r="T61" s="17">
        <f t="shared" si="22"/>
        <v>0.42283298097251587</v>
      </c>
      <c r="U61" s="18">
        <v>0</v>
      </c>
      <c r="V61" s="17">
        <f t="shared" si="23"/>
        <v>0</v>
      </c>
      <c r="W61" s="63">
        <v>0</v>
      </c>
      <c r="X61" s="17">
        <f t="shared" si="8"/>
        <v>0</v>
      </c>
      <c r="Y61" s="63">
        <v>0</v>
      </c>
      <c r="Z61" s="17">
        <f t="shared" si="9"/>
        <v>0</v>
      </c>
      <c r="AA61" s="63">
        <f t="shared" si="16"/>
        <v>471</v>
      </c>
      <c r="AB61" s="67">
        <f t="shared" si="10"/>
        <v>99.57716701902748</v>
      </c>
      <c r="AC61" s="18">
        <v>2</v>
      </c>
      <c r="AD61" s="76">
        <f t="shared" si="11"/>
        <v>0.42283298097251587</v>
      </c>
      <c r="AE61" s="63">
        <f t="shared" si="18"/>
        <v>473</v>
      </c>
      <c r="AF61" s="76">
        <f t="shared" si="19"/>
        <v>76.91056910569107</v>
      </c>
      <c r="AG61" s="77">
        <f t="shared" si="14"/>
        <v>-23.089430894308933</v>
      </c>
    </row>
    <row r="62" spans="1:33" ht="12.75">
      <c r="A62" s="226"/>
      <c r="B62" s="108">
        <v>27</v>
      </c>
      <c r="C62" s="109" t="s">
        <v>8</v>
      </c>
      <c r="D62" s="110">
        <v>616</v>
      </c>
      <c r="E62" s="18">
        <v>152</v>
      </c>
      <c r="F62" s="17">
        <f t="shared" si="0"/>
        <v>34.00447427293065</v>
      </c>
      <c r="G62" s="18">
        <v>231</v>
      </c>
      <c r="H62" s="17">
        <f t="shared" si="1"/>
        <v>51.67785234899329</v>
      </c>
      <c r="I62" s="18">
        <v>5</v>
      </c>
      <c r="J62" s="17">
        <f t="shared" si="20"/>
        <v>1.1185682326621924</v>
      </c>
      <c r="K62" s="18">
        <v>2</v>
      </c>
      <c r="L62" s="17">
        <f t="shared" si="3"/>
        <v>0.44742729306487694</v>
      </c>
      <c r="M62" s="18">
        <v>1</v>
      </c>
      <c r="N62" s="17">
        <f t="shared" si="4"/>
        <v>0.22371364653243847</v>
      </c>
      <c r="O62" s="18">
        <v>51</v>
      </c>
      <c r="P62" s="17">
        <f t="shared" si="21"/>
        <v>11.409395973154362</v>
      </c>
      <c r="Q62" s="18">
        <v>0</v>
      </c>
      <c r="R62" s="17">
        <f t="shared" si="15"/>
        <v>0</v>
      </c>
      <c r="S62" s="63">
        <v>1</v>
      </c>
      <c r="T62" s="17">
        <f t="shared" si="22"/>
        <v>0.22371364653243847</v>
      </c>
      <c r="U62" s="18">
        <v>0</v>
      </c>
      <c r="V62" s="17">
        <f t="shared" si="23"/>
        <v>0</v>
      </c>
      <c r="W62" s="63">
        <v>1</v>
      </c>
      <c r="X62" s="17">
        <f t="shared" si="8"/>
        <v>0.22371364653243847</v>
      </c>
      <c r="Y62" s="63">
        <v>0</v>
      </c>
      <c r="Z62" s="17">
        <f t="shared" si="9"/>
        <v>0</v>
      </c>
      <c r="AA62" s="63">
        <f t="shared" si="16"/>
        <v>444</v>
      </c>
      <c r="AB62" s="67">
        <f t="shared" si="10"/>
        <v>99.32885906040269</v>
      </c>
      <c r="AC62" s="18">
        <v>3</v>
      </c>
      <c r="AD62" s="76">
        <f t="shared" si="11"/>
        <v>0.6711409395973155</v>
      </c>
      <c r="AE62" s="63">
        <f t="shared" si="18"/>
        <v>447</v>
      </c>
      <c r="AF62" s="76">
        <f t="shared" si="19"/>
        <v>72.56493506493507</v>
      </c>
      <c r="AG62" s="77">
        <f t="shared" si="14"/>
        <v>-27.43506493506493</v>
      </c>
    </row>
    <row r="63" spans="1:33" ht="12.75">
      <c r="A63" s="226"/>
      <c r="B63" s="108">
        <v>28</v>
      </c>
      <c r="C63" s="109" t="s">
        <v>7</v>
      </c>
      <c r="D63" s="110">
        <v>405</v>
      </c>
      <c r="E63" s="18">
        <v>76</v>
      </c>
      <c r="F63" s="17">
        <f t="shared" si="0"/>
        <v>30.158730158730158</v>
      </c>
      <c r="G63" s="18">
        <v>139</v>
      </c>
      <c r="H63" s="17">
        <f t="shared" si="1"/>
        <v>55.158730158730165</v>
      </c>
      <c r="I63" s="18">
        <v>2</v>
      </c>
      <c r="J63" s="17">
        <f t="shared" si="20"/>
        <v>0.7936507936507936</v>
      </c>
      <c r="K63" s="18">
        <v>1</v>
      </c>
      <c r="L63" s="17">
        <f t="shared" si="3"/>
        <v>0.3968253968253968</v>
      </c>
      <c r="M63" s="18">
        <v>2</v>
      </c>
      <c r="N63" s="17">
        <f t="shared" si="4"/>
        <v>0.7936507936507936</v>
      </c>
      <c r="O63" s="18">
        <v>27</v>
      </c>
      <c r="P63" s="17">
        <f t="shared" si="21"/>
        <v>10.714285714285714</v>
      </c>
      <c r="Q63" s="18">
        <v>0</v>
      </c>
      <c r="R63" s="17">
        <f t="shared" si="15"/>
        <v>0</v>
      </c>
      <c r="S63" s="63">
        <v>1</v>
      </c>
      <c r="T63" s="17">
        <f t="shared" si="22"/>
        <v>0.3968253968253968</v>
      </c>
      <c r="U63" s="18">
        <v>0</v>
      </c>
      <c r="V63" s="17">
        <f t="shared" si="23"/>
        <v>0</v>
      </c>
      <c r="W63" s="63">
        <v>2</v>
      </c>
      <c r="X63" s="17">
        <f t="shared" si="8"/>
        <v>0.7936507936507936</v>
      </c>
      <c r="Y63" s="63">
        <v>0</v>
      </c>
      <c r="Z63" s="17">
        <f t="shared" si="9"/>
        <v>0</v>
      </c>
      <c r="AA63" s="63">
        <f t="shared" si="16"/>
        <v>250</v>
      </c>
      <c r="AB63" s="67">
        <f t="shared" si="10"/>
        <v>99.20634920634922</v>
      </c>
      <c r="AC63" s="18">
        <v>2</v>
      </c>
      <c r="AD63" s="76">
        <f t="shared" si="11"/>
        <v>0.7936507936507936</v>
      </c>
      <c r="AE63" s="63">
        <f t="shared" si="18"/>
        <v>252</v>
      </c>
      <c r="AF63" s="76">
        <f t="shared" si="19"/>
        <v>62.22222222222222</v>
      </c>
      <c r="AG63" s="77">
        <f t="shared" si="14"/>
        <v>-37.77777777777778</v>
      </c>
    </row>
    <row r="64" spans="1:33" ht="12.75">
      <c r="A64" s="226"/>
      <c r="B64" s="108">
        <v>28</v>
      </c>
      <c r="C64" s="109" t="s">
        <v>8</v>
      </c>
      <c r="D64" s="110">
        <v>405</v>
      </c>
      <c r="E64" s="18">
        <v>96</v>
      </c>
      <c r="F64" s="17">
        <f t="shared" si="0"/>
        <v>36.36363636363637</v>
      </c>
      <c r="G64" s="18">
        <v>132</v>
      </c>
      <c r="H64" s="17">
        <f t="shared" si="1"/>
        <v>50</v>
      </c>
      <c r="I64" s="18">
        <v>2</v>
      </c>
      <c r="J64" s="17">
        <f t="shared" si="20"/>
        <v>0.7575757575757576</v>
      </c>
      <c r="K64" s="18">
        <v>1</v>
      </c>
      <c r="L64" s="17">
        <f t="shared" si="3"/>
        <v>0.3787878787878788</v>
      </c>
      <c r="M64" s="18">
        <v>2</v>
      </c>
      <c r="N64" s="17">
        <f t="shared" si="4"/>
        <v>0.7575757575757576</v>
      </c>
      <c r="O64" s="18">
        <v>27</v>
      </c>
      <c r="P64" s="17">
        <f t="shared" si="21"/>
        <v>10.227272727272728</v>
      </c>
      <c r="Q64" s="18">
        <v>0</v>
      </c>
      <c r="R64" s="17">
        <f t="shared" si="15"/>
        <v>0</v>
      </c>
      <c r="S64" s="63">
        <v>2</v>
      </c>
      <c r="T64" s="17">
        <f t="shared" si="22"/>
        <v>0.7575757575757576</v>
      </c>
      <c r="U64" s="18">
        <v>0</v>
      </c>
      <c r="V64" s="17">
        <f t="shared" si="23"/>
        <v>0</v>
      </c>
      <c r="W64" s="63">
        <v>0</v>
      </c>
      <c r="X64" s="17">
        <f t="shared" si="8"/>
        <v>0</v>
      </c>
      <c r="Y64" s="63">
        <v>0</v>
      </c>
      <c r="Z64" s="17">
        <f t="shared" si="9"/>
        <v>0</v>
      </c>
      <c r="AA64" s="63">
        <f t="shared" si="16"/>
        <v>262</v>
      </c>
      <c r="AB64" s="67">
        <f t="shared" si="10"/>
        <v>99.24242424242425</v>
      </c>
      <c r="AC64" s="18">
        <v>2</v>
      </c>
      <c r="AD64" s="76">
        <f t="shared" si="11"/>
        <v>0.7575757575757576</v>
      </c>
      <c r="AE64" s="63">
        <f t="shared" si="18"/>
        <v>264</v>
      </c>
      <c r="AF64" s="76">
        <f t="shared" si="19"/>
        <v>65.18518518518519</v>
      </c>
      <c r="AG64" s="77">
        <f t="shared" si="14"/>
        <v>-34.81481481481481</v>
      </c>
    </row>
    <row r="65" spans="1:33" ht="12.75">
      <c r="A65" s="226"/>
      <c r="B65" s="108">
        <v>29</v>
      </c>
      <c r="C65" s="109" t="s">
        <v>7</v>
      </c>
      <c r="D65" s="110">
        <v>501</v>
      </c>
      <c r="E65" s="18">
        <v>97</v>
      </c>
      <c r="F65" s="17">
        <f t="shared" si="0"/>
        <v>26.50273224043716</v>
      </c>
      <c r="G65" s="18">
        <v>188</v>
      </c>
      <c r="H65" s="17">
        <f t="shared" si="1"/>
        <v>51.36612021857923</v>
      </c>
      <c r="I65" s="18">
        <v>7</v>
      </c>
      <c r="J65" s="17">
        <f t="shared" si="20"/>
        <v>1.912568306010929</v>
      </c>
      <c r="K65" s="18">
        <v>2</v>
      </c>
      <c r="L65" s="17">
        <f t="shared" si="3"/>
        <v>0.546448087431694</v>
      </c>
      <c r="M65" s="18">
        <v>2</v>
      </c>
      <c r="N65" s="17">
        <f t="shared" si="4"/>
        <v>0.546448087431694</v>
      </c>
      <c r="O65" s="18">
        <v>66</v>
      </c>
      <c r="P65" s="17">
        <f t="shared" si="21"/>
        <v>18.0327868852459</v>
      </c>
      <c r="Q65" s="18">
        <v>0</v>
      </c>
      <c r="R65" s="17">
        <f t="shared" si="15"/>
        <v>0</v>
      </c>
      <c r="S65" s="63">
        <v>1</v>
      </c>
      <c r="T65" s="17">
        <f t="shared" si="22"/>
        <v>0.273224043715847</v>
      </c>
      <c r="U65" s="18">
        <v>0</v>
      </c>
      <c r="V65" s="17">
        <f t="shared" si="23"/>
        <v>0</v>
      </c>
      <c r="W65" s="63">
        <v>0</v>
      </c>
      <c r="X65" s="17">
        <f t="shared" si="8"/>
        <v>0</v>
      </c>
      <c r="Y65" s="63">
        <v>0</v>
      </c>
      <c r="Z65" s="17">
        <f t="shared" si="9"/>
        <v>0</v>
      </c>
      <c r="AA65" s="63">
        <f t="shared" si="16"/>
        <v>363</v>
      </c>
      <c r="AB65" s="67">
        <f t="shared" si="10"/>
        <v>99.18032786885246</v>
      </c>
      <c r="AC65" s="18">
        <v>3</v>
      </c>
      <c r="AD65" s="76">
        <f t="shared" si="11"/>
        <v>0.819672131147541</v>
      </c>
      <c r="AE65" s="63">
        <f t="shared" si="18"/>
        <v>366</v>
      </c>
      <c r="AF65" s="76">
        <f t="shared" si="19"/>
        <v>73.05389221556887</v>
      </c>
      <c r="AG65" s="77">
        <f t="shared" si="14"/>
        <v>-26.946107784431135</v>
      </c>
    </row>
    <row r="66" spans="1:33" ht="12.75">
      <c r="A66" s="226"/>
      <c r="B66" s="108">
        <v>29</v>
      </c>
      <c r="C66" s="109" t="s">
        <v>8</v>
      </c>
      <c r="D66" s="110">
        <v>502</v>
      </c>
      <c r="E66" s="18">
        <v>109</v>
      </c>
      <c r="F66" s="17">
        <f t="shared" si="0"/>
        <v>30.7909604519774</v>
      </c>
      <c r="G66" s="18">
        <v>178</v>
      </c>
      <c r="H66" s="17">
        <f t="shared" si="1"/>
        <v>50.282485875706215</v>
      </c>
      <c r="I66" s="18">
        <v>2</v>
      </c>
      <c r="J66" s="17">
        <f t="shared" si="20"/>
        <v>0.5649717514124294</v>
      </c>
      <c r="K66" s="18">
        <v>1</v>
      </c>
      <c r="L66" s="17">
        <f t="shared" si="3"/>
        <v>0.2824858757062147</v>
      </c>
      <c r="M66" s="18">
        <v>0</v>
      </c>
      <c r="N66" s="17">
        <f t="shared" si="4"/>
        <v>0</v>
      </c>
      <c r="O66" s="18">
        <v>54</v>
      </c>
      <c r="P66" s="17">
        <f t="shared" si="21"/>
        <v>15.254237288135593</v>
      </c>
      <c r="Q66" s="18">
        <v>0</v>
      </c>
      <c r="R66" s="17">
        <f t="shared" si="15"/>
        <v>0</v>
      </c>
      <c r="S66" s="63">
        <v>2</v>
      </c>
      <c r="T66" s="17">
        <f t="shared" si="22"/>
        <v>0.5649717514124294</v>
      </c>
      <c r="U66" s="18">
        <v>0</v>
      </c>
      <c r="V66" s="17">
        <f t="shared" si="23"/>
        <v>0</v>
      </c>
      <c r="W66" s="63">
        <v>1</v>
      </c>
      <c r="X66" s="17">
        <f t="shared" si="8"/>
        <v>0.2824858757062147</v>
      </c>
      <c r="Y66" s="63">
        <v>0</v>
      </c>
      <c r="Z66" s="17">
        <f t="shared" si="9"/>
        <v>0</v>
      </c>
      <c r="AA66" s="63">
        <f t="shared" si="16"/>
        <v>347</v>
      </c>
      <c r="AB66" s="67">
        <f t="shared" si="10"/>
        <v>98.0225988700565</v>
      </c>
      <c r="AC66" s="18">
        <v>7</v>
      </c>
      <c r="AD66" s="76">
        <f t="shared" si="11"/>
        <v>1.977401129943503</v>
      </c>
      <c r="AE66" s="63">
        <f t="shared" si="18"/>
        <v>354</v>
      </c>
      <c r="AF66" s="76">
        <f t="shared" si="19"/>
        <v>70.5179282868526</v>
      </c>
      <c r="AG66" s="77">
        <f t="shared" si="14"/>
        <v>-29.482071713147405</v>
      </c>
    </row>
    <row r="67" spans="1:33" ht="12.75">
      <c r="A67" s="226"/>
      <c r="B67" s="108">
        <v>30</v>
      </c>
      <c r="C67" s="109" t="s">
        <v>7</v>
      </c>
      <c r="D67" s="110">
        <v>406</v>
      </c>
      <c r="E67" s="18">
        <v>92</v>
      </c>
      <c r="F67" s="17">
        <f t="shared" si="0"/>
        <v>30.363036303630363</v>
      </c>
      <c r="G67" s="18">
        <v>173</v>
      </c>
      <c r="H67" s="17">
        <f t="shared" si="1"/>
        <v>57.0957095709571</v>
      </c>
      <c r="I67" s="18">
        <v>1</v>
      </c>
      <c r="J67" s="17">
        <f t="shared" si="20"/>
        <v>0.33003300330033003</v>
      </c>
      <c r="K67" s="18">
        <v>1</v>
      </c>
      <c r="L67" s="17">
        <f t="shared" si="3"/>
        <v>0.33003300330033003</v>
      </c>
      <c r="M67" s="18">
        <v>2</v>
      </c>
      <c r="N67" s="17">
        <f t="shared" si="4"/>
        <v>0.6600660066006601</v>
      </c>
      <c r="O67" s="18">
        <v>33</v>
      </c>
      <c r="P67" s="17">
        <f t="shared" si="21"/>
        <v>10.891089108910892</v>
      </c>
      <c r="Q67" s="18">
        <v>0</v>
      </c>
      <c r="R67" s="17">
        <f t="shared" si="15"/>
        <v>0</v>
      </c>
      <c r="S67" s="63">
        <v>1</v>
      </c>
      <c r="T67" s="17">
        <f t="shared" si="22"/>
        <v>0.33003300330033003</v>
      </c>
      <c r="U67" s="18">
        <v>0</v>
      </c>
      <c r="V67" s="17">
        <f t="shared" si="23"/>
        <v>0</v>
      </c>
      <c r="W67" s="63">
        <v>0</v>
      </c>
      <c r="X67" s="17">
        <f t="shared" si="8"/>
        <v>0</v>
      </c>
      <c r="Y67" s="63">
        <v>0</v>
      </c>
      <c r="Z67" s="17">
        <f t="shared" si="9"/>
        <v>0</v>
      </c>
      <c r="AA67" s="63">
        <f t="shared" si="16"/>
        <v>303</v>
      </c>
      <c r="AB67" s="67">
        <f t="shared" si="10"/>
        <v>100</v>
      </c>
      <c r="AC67" s="18">
        <v>0</v>
      </c>
      <c r="AD67" s="76">
        <f t="shared" si="11"/>
        <v>0</v>
      </c>
      <c r="AE67" s="63">
        <f t="shared" si="18"/>
        <v>303</v>
      </c>
      <c r="AF67" s="76">
        <f t="shared" si="19"/>
        <v>74.63054187192118</v>
      </c>
      <c r="AG67" s="77">
        <f t="shared" si="14"/>
        <v>-25.36945812807882</v>
      </c>
    </row>
    <row r="68" spans="1:33" ht="12.75">
      <c r="A68" s="226"/>
      <c r="B68" s="108">
        <v>30</v>
      </c>
      <c r="C68" s="109" t="s">
        <v>8</v>
      </c>
      <c r="D68" s="110">
        <v>406</v>
      </c>
      <c r="E68" s="18">
        <v>105</v>
      </c>
      <c r="F68" s="17">
        <f t="shared" si="0"/>
        <v>35.35353535353536</v>
      </c>
      <c r="G68" s="18">
        <v>146</v>
      </c>
      <c r="H68" s="17">
        <f t="shared" si="1"/>
        <v>49.158249158249156</v>
      </c>
      <c r="I68" s="18">
        <v>5</v>
      </c>
      <c r="J68" s="17">
        <f t="shared" si="20"/>
        <v>1.6835016835016834</v>
      </c>
      <c r="K68" s="18">
        <v>0</v>
      </c>
      <c r="L68" s="17">
        <f t="shared" si="3"/>
        <v>0</v>
      </c>
      <c r="M68" s="18">
        <v>0</v>
      </c>
      <c r="N68" s="17">
        <f t="shared" si="4"/>
        <v>0</v>
      </c>
      <c r="O68" s="18">
        <v>34</v>
      </c>
      <c r="P68" s="17">
        <f t="shared" si="21"/>
        <v>11.447811447811448</v>
      </c>
      <c r="Q68" s="18">
        <v>0</v>
      </c>
      <c r="R68" s="17">
        <f t="shared" si="15"/>
        <v>0</v>
      </c>
      <c r="S68" s="63">
        <v>1</v>
      </c>
      <c r="T68" s="17">
        <f t="shared" si="22"/>
        <v>0.33670033670033667</v>
      </c>
      <c r="U68" s="18">
        <v>0</v>
      </c>
      <c r="V68" s="17">
        <f t="shared" si="23"/>
        <v>0</v>
      </c>
      <c r="W68" s="63">
        <v>0</v>
      </c>
      <c r="X68" s="17">
        <f t="shared" si="8"/>
        <v>0</v>
      </c>
      <c r="Y68" s="63">
        <v>0</v>
      </c>
      <c r="Z68" s="17">
        <f t="shared" si="9"/>
        <v>0</v>
      </c>
      <c r="AA68" s="63">
        <f t="shared" si="16"/>
        <v>291</v>
      </c>
      <c r="AB68" s="67">
        <f t="shared" si="10"/>
        <v>97.97979797979798</v>
      </c>
      <c r="AC68" s="18">
        <v>6</v>
      </c>
      <c r="AD68" s="76">
        <f t="shared" si="11"/>
        <v>2.0202020202020203</v>
      </c>
      <c r="AE68" s="63">
        <f t="shared" si="18"/>
        <v>297</v>
      </c>
      <c r="AF68" s="76">
        <f t="shared" si="19"/>
        <v>73.15270935960592</v>
      </c>
      <c r="AG68" s="77">
        <f t="shared" si="14"/>
        <v>-26.84729064039408</v>
      </c>
    </row>
    <row r="69" spans="1:33" ht="12.75">
      <c r="A69" s="226"/>
      <c r="B69" s="108">
        <v>31</v>
      </c>
      <c r="C69" s="109" t="s">
        <v>7</v>
      </c>
      <c r="D69" s="110">
        <v>394</v>
      </c>
      <c r="E69" s="18">
        <v>82</v>
      </c>
      <c r="F69" s="17">
        <f t="shared" si="0"/>
        <v>29.71014492753623</v>
      </c>
      <c r="G69" s="18">
        <v>149</v>
      </c>
      <c r="H69" s="17">
        <f t="shared" si="1"/>
        <v>53.985507246376805</v>
      </c>
      <c r="I69" s="18">
        <v>1</v>
      </c>
      <c r="J69" s="17">
        <f t="shared" si="20"/>
        <v>0.36231884057971014</v>
      </c>
      <c r="K69" s="18">
        <v>1</v>
      </c>
      <c r="L69" s="17">
        <f t="shared" si="3"/>
        <v>0.36231884057971014</v>
      </c>
      <c r="M69" s="18">
        <v>2</v>
      </c>
      <c r="N69" s="17">
        <f t="shared" si="4"/>
        <v>0.7246376811594203</v>
      </c>
      <c r="O69" s="18">
        <v>34</v>
      </c>
      <c r="P69" s="17">
        <f t="shared" si="21"/>
        <v>12.318840579710146</v>
      </c>
      <c r="Q69" s="18">
        <v>0</v>
      </c>
      <c r="R69" s="17">
        <f t="shared" si="15"/>
        <v>0</v>
      </c>
      <c r="S69" s="63">
        <v>4</v>
      </c>
      <c r="T69" s="17">
        <f t="shared" si="22"/>
        <v>1.4492753623188406</v>
      </c>
      <c r="U69" s="18">
        <v>0</v>
      </c>
      <c r="V69" s="17">
        <f t="shared" si="23"/>
        <v>0</v>
      </c>
      <c r="W69" s="63">
        <v>0</v>
      </c>
      <c r="X69" s="17">
        <f t="shared" si="8"/>
        <v>0</v>
      </c>
      <c r="Y69" s="63">
        <v>0</v>
      </c>
      <c r="Z69" s="17">
        <f t="shared" si="9"/>
        <v>0</v>
      </c>
      <c r="AA69" s="63">
        <f t="shared" si="16"/>
        <v>273</v>
      </c>
      <c r="AB69" s="67">
        <f t="shared" si="10"/>
        <v>98.91304347826086</v>
      </c>
      <c r="AC69" s="18">
        <v>3</v>
      </c>
      <c r="AD69" s="76">
        <f t="shared" si="11"/>
        <v>1.0869565217391304</v>
      </c>
      <c r="AE69" s="63">
        <f t="shared" si="18"/>
        <v>276</v>
      </c>
      <c r="AF69" s="76">
        <f t="shared" si="19"/>
        <v>70.05076142131979</v>
      </c>
      <c r="AG69" s="77">
        <f t="shared" si="14"/>
        <v>-29.94923857868021</v>
      </c>
    </row>
    <row r="70" spans="1:33" ht="12.75">
      <c r="A70" s="226"/>
      <c r="B70" s="108">
        <v>31</v>
      </c>
      <c r="C70" s="109" t="s">
        <v>8</v>
      </c>
      <c r="D70" s="110">
        <v>394</v>
      </c>
      <c r="E70" s="18">
        <v>95</v>
      </c>
      <c r="F70" s="17">
        <f t="shared" si="0"/>
        <v>33.80782918149466</v>
      </c>
      <c r="G70" s="18">
        <v>135</v>
      </c>
      <c r="H70" s="17">
        <f t="shared" si="1"/>
        <v>48.04270462633452</v>
      </c>
      <c r="I70" s="18">
        <v>0</v>
      </c>
      <c r="J70" s="17">
        <f t="shared" si="20"/>
        <v>0</v>
      </c>
      <c r="K70" s="18">
        <v>1</v>
      </c>
      <c r="L70" s="17">
        <f t="shared" si="3"/>
        <v>0.3558718861209964</v>
      </c>
      <c r="M70" s="18">
        <v>0</v>
      </c>
      <c r="N70" s="17">
        <f t="shared" si="4"/>
        <v>0</v>
      </c>
      <c r="O70" s="18">
        <v>31</v>
      </c>
      <c r="P70" s="17">
        <f t="shared" si="21"/>
        <v>11.032028469750891</v>
      </c>
      <c r="Q70" s="18">
        <v>0</v>
      </c>
      <c r="R70" s="17">
        <f t="shared" si="15"/>
        <v>0</v>
      </c>
      <c r="S70" s="63">
        <v>4</v>
      </c>
      <c r="T70" s="17">
        <f t="shared" si="22"/>
        <v>1.4234875444839856</v>
      </c>
      <c r="U70" s="18">
        <v>0</v>
      </c>
      <c r="V70" s="17">
        <f t="shared" si="23"/>
        <v>0</v>
      </c>
      <c r="W70" s="63">
        <v>0</v>
      </c>
      <c r="X70" s="17">
        <f t="shared" si="8"/>
        <v>0</v>
      </c>
      <c r="Y70" s="63">
        <v>0</v>
      </c>
      <c r="Z70" s="17">
        <f t="shared" si="9"/>
        <v>0</v>
      </c>
      <c r="AA70" s="63">
        <f t="shared" si="16"/>
        <v>266</v>
      </c>
      <c r="AB70" s="67">
        <f t="shared" si="10"/>
        <v>94.66192170818505</v>
      </c>
      <c r="AC70" s="18">
        <v>15</v>
      </c>
      <c r="AD70" s="76">
        <f t="shared" si="11"/>
        <v>5.338078291814947</v>
      </c>
      <c r="AE70" s="63">
        <f t="shared" si="18"/>
        <v>281</v>
      </c>
      <c r="AF70" s="76">
        <f t="shared" si="19"/>
        <v>71.31979695431471</v>
      </c>
      <c r="AG70" s="77">
        <f t="shared" si="14"/>
        <v>-28.68020304568529</v>
      </c>
    </row>
    <row r="71" spans="1:33" ht="12.75">
      <c r="A71" s="226" t="s">
        <v>6</v>
      </c>
      <c r="B71" s="108">
        <v>32</v>
      </c>
      <c r="C71" s="109" t="s">
        <v>7</v>
      </c>
      <c r="D71" s="110">
        <v>433</v>
      </c>
      <c r="E71" s="18">
        <v>117</v>
      </c>
      <c r="F71" s="17">
        <f t="shared" si="0"/>
        <v>36.79245283018868</v>
      </c>
      <c r="G71" s="18">
        <v>143</v>
      </c>
      <c r="H71" s="17">
        <f t="shared" si="1"/>
        <v>44.9685534591195</v>
      </c>
      <c r="I71" s="18">
        <v>3</v>
      </c>
      <c r="J71" s="17">
        <f t="shared" si="20"/>
        <v>0.9433962264150944</v>
      </c>
      <c r="K71" s="18">
        <v>3</v>
      </c>
      <c r="L71" s="17">
        <f t="shared" si="3"/>
        <v>0.9433962264150944</v>
      </c>
      <c r="M71" s="18">
        <v>4</v>
      </c>
      <c r="N71" s="17">
        <f t="shared" si="4"/>
        <v>1.257861635220126</v>
      </c>
      <c r="O71" s="18">
        <v>33</v>
      </c>
      <c r="P71" s="17">
        <f t="shared" si="21"/>
        <v>10.377358490566039</v>
      </c>
      <c r="Q71" s="18">
        <v>0</v>
      </c>
      <c r="R71" s="17">
        <f t="shared" si="15"/>
        <v>0</v>
      </c>
      <c r="S71" s="63">
        <v>3</v>
      </c>
      <c r="T71" s="17">
        <f t="shared" si="22"/>
        <v>0.9433962264150944</v>
      </c>
      <c r="U71" s="18">
        <v>0</v>
      </c>
      <c r="V71" s="17">
        <f t="shared" si="23"/>
        <v>0</v>
      </c>
      <c r="W71" s="63">
        <v>1</v>
      </c>
      <c r="X71" s="17">
        <f t="shared" si="8"/>
        <v>0.3144654088050315</v>
      </c>
      <c r="Y71" s="63">
        <v>0</v>
      </c>
      <c r="Z71" s="17">
        <f t="shared" si="9"/>
        <v>0</v>
      </c>
      <c r="AA71" s="63">
        <f t="shared" si="16"/>
        <v>307</v>
      </c>
      <c r="AB71" s="67">
        <f t="shared" si="10"/>
        <v>96.54088050314465</v>
      </c>
      <c r="AC71" s="18">
        <v>11</v>
      </c>
      <c r="AD71" s="76">
        <f t="shared" si="11"/>
        <v>3.459119496855346</v>
      </c>
      <c r="AE71" s="63">
        <f t="shared" si="18"/>
        <v>318</v>
      </c>
      <c r="AF71" s="76">
        <f t="shared" si="19"/>
        <v>73.44110854503464</v>
      </c>
      <c r="AG71" s="77">
        <f t="shared" si="14"/>
        <v>-26.558891454965362</v>
      </c>
    </row>
    <row r="72" spans="1:33" ht="12.75">
      <c r="A72" s="226"/>
      <c r="B72" s="108">
        <v>32</v>
      </c>
      <c r="C72" s="109" t="s">
        <v>8</v>
      </c>
      <c r="D72" s="110">
        <v>433</v>
      </c>
      <c r="E72" s="18">
        <v>99</v>
      </c>
      <c r="F72" s="17">
        <f t="shared" si="0"/>
        <v>32.56578947368421</v>
      </c>
      <c r="G72" s="18">
        <v>153</v>
      </c>
      <c r="H72" s="17">
        <f t="shared" si="1"/>
        <v>50.32894736842105</v>
      </c>
      <c r="I72" s="18">
        <v>2</v>
      </c>
      <c r="J72" s="17">
        <f t="shared" si="20"/>
        <v>0.6578947368421052</v>
      </c>
      <c r="K72" s="18">
        <v>3</v>
      </c>
      <c r="L72" s="17">
        <f t="shared" si="3"/>
        <v>0.9868421052631579</v>
      </c>
      <c r="M72" s="18">
        <v>1</v>
      </c>
      <c r="N72" s="17">
        <f t="shared" si="4"/>
        <v>0.3289473684210526</v>
      </c>
      <c r="O72" s="18">
        <v>34</v>
      </c>
      <c r="P72" s="17">
        <f t="shared" si="21"/>
        <v>11.18421052631579</v>
      </c>
      <c r="Q72" s="18">
        <v>0</v>
      </c>
      <c r="R72" s="17">
        <f t="shared" si="15"/>
        <v>0</v>
      </c>
      <c r="S72" s="63">
        <v>1</v>
      </c>
      <c r="T72" s="17">
        <f t="shared" si="22"/>
        <v>0.3289473684210526</v>
      </c>
      <c r="U72" s="18">
        <v>0</v>
      </c>
      <c r="V72" s="17">
        <f t="shared" si="23"/>
        <v>0</v>
      </c>
      <c r="W72" s="63">
        <v>0</v>
      </c>
      <c r="X72" s="17">
        <f t="shared" si="8"/>
        <v>0</v>
      </c>
      <c r="Y72" s="63">
        <v>0</v>
      </c>
      <c r="Z72" s="17">
        <f t="shared" si="9"/>
        <v>0</v>
      </c>
      <c r="AA72" s="63">
        <f t="shared" si="16"/>
        <v>293</v>
      </c>
      <c r="AB72" s="67">
        <f t="shared" si="10"/>
        <v>96.38157894736842</v>
      </c>
      <c r="AC72" s="18">
        <v>11</v>
      </c>
      <c r="AD72" s="76">
        <f t="shared" si="11"/>
        <v>3.618421052631579</v>
      </c>
      <c r="AE72" s="63">
        <f t="shared" si="18"/>
        <v>304</v>
      </c>
      <c r="AF72" s="76">
        <f t="shared" si="19"/>
        <v>70.20785219399538</v>
      </c>
      <c r="AG72" s="77">
        <f t="shared" si="14"/>
        <v>-29.79214780600462</v>
      </c>
    </row>
    <row r="73" spans="1:33" ht="12.75">
      <c r="A73" s="226"/>
      <c r="B73" s="108">
        <v>33</v>
      </c>
      <c r="C73" s="109" t="s">
        <v>7</v>
      </c>
      <c r="D73" s="110">
        <v>434</v>
      </c>
      <c r="E73" s="18">
        <v>102</v>
      </c>
      <c r="F73" s="17">
        <f t="shared" si="0"/>
        <v>37.77777777777778</v>
      </c>
      <c r="G73" s="18">
        <v>136</v>
      </c>
      <c r="H73" s="17">
        <f t="shared" si="1"/>
        <v>50.37037037037037</v>
      </c>
      <c r="I73" s="18">
        <v>0</v>
      </c>
      <c r="J73" s="17">
        <f t="shared" si="20"/>
        <v>0</v>
      </c>
      <c r="K73" s="18">
        <v>2</v>
      </c>
      <c r="L73" s="17">
        <f t="shared" si="3"/>
        <v>0.7407407407407408</v>
      </c>
      <c r="M73" s="18">
        <v>0</v>
      </c>
      <c r="N73" s="17">
        <f t="shared" si="4"/>
        <v>0</v>
      </c>
      <c r="O73" s="18">
        <v>20</v>
      </c>
      <c r="P73" s="17">
        <f t="shared" si="21"/>
        <v>7.4074074074074066</v>
      </c>
      <c r="Q73" s="18">
        <v>0</v>
      </c>
      <c r="R73" s="17">
        <f t="shared" si="15"/>
        <v>0</v>
      </c>
      <c r="S73" s="63">
        <v>1</v>
      </c>
      <c r="T73" s="17">
        <f t="shared" si="22"/>
        <v>0.3703703703703704</v>
      </c>
      <c r="U73" s="18">
        <v>0</v>
      </c>
      <c r="V73" s="17">
        <f t="shared" si="23"/>
        <v>0</v>
      </c>
      <c r="W73" s="63">
        <v>0</v>
      </c>
      <c r="X73" s="17">
        <f t="shared" si="8"/>
        <v>0</v>
      </c>
      <c r="Y73" s="63">
        <v>0</v>
      </c>
      <c r="Z73" s="17">
        <f t="shared" si="9"/>
        <v>0</v>
      </c>
      <c r="AA73" s="63">
        <f t="shared" si="16"/>
        <v>261</v>
      </c>
      <c r="AB73" s="67">
        <f t="shared" si="10"/>
        <v>96.66666666666667</v>
      </c>
      <c r="AC73" s="18">
        <v>9</v>
      </c>
      <c r="AD73" s="76">
        <f t="shared" si="11"/>
        <v>3.3333333333333335</v>
      </c>
      <c r="AE73" s="63">
        <f t="shared" si="18"/>
        <v>270</v>
      </c>
      <c r="AF73" s="76">
        <f t="shared" si="19"/>
        <v>62.21198156682027</v>
      </c>
      <c r="AG73" s="77">
        <f t="shared" si="14"/>
        <v>-37.78801843317973</v>
      </c>
    </row>
    <row r="74" spans="1:33" ht="12.75">
      <c r="A74" s="226"/>
      <c r="B74" s="108">
        <v>33</v>
      </c>
      <c r="C74" s="109" t="s">
        <v>8</v>
      </c>
      <c r="D74" s="110">
        <v>434</v>
      </c>
      <c r="E74" s="18">
        <v>111</v>
      </c>
      <c r="F74" s="17">
        <f t="shared" si="0"/>
        <v>40.65934065934066</v>
      </c>
      <c r="G74" s="18">
        <v>114</v>
      </c>
      <c r="H74" s="17">
        <f t="shared" si="1"/>
        <v>41.75824175824176</v>
      </c>
      <c r="I74" s="18">
        <v>4</v>
      </c>
      <c r="J74" s="17">
        <f t="shared" si="20"/>
        <v>1.465201465201465</v>
      </c>
      <c r="K74" s="18">
        <v>0</v>
      </c>
      <c r="L74" s="17">
        <f t="shared" si="3"/>
        <v>0</v>
      </c>
      <c r="M74" s="18">
        <v>1</v>
      </c>
      <c r="N74" s="17">
        <f t="shared" si="4"/>
        <v>0.3663003663003663</v>
      </c>
      <c r="O74" s="18">
        <v>25</v>
      </c>
      <c r="P74" s="17">
        <f t="shared" si="21"/>
        <v>9.157509157509157</v>
      </c>
      <c r="Q74" s="18">
        <v>0</v>
      </c>
      <c r="R74" s="17">
        <f t="shared" si="15"/>
        <v>0</v>
      </c>
      <c r="S74" s="63">
        <v>2</v>
      </c>
      <c r="T74" s="17">
        <f t="shared" si="22"/>
        <v>0.7326007326007326</v>
      </c>
      <c r="U74" s="18">
        <v>0</v>
      </c>
      <c r="V74" s="17">
        <f t="shared" si="23"/>
        <v>0</v>
      </c>
      <c r="W74" s="63">
        <v>1</v>
      </c>
      <c r="X74" s="17">
        <f t="shared" si="8"/>
        <v>0.3663003663003663</v>
      </c>
      <c r="Y74" s="63">
        <v>0</v>
      </c>
      <c r="Z74" s="17">
        <f t="shared" si="9"/>
        <v>0</v>
      </c>
      <c r="AA74" s="63">
        <f t="shared" si="16"/>
        <v>258</v>
      </c>
      <c r="AB74" s="67">
        <f t="shared" si="10"/>
        <v>94.5054945054945</v>
      </c>
      <c r="AC74" s="18">
        <v>15</v>
      </c>
      <c r="AD74" s="76">
        <f t="shared" si="11"/>
        <v>5.4945054945054945</v>
      </c>
      <c r="AE74" s="63">
        <f t="shared" si="18"/>
        <v>273</v>
      </c>
      <c r="AF74" s="76">
        <f t="shared" si="19"/>
        <v>62.903225806451616</v>
      </c>
      <c r="AG74" s="77">
        <f t="shared" si="14"/>
        <v>-37.096774193548384</v>
      </c>
    </row>
    <row r="75" spans="1:33" ht="12.75">
      <c r="A75" s="226"/>
      <c r="B75" s="108">
        <v>34</v>
      </c>
      <c r="C75" s="109" t="s">
        <v>7</v>
      </c>
      <c r="D75" s="110">
        <v>532</v>
      </c>
      <c r="E75" s="18">
        <v>116</v>
      </c>
      <c r="F75" s="17">
        <f t="shared" si="0"/>
        <v>42.028985507246375</v>
      </c>
      <c r="G75" s="18">
        <v>137</v>
      </c>
      <c r="H75" s="17">
        <f t="shared" si="1"/>
        <v>49.63768115942029</v>
      </c>
      <c r="I75" s="18">
        <v>5</v>
      </c>
      <c r="J75" s="17">
        <f t="shared" si="20"/>
        <v>1.8115942028985508</v>
      </c>
      <c r="K75" s="18">
        <v>0</v>
      </c>
      <c r="L75" s="17">
        <f t="shared" si="3"/>
        <v>0</v>
      </c>
      <c r="M75" s="18">
        <v>2</v>
      </c>
      <c r="N75" s="17">
        <f t="shared" si="4"/>
        <v>0.7246376811594203</v>
      </c>
      <c r="O75" s="18">
        <v>16</v>
      </c>
      <c r="P75" s="17">
        <f t="shared" si="21"/>
        <v>5.797101449275362</v>
      </c>
      <c r="Q75" s="18">
        <v>0</v>
      </c>
      <c r="R75" s="17">
        <f t="shared" si="15"/>
        <v>0</v>
      </c>
      <c r="S75" s="63">
        <v>0</v>
      </c>
      <c r="T75" s="17">
        <f t="shared" si="22"/>
        <v>0</v>
      </c>
      <c r="U75" s="18">
        <v>0</v>
      </c>
      <c r="V75" s="17">
        <f t="shared" si="23"/>
        <v>0</v>
      </c>
      <c r="W75" s="63">
        <v>0</v>
      </c>
      <c r="X75" s="17">
        <f t="shared" si="8"/>
        <v>0</v>
      </c>
      <c r="Y75" s="63">
        <v>0</v>
      </c>
      <c r="Z75" s="17">
        <f t="shared" si="9"/>
        <v>0</v>
      </c>
      <c r="AA75" s="63">
        <f t="shared" si="16"/>
        <v>276</v>
      </c>
      <c r="AB75" s="67">
        <f t="shared" si="10"/>
        <v>100</v>
      </c>
      <c r="AC75" s="18">
        <v>0</v>
      </c>
      <c r="AD75" s="76">
        <f t="shared" si="11"/>
        <v>0</v>
      </c>
      <c r="AE75" s="63">
        <f t="shared" si="18"/>
        <v>276</v>
      </c>
      <c r="AF75" s="76">
        <f t="shared" si="19"/>
        <v>51.8796992481203</v>
      </c>
      <c r="AG75" s="77">
        <f t="shared" si="14"/>
        <v>-48.1203007518797</v>
      </c>
    </row>
    <row r="76" spans="1:33" ht="12.75">
      <c r="A76" s="226"/>
      <c r="B76" s="108">
        <v>34</v>
      </c>
      <c r="C76" s="109" t="s">
        <v>8</v>
      </c>
      <c r="D76" s="110">
        <v>533</v>
      </c>
      <c r="E76" s="18">
        <v>112</v>
      </c>
      <c r="F76" s="17">
        <f t="shared" si="0"/>
        <v>37.086092715231786</v>
      </c>
      <c r="G76" s="18">
        <v>129</v>
      </c>
      <c r="H76" s="17">
        <f t="shared" si="1"/>
        <v>42.71523178807947</v>
      </c>
      <c r="I76" s="18">
        <v>4</v>
      </c>
      <c r="J76" s="17">
        <f t="shared" si="20"/>
        <v>1.3245033112582782</v>
      </c>
      <c r="K76" s="18">
        <v>2</v>
      </c>
      <c r="L76" s="17">
        <f t="shared" si="3"/>
        <v>0.6622516556291391</v>
      </c>
      <c r="M76" s="18">
        <v>4</v>
      </c>
      <c r="N76" s="17">
        <f t="shared" si="4"/>
        <v>1.3245033112582782</v>
      </c>
      <c r="O76" s="18">
        <v>22</v>
      </c>
      <c r="P76" s="17">
        <f t="shared" si="21"/>
        <v>7.28476821192053</v>
      </c>
      <c r="Q76" s="18">
        <v>0</v>
      </c>
      <c r="R76" s="17">
        <f t="shared" si="15"/>
        <v>0</v>
      </c>
      <c r="S76" s="63">
        <v>2</v>
      </c>
      <c r="T76" s="17">
        <f t="shared" si="22"/>
        <v>0.6622516556291391</v>
      </c>
      <c r="U76" s="18">
        <v>0</v>
      </c>
      <c r="V76" s="17">
        <f t="shared" si="23"/>
        <v>0</v>
      </c>
      <c r="W76" s="63">
        <v>1</v>
      </c>
      <c r="X76" s="17">
        <f t="shared" si="8"/>
        <v>0.33112582781456956</v>
      </c>
      <c r="Y76" s="63">
        <v>0</v>
      </c>
      <c r="Z76" s="17">
        <f t="shared" si="9"/>
        <v>0</v>
      </c>
      <c r="AA76" s="63">
        <f t="shared" si="16"/>
        <v>276</v>
      </c>
      <c r="AB76" s="67">
        <f t="shared" si="10"/>
        <v>91.3907284768212</v>
      </c>
      <c r="AC76" s="18">
        <v>26</v>
      </c>
      <c r="AD76" s="76">
        <f t="shared" si="11"/>
        <v>8.609271523178808</v>
      </c>
      <c r="AE76" s="63">
        <f t="shared" si="18"/>
        <v>302</v>
      </c>
      <c r="AF76" s="76">
        <f t="shared" si="19"/>
        <v>56.66041275797373</v>
      </c>
      <c r="AG76" s="77">
        <f t="shared" si="14"/>
        <v>-43.33958724202627</v>
      </c>
    </row>
    <row r="77" spans="1:33" ht="12.75">
      <c r="A77" s="226"/>
      <c r="B77" s="108">
        <v>35</v>
      </c>
      <c r="C77" s="109" t="s">
        <v>7</v>
      </c>
      <c r="D77" s="110">
        <v>400</v>
      </c>
      <c r="E77" s="18">
        <v>77</v>
      </c>
      <c r="F77" s="17">
        <f aca="true" t="shared" si="24" ref="F77:F140">E77/AE77*100</f>
        <v>32.083333333333336</v>
      </c>
      <c r="G77" s="18">
        <v>105</v>
      </c>
      <c r="H77" s="17">
        <f aca="true" t="shared" si="25" ref="H77:H140">G77/AE77*100</f>
        <v>43.75</v>
      </c>
      <c r="I77" s="18">
        <v>1</v>
      </c>
      <c r="J77" s="17">
        <f t="shared" si="20"/>
        <v>0.4166666666666667</v>
      </c>
      <c r="K77" s="18">
        <v>3</v>
      </c>
      <c r="L77" s="17">
        <f aca="true" t="shared" si="26" ref="L77:L140">K77/AE77*100</f>
        <v>1.25</v>
      </c>
      <c r="M77" s="18">
        <v>5</v>
      </c>
      <c r="N77" s="17">
        <f aca="true" t="shared" si="27" ref="N77:N140">M77/AE77*100</f>
        <v>2.083333333333333</v>
      </c>
      <c r="O77" s="18">
        <v>34</v>
      </c>
      <c r="P77" s="17">
        <f t="shared" si="21"/>
        <v>14.166666666666666</v>
      </c>
      <c r="Q77" s="18">
        <v>0</v>
      </c>
      <c r="R77" s="17">
        <f t="shared" si="15"/>
        <v>0</v>
      </c>
      <c r="S77" s="63">
        <v>2</v>
      </c>
      <c r="T77" s="17">
        <f t="shared" si="22"/>
        <v>0.8333333333333334</v>
      </c>
      <c r="U77" s="18">
        <v>0</v>
      </c>
      <c r="V77" s="17">
        <f t="shared" si="23"/>
        <v>0</v>
      </c>
      <c r="W77" s="63">
        <v>0</v>
      </c>
      <c r="X77" s="17">
        <f aca="true" t="shared" si="28" ref="X77:X140">W77/AE77*100</f>
        <v>0</v>
      </c>
      <c r="Y77" s="63">
        <v>0</v>
      </c>
      <c r="Z77" s="17">
        <f aca="true" t="shared" si="29" ref="Z77:Z140">Y77/AE77*100</f>
        <v>0</v>
      </c>
      <c r="AA77" s="63">
        <f t="shared" si="16"/>
        <v>227</v>
      </c>
      <c r="AB77" s="67">
        <f aca="true" t="shared" si="30" ref="AB77:AB140">AA77/AE77*100</f>
        <v>94.58333333333333</v>
      </c>
      <c r="AC77" s="18">
        <v>13</v>
      </c>
      <c r="AD77" s="76">
        <f aca="true" t="shared" si="31" ref="AD77:AD140">AC77/AE77*100</f>
        <v>5.416666666666667</v>
      </c>
      <c r="AE77" s="63">
        <f aca="true" t="shared" si="32" ref="AE77:AE82">AA77+AC77</f>
        <v>240</v>
      </c>
      <c r="AF77" s="76">
        <f aca="true" t="shared" si="33" ref="AF77:AF102">AE77/D77*100</f>
        <v>60</v>
      </c>
      <c r="AG77" s="77">
        <f aca="true" t="shared" si="34" ref="AG77:AG140">AF77-100</f>
        <v>-40</v>
      </c>
    </row>
    <row r="78" spans="1:33" ht="12.75">
      <c r="A78" s="226"/>
      <c r="B78" s="108">
        <v>35</v>
      </c>
      <c r="C78" s="109" t="s">
        <v>8</v>
      </c>
      <c r="D78" s="110">
        <v>400</v>
      </c>
      <c r="E78" s="18">
        <v>120</v>
      </c>
      <c r="F78" s="17">
        <f t="shared" si="24"/>
        <v>50.2092050209205</v>
      </c>
      <c r="G78" s="18">
        <v>92</v>
      </c>
      <c r="H78" s="17">
        <f t="shared" si="25"/>
        <v>38.49372384937239</v>
      </c>
      <c r="I78" s="18">
        <v>1</v>
      </c>
      <c r="J78" s="17">
        <f t="shared" si="20"/>
        <v>0.41841004184100417</v>
      </c>
      <c r="K78" s="18">
        <v>2</v>
      </c>
      <c r="L78" s="17">
        <f t="shared" si="26"/>
        <v>0.8368200836820083</v>
      </c>
      <c r="M78" s="18">
        <v>3</v>
      </c>
      <c r="N78" s="17">
        <f t="shared" si="27"/>
        <v>1.2552301255230125</v>
      </c>
      <c r="O78" s="18">
        <v>15</v>
      </c>
      <c r="P78" s="17">
        <f t="shared" si="21"/>
        <v>6.2761506276150625</v>
      </c>
      <c r="Q78" s="18">
        <v>0</v>
      </c>
      <c r="R78" s="17">
        <f aca="true" t="shared" si="35" ref="R78:R141">Q78/AE78*100</f>
        <v>0</v>
      </c>
      <c r="S78" s="63">
        <v>0</v>
      </c>
      <c r="T78" s="17">
        <f t="shared" si="22"/>
        <v>0</v>
      </c>
      <c r="U78" s="18">
        <v>0</v>
      </c>
      <c r="V78" s="17">
        <f t="shared" si="23"/>
        <v>0</v>
      </c>
      <c r="W78" s="63">
        <v>0</v>
      </c>
      <c r="X78" s="17">
        <f t="shared" si="28"/>
        <v>0</v>
      </c>
      <c r="Y78" s="63">
        <v>0</v>
      </c>
      <c r="Z78" s="17">
        <f t="shared" si="29"/>
        <v>0</v>
      </c>
      <c r="AA78" s="63">
        <f aca="true" t="shared" si="36" ref="AA78:AA141">Y78+W78+U78+S78+O78+Q78+M78+K78+I78+G78+E78</f>
        <v>233</v>
      </c>
      <c r="AB78" s="67">
        <f t="shared" si="30"/>
        <v>97.48953974895397</v>
      </c>
      <c r="AC78" s="18">
        <v>6</v>
      </c>
      <c r="AD78" s="76">
        <f t="shared" si="31"/>
        <v>2.510460251046025</v>
      </c>
      <c r="AE78" s="63">
        <f t="shared" si="32"/>
        <v>239</v>
      </c>
      <c r="AF78" s="76">
        <f t="shared" si="33"/>
        <v>59.75</v>
      </c>
      <c r="AG78" s="77">
        <f t="shared" si="34"/>
        <v>-40.25</v>
      </c>
    </row>
    <row r="79" spans="1:33" ht="12.75">
      <c r="A79" s="226"/>
      <c r="B79" s="108">
        <v>36</v>
      </c>
      <c r="C79" s="109" t="s">
        <v>7</v>
      </c>
      <c r="D79" s="110">
        <v>483</v>
      </c>
      <c r="E79" s="18">
        <v>118</v>
      </c>
      <c r="F79" s="17">
        <f t="shared" si="24"/>
        <v>41.54929577464789</v>
      </c>
      <c r="G79" s="18">
        <v>118</v>
      </c>
      <c r="H79" s="17">
        <f t="shared" si="25"/>
        <v>41.54929577464789</v>
      </c>
      <c r="I79" s="18">
        <v>2</v>
      </c>
      <c r="J79" s="17">
        <f aca="true" t="shared" si="37" ref="J79:J110">I79/AE79*100</f>
        <v>0.7042253521126761</v>
      </c>
      <c r="K79" s="18">
        <v>6</v>
      </c>
      <c r="L79" s="17">
        <f t="shared" si="26"/>
        <v>2.112676056338028</v>
      </c>
      <c r="M79" s="18">
        <v>3</v>
      </c>
      <c r="N79" s="17">
        <f t="shared" si="27"/>
        <v>1.056338028169014</v>
      </c>
      <c r="O79" s="18">
        <v>23</v>
      </c>
      <c r="P79" s="17">
        <f t="shared" si="21"/>
        <v>8.098591549295776</v>
      </c>
      <c r="Q79" s="18">
        <v>0</v>
      </c>
      <c r="R79" s="17">
        <f t="shared" si="35"/>
        <v>0</v>
      </c>
      <c r="S79" s="63">
        <v>0</v>
      </c>
      <c r="T79" s="17">
        <f aca="true" t="shared" si="38" ref="T79:T110">S79/AE79*100</f>
        <v>0</v>
      </c>
      <c r="U79" s="18">
        <v>0</v>
      </c>
      <c r="V79" s="17">
        <f t="shared" si="23"/>
        <v>0</v>
      </c>
      <c r="W79" s="63">
        <v>0</v>
      </c>
      <c r="X79" s="17">
        <f t="shared" si="28"/>
        <v>0</v>
      </c>
      <c r="Y79" s="63">
        <v>0</v>
      </c>
      <c r="Z79" s="17">
        <f t="shared" si="29"/>
        <v>0</v>
      </c>
      <c r="AA79" s="63">
        <f t="shared" si="36"/>
        <v>270</v>
      </c>
      <c r="AB79" s="67">
        <f t="shared" si="30"/>
        <v>95.07042253521126</v>
      </c>
      <c r="AC79" s="18">
        <v>14</v>
      </c>
      <c r="AD79" s="76">
        <f t="shared" si="31"/>
        <v>4.929577464788732</v>
      </c>
      <c r="AE79" s="63">
        <f t="shared" si="32"/>
        <v>284</v>
      </c>
      <c r="AF79" s="76">
        <f t="shared" si="33"/>
        <v>58.7991718426501</v>
      </c>
      <c r="AG79" s="77">
        <f t="shared" si="34"/>
        <v>-41.2008281573499</v>
      </c>
    </row>
    <row r="80" spans="1:33" ht="12.75">
      <c r="A80" s="226"/>
      <c r="B80" s="108">
        <v>36</v>
      </c>
      <c r="C80" s="109" t="s">
        <v>8</v>
      </c>
      <c r="D80" s="110">
        <v>484</v>
      </c>
      <c r="E80" s="18">
        <v>111</v>
      </c>
      <c r="F80" s="17">
        <f t="shared" si="24"/>
        <v>39.92805755395683</v>
      </c>
      <c r="G80" s="18">
        <v>105</v>
      </c>
      <c r="H80" s="17">
        <f t="shared" si="25"/>
        <v>37.76978417266187</v>
      </c>
      <c r="I80" s="18">
        <v>4</v>
      </c>
      <c r="J80" s="17">
        <f t="shared" si="37"/>
        <v>1.4388489208633095</v>
      </c>
      <c r="K80" s="18">
        <v>3</v>
      </c>
      <c r="L80" s="17">
        <f t="shared" si="26"/>
        <v>1.079136690647482</v>
      </c>
      <c r="M80" s="18">
        <v>0</v>
      </c>
      <c r="N80" s="17">
        <f t="shared" si="27"/>
        <v>0</v>
      </c>
      <c r="O80" s="18">
        <v>37</v>
      </c>
      <c r="P80" s="17">
        <f t="shared" si="21"/>
        <v>13.309352517985612</v>
      </c>
      <c r="Q80" s="18">
        <v>0</v>
      </c>
      <c r="R80" s="17">
        <f t="shared" si="35"/>
        <v>0</v>
      </c>
      <c r="S80" s="63">
        <v>5</v>
      </c>
      <c r="T80" s="17">
        <f t="shared" si="38"/>
        <v>1.7985611510791366</v>
      </c>
      <c r="U80" s="18">
        <v>0</v>
      </c>
      <c r="V80" s="17">
        <f t="shared" si="23"/>
        <v>0</v>
      </c>
      <c r="W80" s="63">
        <v>0</v>
      </c>
      <c r="X80" s="17">
        <f t="shared" si="28"/>
        <v>0</v>
      </c>
      <c r="Y80" s="63">
        <v>0</v>
      </c>
      <c r="Z80" s="17">
        <f t="shared" si="29"/>
        <v>0</v>
      </c>
      <c r="AA80" s="63">
        <f t="shared" si="36"/>
        <v>265</v>
      </c>
      <c r="AB80" s="67">
        <f t="shared" si="30"/>
        <v>95.32374100719424</v>
      </c>
      <c r="AC80" s="18">
        <v>13</v>
      </c>
      <c r="AD80" s="76">
        <f t="shared" si="31"/>
        <v>4.676258992805756</v>
      </c>
      <c r="AE80" s="63">
        <f t="shared" si="32"/>
        <v>278</v>
      </c>
      <c r="AF80" s="76">
        <f t="shared" si="33"/>
        <v>57.438016528925615</v>
      </c>
      <c r="AG80" s="77">
        <f t="shared" si="34"/>
        <v>-42.561983471074385</v>
      </c>
    </row>
    <row r="81" spans="1:33" ht="12.75">
      <c r="A81" s="226"/>
      <c r="B81" s="108">
        <v>37</v>
      </c>
      <c r="C81" s="109" t="s">
        <v>7</v>
      </c>
      <c r="D81" s="110">
        <v>671</v>
      </c>
      <c r="E81" s="18">
        <v>176</v>
      </c>
      <c r="F81" s="17">
        <f t="shared" si="24"/>
        <v>44.11027568922306</v>
      </c>
      <c r="G81" s="18">
        <v>175</v>
      </c>
      <c r="H81" s="17">
        <f t="shared" si="25"/>
        <v>43.859649122807014</v>
      </c>
      <c r="I81" s="18">
        <v>1</v>
      </c>
      <c r="J81" s="17">
        <f t="shared" si="37"/>
        <v>0.2506265664160401</v>
      </c>
      <c r="K81" s="18">
        <v>2</v>
      </c>
      <c r="L81" s="17">
        <f t="shared" si="26"/>
        <v>0.5012531328320802</v>
      </c>
      <c r="M81" s="18">
        <v>5</v>
      </c>
      <c r="N81" s="17">
        <f t="shared" si="27"/>
        <v>1.2531328320802004</v>
      </c>
      <c r="O81" s="18">
        <v>25</v>
      </c>
      <c r="P81" s="17">
        <f t="shared" si="21"/>
        <v>6.265664160401002</v>
      </c>
      <c r="Q81" s="18">
        <v>0</v>
      </c>
      <c r="R81" s="17">
        <f t="shared" si="35"/>
        <v>0</v>
      </c>
      <c r="S81" s="63">
        <v>3</v>
      </c>
      <c r="T81" s="17">
        <f t="shared" si="38"/>
        <v>0.7518796992481203</v>
      </c>
      <c r="U81" s="18">
        <v>1</v>
      </c>
      <c r="V81" s="17">
        <f t="shared" si="23"/>
        <v>0.2506265664160401</v>
      </c>
      <c r="W81" s="63">
        <v>0</v>
      </c>
      <c r="X81" s="17">
        <f t="shared" si="28"/>
        <v>0</v>
      </c>
      <c r="Y81" s="63">
        <v>0</v>
      </c>
      <c r="Z81" s="17">
        <f t="shared" si="29"/>
        <v>0</v>
      </c>
      <c r="AA81" s="63">
        <f t="shared" si="36"/>
        <v>388</v>
      </c>
      <c r="AB81" s="67">
        <f t="shared" si="30"/>
        <v>97.24310776942356</v>
      </c>
      <c r="AC81" s="18">
        <v>11</v>
      </c>
      <c r="AD81" s="76">
        <f t="shared" si="31"/>
        <v>2.756892230576441</v>
      </c>
      <c r="AE81" s="63">
        <f t="shared" si="32"/>
        <v>399</v>
      </c>
      <c r="AF81" s="76">
        <f t="shared" si="33"/>
        <v>59.463487332339795</v>
      </c>
      <c r="AG81" s="77">
        <f t="shared" si="34"/>
        <v>-40.536512667660205</v>
      </c>
    </row>
    <row r="82" spans="1:33" ht="12.75">
      <c r="A82" s="226"/>
      <c r="B82" s="108">
        <v>38</v>
      </c>
      <c r="C82" s="109" t="s">
        <v>7</v>
      </c>
      <c r="D82" s="110">
        <v>639</v>
      </c>
      <c r="E82" s="18">
        <v>129</v>
      </c>
      <c r="F82" s="17">
        <f t="shared" si="24"/>
        <v>33.33333333333333</v>
      </c>
      <c r="G82" s="18">
        <v>208</v>
      </c>
      <c r="H82" s="17">
        <f t="shared" si="25"/>
        <v>53.746770025839794</v>
      </c>
      <c r="I82" s="18">
        <v>1</v>
      </c>
      <c r="J82" s="17">
        <f t="shared" si="37"/>
        <v>0.2583979328165375</v>
      </c>
      <c r="K82" s="18">
        <v>3</v>
      </c>
      <c r="L82" s="17">
        <f t="shared" si="26"/>
        <v>0.7751937984496124</v>
      </c>
      <c r="M82" s="18">
        <v>2</v>
      </c>
      <c r="N82" s="17">
        <f t="shared" si="27"/>
        <v>0.516795865633075</v>
      </c>
      <c r="O82" s="18">
        <v>36</v>
      </c>
      <c r="P82" s="17">
        <f t="shared" si="21"/>
        <v>9.30232558139535</v>
      </c>
      <c r="Q82" s="18">
        <v>0</v>
      </c>
      <c r="R82" s="17">
        <f t="shared" si="35"/>
        <v>0</v>
      </c>
      <c r="S82" s="63">
        <v>0</v>
      </c>
      <c r="T82" s="17">
        <f t="shared" si="38"/>
        <v>0</v>
      </c>
      <c r="U82" s="18">
        <v>1</v>
      </c>
      <c r="V82" s="17">
        <f t="shared" si="23"/>
        <v>0.2583979328165375</v>
      </c>
      <c r="W82" s="63">
        <v>2</v>
      </c>
      <c r="X82" s="17">
        <f t="shared" si="28"/>
        <v>0.516795865633075</v>
      </c>
      <c r="Y82" s="63">
        <v>0</v>
      </c>
      <c r="Z82" s="17">
        <f t="shared" si="29"/>
        <v>0</v>
      </c>
      <c r="AA82" s="63">
        <f t="shared" si="36"/>
        <v>382</v>
      </c>
      <c r="AB82" s="67">
        <f t="shared" si="30"/>
        <v>98.70801033591732</v>
      </c>
      <c r="AC82" s="18">
        <v>5</v>
      </c>
      <c r="AD82" s="76">
        <f t="shared" si="31"/>
        <v>1.2919896640826873</v>
      </c>
      <c r="AE82" s="63">
        <f t="shared" si="32"/>
        <v>387</v>
      </c>
      <c r="AF82" s="76">
        <f t="shared" si="33"/>
        <v>60.56338028169014</v>
      </c>
      <c r="AG82" s="77">
        <f t="shared" si="34"/>
        <v>-39.43661971830986</v>
      </c>
    </row>
    <row r="83" spans="1:33" ht="12.75">
      <c r="A83" s="226"/>
      <c r="B83" s="108">
        <v>39</v>
      </c>
      <c r="C83" s="109" t="s">
        <v>7</v>
      </c>
      <c r="D83" s="110">
        <v>524</v>
      </c>
      <c r="E83" s="18">
        <v>102</v>
      </c>
      <c r="F83" s="17">
        <f t="shared" si="24"/>
        <v>31.384615384615383</v>
      </c>
      <c r="G83" s="18">
        <v>156</v>
      </c>
      <c r="H83" s="17">
        <f t="shared" si="25"/>
        <v>48</v>
      </c>
      <c r="I83" s="18">
        <v>10</v>
      </c>
      <c r="J83" s="17">
        <f t="shared" si="37"/>
        <v>3.076923076923077</v>
      </c>
      <c r="K83" s="18">
        <v>0</v>
      </c>
      <c r="L83" s="17">
        <f t="shared" si="26"/>
        <v>0</v>
      </c>
      <c r="M83" s="18">
        <v>3</v>
      </c>
      <c r="N83" s="17">
        <f t="shared" si="27"/>
        <v>0.9230769230769231</v>
      </c>
      <c r="O83" s="18">
        <v>46</v>
      </c>
      <c r="P83" s="17">
        <f t="shared" si="21"/>
        <v>14.153846153846153</v>
      </c>
      <c r="Q83" s="18">
        <v>0</v>
      </c>
      <c r="R83" s="17">
        <f t="shared" si="35"/>
        <v>0</v>
      </c>
      <c r="S83" s="63">
        <v>3</v>
      </c>
      <c r="T83" s="17">
        <f t="shared" si="38"/>
        <v>0.9230769230769231</v>
      </c>
      <c r="U83" s="18">
        <v>0</v>
      </c>
      <c r="V83" s="17">
        <f t="shared" si="23"/>
        <v>0</v>
      </c>
      <c r="W83" s="63">
        <v>0</v>
      </c>
      <c r="X83" s="17">
        <f t="shared" si="28"/>
        <v>0</v>
      </c>
      <c r="Y83" s="63">
        <v>0</v>
      </c>
      <c r="Z83" s="17">
        <f t="shared" si="29"/>
        <v>0</v>
      </c>
      <c r="AA83" s="63">
        <f t="shared" si="36"/>
        <v>320</v>
      </c>
      <c r="AB83" s="67">
        <f t="shared" si="30"/>
        <v>98.46153846153847</v>
      </c>
      <c r="AC83" s="18">
        <v>5</v>
      </c>
      <c r="AD83" s="76">
        <f t="shared" si="31"/>
        <v>1.5384615384615385</v>
      </c>
      <c r="AE83" s="63">
        <f>AC83+AA83</f>
        <v>325</v>
      </c>
      <c r="AF83" s="76">
        <f t="shared" si="33"/>
        <v>62.02290076335878</v>
      </c>
      <c r="AG83" s="77">
        <f t="shared" si="34"/>
        <v>-37.97709923664122</v>
      </c>
    </row>
    <row r="84" spans="1:33" ht="12.75">
      <c r="A84" s="226"/>
      <c r="B84" s="108">
        <v>39</v>
      </c>
      <c r="C84" s="109" t="s">
        <v>8</v>
      </c>
      <c r="D84" s="110">
        <v>524</v>
      </c>
      <c r="E84" s="18">
        <v>100</v>
      </c>
      <c r="F84" s="17">
        <f t="shared" si="24"/>
        <v>31.05590062111801</v>
      </c>
      <c r="G84" s="18">
        <v>165</v>
      </c>
      <c r="H84" s="17">
        <f t="shared" si="25"/>
        <v>51.24223602484472</v>
      </c>
      <c r="I84" s="18">
        <v>7</v>
      </c>
      <c r="J84" s="17">
        <f t="shared" si="37"/>
        <v>2.1739130434782608</v>
      </c>
      <c r="K84" s="18">
        <v>2</v>
      </c>
      <c r="L84" s="17">
        <f t="shared" si="26"/>
        <v>0.6211180124223602</v>
      </c>
      <c r="M84" s="18">
        <v>3</v>
      </c>
      <c r="N84" s="17">
        <f t="shared" si="27"/>
        <v>0.9316770186335404</v>
      </c>
      <c r="O84" s="18">
        <v>39</v>
      </c>
      <c r="P84" s="17">
        <f t="shared" si="21"/>
        <v>12.111801242236025</v>
      </c>
      <c r="Q84" s="18">
        <v>0</v>
      </c>
      <c r="R84" s="17">
        <f t="shared" si="35"/>
        <v>0</v>
      </c>
      <c r="S84" s="63">
        <v>1</v>
      </c>
      <c r="T84" s="17">
        <f t="shared" si="38"/>
        <v>0.3105590062111801</v>
      </c>
      <c r="U84" s="18">
        <v>0</v>
      </c>
      <c r="V84" s="17">
        <f t="shared" si="23"/>
        <v>0</v>
      </c>
      <c r="W84" s="63">
        <v>0</v>
      </c>
      <c r="X84" s="17">
        <f t="shared" si="28"/>
        <v>0</v>
      </c>
      <c r="Y84" s="63">
        <v>0</v>
      </c>
      <c r="Z84" s="17">
        <f t="shared" si="29"/>
        <v>0</v>
      </c>
      <c r="AA84" s="63">
        <f t="shared" si="36"/>
        <v>317</v>
      </c>
      <c r="AB84" s="67">
        <f t="shared" si="30"/>
        <v>98.4472049689441</v>
      </c>
      <c r="AC84" s="18">
        <v>5</v>
      </c>
      <c r="AD84" s="76">
        <f t="shared" si="31"/>
        <v>1.5527950310559007</v>
      </c>
      <c r="AE84" s="63">
        <f>AC84+AA84</f>
        <v>322</v>
      </c>
      <c r="AF84" s="76">
        <f t="shared" si="33"/>
        <v>61.45038167938931</v>
      </c>
      <c r="AG84" s="77">
        <f t="shared" si="34"/>
        <v>-38.54961832061069</v>
      </c>
    </row>
    <row r="85" spans="1:33" ht="12.75">
      <c r="A85" s="226"/>
      <c r="B85" s="108">
        <v>39</v>
      </c>
      <c r="C85" s="109" t="s">
        <v>9</v>
      </c>
      <c r="D85" s="110">
        <v>524</v>
      </c>
      <c r="E85" s="18">
        <v>100</v>
      </c>
      <c r="F85" s="17">
        <f t="shared" si="24"/>
        <v>33.33333333333333</v>
      </c>
      <c r="G85" s="18">
        <v>156</v>
      </c>
      <c r="H85" s="17">
        <f t="shared" si="25"/>
        <v>52</v>
      </c>
      <c r="I85" s="18">
        <v>5</v>
      </c>
      <c r="J85" s="17">
        <f t="shared" si="37"/>
        <v>1.6666666666666667</v>
      </c>
      <c r="K85" s="18">
        <v>3</v>
      </c>
      <c r="L85" s="17">
        <f t="shared" si="26"/>
        <v>1</v>
      </c>
      <c r="M85" s="18">
        <v>4</v>
      </c>
      <c r="N85" s="17">
        <f t="shared" si="27"/>
        <v>1.3333333333333335</v>
      </c>
      <c r="O85" s="18">
        <v>29</v>
      </c>
      <c r="P85" s="17">
        <f t="shared" si="21"/>
        <v>9.666666666666666</v>
      </c>
      <c r="Q85" s="18">
        <v>1</v>
      </c>
      <c r="R85" s="17">
        <f t="shared" si="35"/>
        <v>0.33333333333333337</v>
      </c>
      <c r="S85" s="63">
        <v>2</v>
      </c>
      <c r="T85" s="17">
        <f t="shared" si="38"/>
        <v>0.6666666666666667</v>
      </c>
      <c r="U85" s="18">
        <v>0</v>
      </c>
      <c r="V85" s="17">
        <f t="shared" si="23"/>
        <v>0</v>
      </c>
      <c r="W85" s="63">
        <v>0</v>
      </c>
      <c r="X85" s="17">
        <f t="shared" si="28"/>
        <v>0</v>
      </c>
      <c r="Y85" s="63">
        <v>0</v>
      </c>
      <c r="Z85" s="17">
        <f t="shared" si="29"/>
        <v>0</v>
      </c>
      <c r="AA85" s="63">
        <f t="shared" si="36"/>
        <v>300</v>
      </c>
      <c r="AB85" s="67">
        <f t="shared" si="30"/>
        <v>100</v>
      </c>
      <c r="AC85" s="18">
        <v>0</v>
      </c>
      <c r="AD85" s="76">
        <f t="shared" si="31"/>
        <v>0</v>
      </c>
      <c r="AE85" s="63">
        <f>AC85+AA85</f>
        <v>300</v>
      </c>
      <c r="AF85" s="76">
        <f t="shared" si="33"/>
        <v>57.25190839694656</v>
      </c>
      <c r="AG85" s="77">
        <f t="shared" si="34"/>
        <v>-42.74809160305344</v>
      </c>
    </row>
    <row r="86" spans="1:33" ht="12.75">
      <c r="A86" s="226"/>
      <c r="B86" s="108">
        <v>40</v>
      </c>
      <c r="C86" s="109" t="s">
        <v>7</v>
      </c>
      <c r="D86" s="110">
        <v>717</v>
      </c>
      <c r="E86" s="18">
        <v>165</v>
      </c>
      <c r="F86" s="17">
        <f t="shared" si="24"/>
        <v>35.63714902807775</v>
      </c>
      <c r="G86" s="18">
        <v>223</v>
      </c>
      <c r="H86" s="17">
        <f t="shared" si="25"/>
        <v>48.16414686825054</v>
      </c>
      <c r="I86" s="18">
        <v>5</v>
      </c>
      <c r="J86" s="17">
        <f t="shared" si="37"/>
        <v>1.079913606911447</v>
      </c>
      <c r="K86" s="18">
        <v>3</v>
      </c>
      <c r="L86" s="17">
        <f t="shared" si="26"/>
        <v>0.6479481641468683</v>
      </c>
      <c r="M86" s="18">
        <v>7</v>
      </c>
      <c r="N86" s="17">
        <f t="shared" si="27"/>
        <v>1.511879049676026</v>
      </c>
      <c r="O86" s="18">
        <v>37</v>
      </c>
      <c r="P86" s="17">
        <f t="shared" si="21"/>
        <v>7.991360691144708</v>
      </c>
      <c r="Q86" s="18">
        <v>0</v>
      </c>
      <c r="R86" s="17">
        <f t="shared" si="35"/>
        <v>0</v>
      </c>
      <c r="S86" s="63">
        <v>4</v>
      </c>
      <c r="T86" s="17">
        <f t="shared" si="38"/>
        <v>0.8639308855291578</v>
      </c>
      <c r="U86" s="18">
        <v>0</v>
      </c>
      <c r="V86" s="17">
        <f t="shared" si="23"/>
        <v>0</v>
      </c>
      <c r="W86" s="63">
        <v>1</v>
      </c>
      <c r="X86" s="17">
        <f t="shared" si="28"/>
        <v>0.21598272138228944</v>
      </c>
      <c r="Y86" s="63">
        <v>0</v>
      </c>
      <c r="Z86" s="17">
        <f t="shared" si="29"/>
        <v>0</v>
      </c>
      <c r="AA86" s="63">
        <f t="shared" si="36"/>
        <v>445</v>
      </c>
      <c r="AB86" s="67">
        <f t="shared" si="30"/>
        <v>96.11231101511879</v>
      </c>
      <c r="AC86" s="18">
        <v>18</v>
      </c>
      <c r="AD86" s="76">
        <f t="shared" si="31"/>
        <v>3.8876889848812093</v>
      </c>
      <c r="AE86" s="63">
        <f aca="true" t="shared" si="39" ref="AE86:AE111">AA86+AC86</f>
        <v>463</v>
      </c>
      <c r="AF86" s="76">
        <f t="shared" si="33"/>
        <v>64.57461645746164</v>
      </c>
      <c r="AG86" s="77">
        <f t="shared" si="34"/>
        <v>-35.425383542538356</v>
      </c>
    </row>
    <row r="87" spans="1:33" ht="12.75">
      <c r="A87" s="226"/>
      <c r="B87" s="108">
        <v>41</v>
      </c>
      <c r="C87" s="109" t="s">
        <v>7</v>
      </c>
      <c r="D87" s="110">
        <v>729</v>
      </c>
      <c r="E87" s="18">
        <v>130</v>
      </c>
      <c r="F87" s="17">
        <f t="shared" si="24"/>
        <v>29.81651376146789</v>
      </c>
      <c r="G87" s="18">
        <v>229</v>
      </c>
      <c r="H87" s="17">
        <f t="shared" si="25"/>
        <v>52.522935779816514</v>
      </c>
      <c r="I87" s="18">
        <v>4</v>
      </c>
      <c r="J87" s="17">
        <f t="shared" si="37"/>
        <v>0.9174311926605505</v>
      </c>
      <c r="K87" s="18">
        <v>1</v>
      </c>
      <c r="L87" s="17">
        <f t="shared" si="26"/>
        <v>0.22935779816513763</v>
      </c>
      <c r="M87" s="18">
        <v>7</v>
      </c>
      <c r="N87" s="17">
        <f t="shared" si="27"/>
        <v>1.6055045871559634</v>
      </c>
      <c r="O87" s="18">
        <v>38</v>
      </c>
      <c r="P87" s="17">
        <f t="shared" si="21"/>
        <v>8.715596330275229</v>
      </c>
      <c r="Q87" s="18">
        <v>0</v>
      </c>
      <c r="R87" s="17">
        <f t="shared" si="35"/>
        <v>0</v>
      </c>
      <c r="S87" s="63">
        <v>4</v>
      </c>
      <c r="T87" s="17">
        <f t="shared" si="38"/>
        <v>0.9174311926605505</v>
      </c>
      <c r="U87" s="18">
        <v>0</v>
      </c>
      <c r="V87" s="17">
        <f t="shared" si="23"/>
        <v>0</v>
      </c>
      <c r="W87" s="63">
        <v>0</v>
      </c>
      <c r="X87" s="17">
        <f t="shared" si="28"/>
        <v>0</v>
      </c>
      <c r="Y87" s="63">
        <v>0</v>
      </c>
      <c r="Z87" s="17">
        <f t="shared" si="29"/>
        <v>0</v>
      </c>
      <c r="AA87" s="63">
        <f t="shared" si="36"/>
        <v>413</v>
      </c>
      <c r="AB87" s="67">
        <f t="shared" si="30"/>
        <v>94.72477064220183</v>
      </c>
      <c r="AC87" s="18">
        <v>23</v>
      </c>
      <c r="AD87" s="76">
        <f t="shared" si="31"/>
        <v>5.275229357798166</v>
      </c>
      <c r="AE87" s="63">
        <f t="shared" si="39"/>
        <v>436</v>
      </c>
      <c r="AF87" s="76">
        <f t="shared" si="33"/>
        <v>59.807956104252405</v>
      </c>
      <c r="AG87" s="77">
        <f t="shared" si="34"/>
        <v>-40.192043895747595</v>
      </c>
    </row>
    <row r="88" spans="1:33" ht="12.75">
      <c r="A88" s="226"/>
      <c r="B88" s="108">
        <v>42</v>
      </c>
      <c r="C88" s="109" t="s">
        <v>7</v>
      </c>
      <c r="D88" s="110">
        <v>541</v>
      </c>
      <c r="E88" s="18">
        <v>131</v>
      </c>
      <c r="F88" s="17">
        <f t="shared" si="24"/>
        <v>37.64367816091954</v>
      </c>
      <c r="G88" s="18">
        <v>158</v>
      </c>
      <c r="H88" s="17">
        <f t="shared" si="25"/>
        <v>45.40229885057471</v>
      </c>
      <c r="I88" s="18">
        <v>5</v>
      </c>
      <c r="J88" s="17">
        <f t="shared" si="37"/>
        <v>1.4367816091954022</v>
      </c>
      <c r="K88" s="18">
        <v>3</v>
      </c>
      <c r="L88" s="17">
        <f t="shared" si="26"/>
        <v>0.8620689655172413</v>
      </c>
      <c r="M88" s="18">
        <v>4</v>
      </c>
      <c r="N88" s="17">
        <f t="shared" si="27"/>
        <v>1.1494252873563218</v>
      </c>
      <c r="O88" s="18">
        <v>38</v>
      </c>
      <c r="P88" s="17">
        <f t="shared" si="21"/>
        <v>10.919540229885058</v>
      </c>
      <c r="Q88" s="18">
        <v>0</v>
      </c>
      <c r="R88" s="17">
        <f t="shared" si="35"/>
        <v>0</v>
      </c>
      <c r="S88" s="63">
        <v>0</v>
      </c>
      <c r="T88" s="17">
        <f t="shared" si="38"/>
        <v>0</v>
      </c>
      <c r="U88" s="18">
        <v>0</v>
      </c>
      <c r="V88" s="17">
        <f t="shared" si="23"/>
        <v>0</v>
      </c>
      <c r="W88" s="63">
        <v>0</v>
      </c>
      <c r="X88" s="17">
        <f t="shared" si="28"/>
        <v>0</v>
      </c>
      <c r="Y88" s="63">
        <v>0</v>
      </c>
      <c r="Z88" s="17">
        <f t="shared" si="29"/>
        <v>0</v>
      </c>
      <c r="AA88" s="63">
        <f t="shared" si="36"/>
        <v>339</v>
      </c>
      <c r="AB88" s="67">
        <f t="shared" si="30"/>
        <v>97.41379310344827</v>
      </c>
      <c r="AC88" s="18">
        <v>9</v>
      </c>
      <c r="AD88" s="76">
        <f t="shared" si="31"/>
        <v>2.586206896551724</v>
      </c>
      <c r="AE88" s="63">
        <f t="shared" si="39"/>
        <v>348</v>
      </c>
      <c r="AF88" s="76">
        <f t="shared" si="33"/>
        <v>64.32532347504622</v>
      </c>
      <c r="AG88" s="77">
        <f t="shared" si="34"/>
        <v>-35.67467652495378</v>
      </c>
    </row>
    <row r="89" spans="1:33" ht="12.75">
      <c r="A89" s="226"/>
      <c r="B89" s="108">
        <v>42</v>
      </c>
      <c r="C89" s="109" t="s">
        <v>8</v>
      </c>
      <c r="D89" s="110">
        <v>542</v>
      </c>
      <c r="E89" s="18">
        <v>153</v>
      </c>
      <c r="F89" s="17">
        <f t="shared" si="24"/>
        <v>36.69064748201439</v>
      </c>
      <c r="G89" s="18">
        <v>190</v>
      </c>
      <c r="H89" s="17">
        <f t="shared" si="25"/>
        <v>45.563549160671464</v>
      </c>
      <c r="I89" s="18">
        <v>6</v>
      </c>
      <c r="J89" s="17">
        <f t="shared" si="37"/>
        <v>1.4388489208633095</v>
      </c>
      <c r="K89" s="18">
        <v>5</v>
      </c>
      <c r="L89" s="17">
        <f t="shared" si="26"/>
        <v>1.1990407673860912</v>
      </c>
      <c r="M89" s="18">
        <v>5</v>
      </c>
      <c r="N89" s="17">
        <f t="shared" si="27"/>
        <v>1.1990407673860912</v>
      </c>
      <c r="O89" s="18">
        <v>46</v>
      </c>
      <c r="P89" s="17">
        <f t="shared" si="21"/>
        <v>11.031175059952037</v>
      </c>
      <c r="Q89" s="18">
        <v>6</v>
      </c>
      <c r="R89" s="17">
        <f t="shared" si="35"/>
        <v>1.4388489208633095</v>
      </c>
      <c r="S89" s="63">
        <v>1</v>
      </c>
      <c r="T89" s="17">
        <f t="shared" si="38"/>
        <v>0.2398081534772182</v>
      </c>
      <c r="U89" s="18">
        <v>0</v>
      </c>
      <c r="V89" s="17">
        <f t="shared" si="23"/>
        <v>0</v>
      </c>
      <c r="W89" s="63">
        <v>0</v>
      </c>
      <c r="X89" s="17">
        <f t="shared" si="28"/>
        <v>0</v>
      </c>
      <c r="Y89" s="63">
        <v>0</v>
      </c>
      <c r="Z89" s="17">
        <f t="shared" si="29"/>
        <v>0</v>
      </c>
      <c r="AA89" s="63">
        <f t="shared" si="36"/>
        <v>412</v>
      </c>
      <c r="AB89" s="67">
        <f t="shared" si="30"/>
        <v>98.8009592326139</v>
      </c>
      <c r="AC89" s="18">
        <v>5</v>
      </c>
      <c r="AD89" s="76">
        <f t="shared" si="31"/>
        <v>1.1990407673860912</v>
      </c>
      <c r="AE89" s="63">
        <f t="shared" si="39"/>
        <v>417</v>
      </c>
      <c r="AF89" s="76">
        <f t="shared" si="33"/>
        <v>76.93726937269373</v>
      </c>
      <c r="AG89" s="77">
        <f t="shared" si="34"/>
        <v>-23.062730627306266</v>
      </c>
    </row>
    <row r="90" spans="1:33" ht="12.75">
      <c r="A90" s="226"/>
      <c r="B90" s="108">
        <v>43</v>
      </c>
      <c r="C90" s="109" t="s">
        <v>7</v>
      </c>
      <c r="D90" s="110">
        <v>512</v>
      </c>
      <c r="E90" s="18">
        <v>120</v>
      </c>
      <c r="F90" s="17">
        <f t="shared" si="24"/>
        <v>35.60830860534125</v>
      </c>
      <c r="G90" s="18">
        <v>161</v>
      </c>
      <c r="H90" s="17">
        <f t="shared" si="25"/>
        <v>47.774480712166174</v>
      </c>
      <c r="I90" s="18">
        <v>4</v>
      </c>
      <c r="J90" s="17">
        <f t="shared" si="37"/>
        <v>1.1869436201780417</v>
      </c>
      <c r="K90" s="18">
        <v>3</v>
      </c>
      <c r="L90" s="17">
        <f t="shared" si="26"/>
        <v>0.8902077151335311</v>
      </c>
      <c r="M90" s="18">
        <v>2</v>
      </c>
      <c r="N90" s="17">
        <f t="shared" si="27"/>
        <v>0.5934718100890208</v>
      </c>
      <c r="O90" s="18">
        <v>41</v>
      </c>
      <c r="P90" s="17">
        <f t="shared" si="21"/>
        <v>12.166172106824925</v>
      </c>
      <c r="Q90" s="18">
        <v>0</v>
      </c>
      <c r="R90" s="17">
        <f t="shared" si="35"/>
        <v>0</v>
      </c>
      <c r="S90" s="63">
        <v>2</v>
      </c>
      <c r="T90" s="17">
        <f t="shared" si="38"/>
        <v>0.5934718100890208</v>
      </c>
      <c r="U90" s="18">
        <v>0</v>
      </c>
      <c r="V90" s="17">
        <f t="shared" si="23"/>
        <v>0</v>
      </c>
      <c r="W90" s="63">
        <v>1</v>
      </c>
      <c r="X90" s="17">
        <f t="shared" si="28"/>
        <v>0.2967359050445104</v>
      </c>
      <c r="Y90" s="63">
        <v>0</v>
      </c>
      <c r="Z90" s="17">
        <f t="shared" si="29"/>
        <v>0</v>
      </c>
      <c r="AA90" s="63">
        <f t="shared" si="36"/>
        <v>334</v>
      </c>
      <c r="AB90" s="67">
        <f t="shared" si="30"/>
        <v>99.10979228486647</v>
      </c>
      <c r="AC90" s="18">
        <v>3</v>
      </c>
      <c r="AD90" s="76">
        <f t="shared" si="31"/>
        <v>0.8902077151335311</v>
      </c>
      <c r="AE90" s="63">
        <f t="shared" si="39"/>
        <v>337</v>
      </c>
      <c r="AF90" s="76">
        <f t="shared" si="33"/>
        <v>65.8203125</v>
      </c>
      <c r="AG90" s="77">
        <f t="shared" si="34"/>
        <v>-34.1796875</v>
      </c>
    </row>
    <row r="91" spans="1:33" ht="12.75">
      <c r="A91" s="226"/>
      <c r="B91" s="108">
        <v>43</v>
      </c>
      <c r="C91" s="109" t="s">
        <v>8</v>
      </c>
      <c r="D91" s="110">
        <v>512</v>
      </c>
      <c r="E91" s="18">
        <v>112</v>
      </c>
      <c r="F91" s="17">
        <f t="shared" si="24"/>
        <v>31.549295774647888</v>
      </c>
      <c r="G91" s="18">
        <v>199</v>
      </c>
      <c r="H91" s="17">
        <f t="shared" si="25"/>
        <v>56.056338028169016</v>
      </c>
      <c r="I91" s="18">
        <v>0</v>
      </c>
      <c r="J91" s="17">
        <f t="shared" si="37"/>
        <v>0</v>
      </c>
      <c r="K91" s="18">
        <v>3</v>
      </c>
      <c r="L91" s="17">
        <f t="shared" si="26"/>
        <v>0.8450704225352111</v>
      </c>
      <c r="M91" s="18">
        <v>2</v>
      </c>
      <c r="N91" s="17">
        <f t="shared" si="27"/>
        <v>0.5633802816901409</v>
      </c>
      <c r="O91" s="18">
        <v>32</v>
      </c>
      <c r="P91" s="17">
        <f t="shared" si="21"/>
        <v>9.014084507042254</v>
      </c>
      <c r="Q91" s="18">
        <v>0</v>
      </c>
      <c r="R91" s="17">
        <f t="shared" si="35"/>
        <v>0</v>
      </c>
      <c r="S91" s="63">
        <v>7</v>
      </c>
      <c r="T91" s="17">
        <f t="shared" si="38"/>
        <v>1.971830985915493</v>
      </c>
      <c r="U91" s="18">
        <v>0</v>
      </c>
      <c r="V91" s="17">
        <f t="shared" si="23"/>
        <v>0</v>
      </c>
      <c r="W91" s="63">
        <v>0</v>
      </c>
      <c r="X91" s="17">
        <f t="shared" si="28"/>
        <v>0</v>
      </c>
      <c r="Y91" s="63">
        <v>0</v>
      </c>
      <c r="Z91" s="17">
        <f t="shared" si="29"/>
        <v>0</v>
      </c>
      <c r="AA91" s="63">
        <f t="shared" si="36"/>
        <v>355</v>
      </c>
      <c r="AB91" s="67">
        <f t="shared" si="30"/>
        <v>100</v>
      </c>
      <c r="AC91" s="18">
        <v>0</v>
      </c>
      <c r="AD91" s="76">
        <f t="shared" si="31"/>
        <v>0</v>
      </c>
      <c r="AE91" s="63">
        <f t="shared" si="39"/>
        <v>355</v>
      </c>
      <c r="AF91" s="76">
        <f t="shared" si="33"/>
        <v>69.3359375</v>
      </c>
      <c r="AG91" s="77">
        <f t="shared" si="34"/>
        <v>-30.6640625</v>
      </c>
    </row>
    <row r="92" spans="1:33" ht="12.75">
      <c r="A92" s="226"/>
      <c r="B92" s="108">
        <v>44</v>
      </c>
      <c r="C92" s="109" t="s">
        <v>7</v>
      </c>
      <c r="D92" s="110">
        <v>430</v>
      </c>
      <c r="E92" s="18">
        <v>115</v>
      </c>
      <c r="F92" s="17">
        <f t="shared" si="24"/>
        <v>37.2168284789644</v>
      </c>
      <c r="G92" s="18">
        <v>115</v>
      </c>
      <c r="H92" s="17">
        <f t="shared" si="25"/>
        <v>37.2168284789644</v>
      </c>
      <c r="I92" s="18">
        <v>7</v>
      </c>
      <c r="J92" s="17">
        <f t="shared" si="37"/>
        <v>2.26537216828479</v>
      </c>
      <c r="K92" s="18">
        <v>7</v>
      </c>
      <c r="L92" s="17">
        <f t="shared" si="26"/>
        <v>2.26537216828479</v>
      </c>
      <c r="M92" s="18">
        <v>1</v>
      </c>
      <c r="N92" s="17">
        <f t="shared" si="27"/>
        <v>0.3236245954692557</v>
      </c>
      <c r="O92" s="18">
        <v>49</v>
      </c>
      <c r="P92" s="17">
        <f t="shared" si="21"/>
        <v>15.857605177993527</v>
      </c>
      <c r="Q92" s="18">
        <v>0</v>
      </c>
      <c r="R92" s="17">
        <f t="shared" si="35"/>
        <v>0</v>
      </c>
      <c r="S92" s="63">
        <v>4</v>
      </c>
      <c r="T92" s="17">
        <f t="shared" si="38"/>
        <v>1.2944983818770228</v>
      </c>
      <c r="U92" s="18">
        <v>0</v>
      </c>
      <c r="V92" s="17">
        <f t="shared" si="23"/>
        <v>0</v>
      </c>
      <c r="W92" s="63">
        <v>2</v>
      </c>
      <c r="X92" s="17">
        <f t="shared" si="28"/>
        <v>0.6472491909385114</v>
      </c>
      <c r="Y92" s="63">
        <v>0</v>
      </c>
      <c r="Z92" s="17">
        <f t="shared" si="29"/>
        <v>0</v>
      </c>
      <c r="AA92" s="63">
        <f t="shared" si="36"/>
        <v>300</v>
      </c>
      <c r="AB92" s="67">
        <f t="shared" si="30"/>
        <v>97.0873786407767</v>
      </c>
      <c r="AC92" s="18">
        <v>9</v>
      </c>
      <c r="AD92" s="76">
        <f t="shared" si="31"/>
        <v>2.912621359223301</v>
      </c>
      <c r="AE92" s="63">
        <f t="shared" si="39"/>
        <v>309</v>
      </c>
      <c r="AF92" s="76">
        <f t="shared" si="33"/>
        <v>71.86046511627907</v>
      </c>
      <c r="AG92" s="77">
        <f t="shared" si="34"/>
        <v>-28.139534883720927</v>
      </c>
    </row>
    <row r="93" spans="1:33" ht="12.75">
      <c r="A93" s="226"/>
      <c r="B93" s="108">
        <v>44</v>
      </c>
      <c r="C93" s="109" t="s">
        <v>8</v>
      </c>
      <c r="D93" s="110">
        <v>431</v>
      </c>
      <c r="E93" s="18">
        <v>118</v>
      </c>
      <c r="F93" s="17">
        <f t="shared" si="24"/>
        <v>41.69611307420495</v>
      </c>
      <c r="G93" s="18">
        <v>110</v>
      </c>
      <c r="H93" s="17">
        <f t="shared" si="25"/>
        <v>38.869257950530034</v>
      </c>
      <c r="I93" s="18">
        <v>7</v>
      </c>
      <c r="J93" s="17">
        <f t="shared" si="37"/>
        <v>2.4734982332155475</v>
      </c>
      <c r="K93" s="18">
        <v>1</v>
      </c>
      <c r="L93" s="17">
        <f t="shared" si="26"/>
        <v>0.35335689045936397</v>
      </c>
      <c r="M93" s="18">
        <v>2</v>
      </c>
      <c r="N93" s="17">
        <f t="shared" si="27"/>
        <v>0.7067137809187279</v>
      </c>
      <c r="O93" s="18">
        <v>43</v>
      </c>
      <c r="P93" s="17">
        <f t="shared" si="21"/>
        <v>15.19434628975265</v>
      </c>
      <c r="Q93" s="18">
        <v>0</v>
      </c>
      <c r="R93" s="17">
        <f t="shared" si="35"/>
        <v>0</v>
      </c>
      <c r="S93" s="63">
        <v>1</v>
      </c>
      <c r="T93" s="17">
        <f t="shared" si="38"/>
        <v>0.35335689045936397</v>
      </c>
      <c r="U93" s="18">
        <v>1</v>
      </c>
      <c r="V93" s="17">
        <f t="shared" si="23"/>
        <v>0.35335689045936397</v>
      </c>
      <c r="W93" s="63">
        <v>0</v>
      </c>
      <c r="X93" s="17">
        <f t="shared" si="28"/>
        <v>0</v>
      </c>
      <c r="Y93" s="63">
        <v>0</v>
      </c>
      <c r="Z93" s="17">
        <f t="shared" si="29"/>
        <v>0</v>
      </c>
      <c r="AA93" s="63">
        <f t="shared" si="36"/>
        <v>283</v>
      </c>
      <c r="AB93" s="67">
        <f t="shared" si="30"/>
        <v>100</v>
      </c>
      <c r="AC93" s="18">
        <v>0</v>
      </c>
      <c r="AD93" s="76">
        <f t="shared" si="31"/>
        <v>0</v>
      </c>
      <c r="AE93" s="63">
        <f t="shared" si="39"/>
        <v>283</v>
      </c>
      <c r="AF93" s="76">
        <f t="shared" si="33"/>
        <v>65.66125290023201</v>
      </c>
      <c r="AG93" s="77">
        <f t="shared" si="34"/>
        <v>-34.338747099767986</v>
      </c>
    </row>
    <row r="94" spans="1:33" ht="12.75">
      <c r="A94" s="226"/>
      <c r="B94" s="108">
        <v>45</v>
      </c>
      <c r="C94" s="109" t="s">
        <v>7</v>
      </c>
      <c r="D94" s="110">
        <v>420</v>
      </c>
      <c r="E94" s="18">
        <v>96</v>
      </c>
      <c r="F94" s="17">
        <f t="shared" si="24"/>
        <v>33.10344827586207</v>
      </c>
      <c r="G94" s="18">
        <v>134</v>
      </c>
      <c r="H94" s="17">
        <f t="shared" si="25"/>
        <v>46.206896551724135</v>
      </c>
      <c r="I94" s="18">
        <v>2</v>
      </c>
      <c r="J94" s="17">
        <f t="shared" si="37"/>
        <v>0.6896551724137931</v>
      </c>
      <c r="K94" s="18">
        <v>2</v>
      </c>
      <c r="L94" s="17">
        <f t="shared" si="26"/>
        <v>0.6896551724137931</v>
      </c>
      <c r="M94" s="18">
        <v>4</v>
      </c>
      <c r="N94" s="17">
        <f t="shared" si="27"/>
        <v>1.3793103448275863</v>
      </c>
      <c r="O94" s="18">
        <v>42</v>
      </c>
      <c r="P94" s="17">
        <f t="shared" si="21"/>
        <v>14.482758620689657</v>
      </c>
      <c r="Q94" s="18">
        <v>0</v>
      </c>
      <c r="R94" s="17">
        <f t="shared" si="35"/>
        <v>0</v>
      </c>
      <c r="S94" s="63">
        <v>0</v>
      </c>
      <c r="T94" s="17">
        <f t="shared" si="38"/>
        <v>0</v>
      </c>
      <c r="U94" s="18">
        <v>0</v>
      </c>
      <c r="V94" s="17">
        <f t="shared" si="23"/>
        <v>0</v>
      </c>
      <c r="W94" s="63">
        <v>0</v>
      </c>
      <c r="X94" s="17">
        <f t="shared" si="28"/>
        <v>0</v>
      </c>
      <c r="Y94" s="63">
        <v>0</v>
      </c>
      <c r="Z94" s="17">
        <f t="shared" si="29"/>
        <v>0</v>
      </c>
      <c r="AA94" s="63">
        <f t="shared" si="36"/>
        <v>280</v>
      </c>
      <c r="AB94" s="67">
        <f t="shared" si="30"/>
        <v>96.55172413793103</v>
      </c>
      <c r="AC94" s="18">
        <v>10</v>
      </c>
      <c r="AD94" s="76">
        <f t="shared" si="31"/>
        <v>3.4482758620689653</v>
      </c>
      <c r="AE94" s="63">
        <f t="shared" si="39"/>
        <v>290</v>
      </c>
      <c r="AF94" s="76">
        <f t="shared" si="33"/>
        <v>69.04761904761905</v>
      </c>
      <c r="AG94" s="77">
        <f t="shared" si="34"/>
        <v>-30.95238095238095</v>
      </c>
    </row>
    <row r="95" spans="1:33" ht="12.75">
      <c r="A95" s="226"/>
      <c r="B95" s="108">
        <v>45</v>
      </c>
      <c r="C95" s="109" t="s">
        <v>8</v>
      </c>
      <c r="D95" s="110">
        <v>421</v>
      </c>
      <c r="E95" s="18">
        <v>107</v>
      </c>
      <c r="F95" s="17">
        <f t="shared" si="24"/>
        <v>34.185303514377</v>
      </c>
      <c r="G95" s="18">
        <v>158</v>
      </c>
      <c r="H95" s="17">
        <f t="shared" si="25"/>
        <v>50.47923322683706</v>
      </c>
      <c r="I95" s="18">
        <v>4</v>
      </c>
      <c r="J95" s="17">
        <f t="shared" si="37"/>
        <v>1.2779552715654952</v>
      </c>
      <c r="K95" s="18">
        <v>1</v>
      </c>
      <c r="L95" s="17">
        <f t="shared" si="26"/>
        <v>0.3194888178913738</v>
      </c>
      <c r="M95" s="18">
        <v>3</v>
      </c>
      <c r="N95" s="17">
        <f t="shared" si="27"/>
        <v>0.9584664536741214</v>
      </c>
      <c r="O95" s="18">
        <v>30</v>
      </c>
      <c r="P95" s="17">
        <f t="shared" si="21"/>
        <v>9.584664536741213</v>
      </c>
      <c r="Q95" s="18">
        <v>0</v>
      </c>
      <c r="R95" s="17">
        <f t="shared" si="35"/>
        <v>0</v>
      </c>
      <c r="S95" s="63">
        <v>1</v>
      </c>
      <c r="T95" s="17">
        <f t="shared" si="38"/>
        <v>0.3194888178913738</v>
      </c>
      <c r="U95" s="18">
        <v>0</v>
      </c>
      <c r="V95" s="17">
        <f t="shared" si="23"/>
        <v>0</v>
      </c>
      <c r="W95" s="63">
        <v>0</v>
      </c>
      <c r="X95" s="17">
        <f t="shared" si="28"/>
        <v>0</v>
      </c>
      <c r="Y95" s="63">
        <v>0</v>
      </c>
      <c r="Z95" s="17">
        <f t="shared" si="29"/>
        <v>0</v>
      </c>
      <c r="AA95" s="63">
        <f t="shared" si="36"/>
        <v>304</v>
      </c>
      <c r="AB95" s="67">
        <f t="shared" si="30"/>
        <v>97.12460063897763</v>
      </c>
      <c r="AC95" s="18">
        <v>9</v>
      </c>
      <c r="AD95" s="76">
        <f t="shared" si="31"/>
        <v>2.8753993610223643</v>
      </c>
      <c r="AE95" s="63">
        <f t="shared" si="39"/>
        <v>313</v>
      </c>
      <c r="AF95" s="76">
        <f t="shared" si="33"/>
        <v>74.34679334916865</v>
      </c>
      <c r="AG95" s="77">
        <f t="shared" si="34"/>
        <v>-25.65320665083135</v>
      </c>
    </row>
    <row r="96" spans="1:33" ht="12.75">
      <c r="A96" s="226"/>
      <c r="B96" s="108">
        <v>46</v>
      </c>
      <c r="C96" s="109" t="s">
        <v>7</v>
      </c>
      <c r="D96" s="110">
        <v>510</v>
      </c>
      <c r="E96" s="18">
        <v>113</v>
      </c>
      <c r="F96" s="17">
        <f t="shared" si="24"/>
        <v>35.09316770186335</v>
      </c>
      <c r="G96" s="18">
        <v>160</v>
      </c>
      <c r="H96" s="17">
        <f t="shared" si="25"/>
        <v>49.68944099378882</v>
      </c>
      <c r="I96" s="18">
        <v>2</v>
      </c>
      <c r="J96" s="17">
        <f t="shared" si="37"/>
        <v>0.6211180124223602</v>
      </c>
      <c r="K96" s="18">
        <v>2</v>
      </c>
      <c r="L96" s="17">
        <f t="shared" si="26"/>
        <v>0.6211180124223602</v>
      </c>
      <c r="M96" s="18">
        <v>4</v>
      </c>
      <c r="N96" s="17">
        <f t="shared" si="27"/>
        <v>1.2422360248447204</v>
      </c>
      <c r="O96" s="18">
        <v>31</v>
      </c>
      <c r="P96" s="17">
        <f t="shared" si="21"/>
        <v>9.627329192546584</v>
      </c>
      <c r="Q96" s="18">
        <v>0</v>
      </c>
      <c r="R96" s="17">
        <f t="shared" si="35"/>
        <v>0</v>
      </c>
      <c r="S96" s="63">
        <v>0</v>
      </c>
      <c r="T96" s="17">
        <f t="shared" si="38"/>
        <v>0</v>
      </c>
      <c r="U96" s="18">
        <v>0</v>
      </c>
      <c r="V96" s="17">
        <f t="shared" si="23"/>
        <v>0</v>
      </c>
      <c r="W96" s="63">
        <v>2</v>
      </c>
      <c r="X96" s="17">
        <f t="shared" si="28"/>
        <v>0.6211180124223602</v>
      </c>
      <c r="Y96" s="63">
        <v>0</v>
      </c>
      <c r="Z96" s="17">
        <f t="shared" si="29"/>
        <v>0</v>
      </c>
      <c r="AA96" s="63">
        <f t="shared" si="36"/>
        <v>314</v>
      </c>
      <c r="AB96" s="67">
        <f t="shared" si="30"/>
        <v>97.51552795031056</v>
      </c>
      <c r="AC96" s="18">
        <v>8</v>
      </c>
      <c r="AD96" s="76">
        <f t="shared" si="31"/>
        <v>2.484472049689441</v>
      </c>
      <c r="AE96" s="63">
        <f t="shared" si="39"/>
        <v>322</v>
      </c>
      <c r="AF96" s="76">
        <f t="shared" si="33"/>
        <v>63.13725490196078</v>
      </c>
      <c r="AG96" s="77">
        <f t="shared" si="34"/>
        <v>-36.86274509803922</v>
      </c>
    </row>
    <row r="97" spans="1:33" ht="12.75">
      <c r="A97" s="226"/>
      <c r="B97" s="108">
        <v>46</v>
      </c>
      <c r="C97" s="109" t="s">
        <v>8</v>
      </c>
      <c r="D97" s="110">
        <v>511</v>
      </c>
      <c r="E97" s="18">
        <v>119</v>
      </c>
      <c r="F97" s="17">
        <f t="shared" si="24"/>
        <v>32.87292817679558</v>
      </c>
      <c r="G97" s="18">
        <v>191</v>
      </c>
      <c r="H97" s="17">
        <f t="shared" si="25"/>
        <v>52.762430939226526</v>
      </c>
      <c r="I97" s="18">
        <v>1</v>
      </c>
      <c r="J97" s="17">
        <f t="shared" si="37"/>
        <v>0.2762430939226519</v>
      </c>
      <c r="K97" s="18">
        <v>1</v>
      </c>
      <c r="L97" s="17">
        <f t="shared" si="26"/>
        <v>0.2762430939226519</v>
      </c>
      <c r="M97" s="18">
        <v>2</v>
      </c>
      <c r="N97" s="17">
        <f t="shared" si="27"/>
        <v>0.5524861878453038</v>
      </c>
      <c r="O97" s="18">
        <v>38</v>
      </c>
      <c r="P97" s="17">
        <f t="shared" si="21"/>
        <v>10.497237569060774</v>
      </c>
      <c r="Q97" s="18">
        <v>0</v>
      </c>
      <c r="R97" s="17">
        <f t="shared" si="35"/>
        <v>0</v>
      </c>
      <c r="S97" s="63">
        <v>3</v>
      </c>
      <c r="T97" s="17">
        <f t="shared" si="38"/>
        <v>0.8287292817679558</v>
      </c>
      <c r="U97" s="18">
        <v>0</v>
      </c>
      <c r="V97" s="17">
        <f t="shared" si="23"/>
        <v>0</v>
      </c>
      <c r="W97" s="63">
        <v>0</v>
      </c>
      <c r="X97" s="17">
        <f t="shared" si="28"/>
        <v>0</v>
      </c>
      <c r="Y97" s="63">
        <v>0</v>
      </c>
      <c r="Z97" s="17">
        <f t="shared" si="29"/>
        <v>0</v>
      </c>
      <c r="AA97" s="63">
        <f t="shared" si="36"/>
        <v>355</v>
      </c>
      <c r="AB97" s="67">
        <f t="shared" si="30"/>
        <v>98.06629834254143</v>
      </c>
      <c r="AC97" s="18">
        <v>7</v>
      </c>
      <c r="AD97" s="76">
        <f t="shared" si="31"/>
        <v>1.9337016574585635</v>
      </c>
      <c r="AE97" s="63">
        <f t="shared" si="39"/>
        <v>362</v>
      </c>
      <c r="AF97" s="76">
        <f t="shared" si="33"/>
        <v>70.84148727984343</v>
      </c>
      <c r="AG97" s="77">
        <f t="shared" si="34"/>
        <v>-29.158512720156565</v>
      </c>
    </row>
    <row r="98" spans="1:33" ht="12.75">
      <c r="A98" s="226"/>
      <c r="B98" s="108">
        <v>47</v>
      </c>
      <c r="C98" s="109" t="s">
        <v>7</v>
      </c>
      <c r="D98" s="110">
        <v>474</v>
      </c>
      <c r="E98" s="18">
        <v>104</v>
      </c>
      <c r="F98" s="17">
        <f t="shared" si="24"/>
        <v>28.650137741046834</v>
      </c>
      <c r="G98" s="18">
        <v>195</v>
      </c>
      <c r="H98" s="17">
        <f t="shared" si="25"/>
        <v>53.71900826446281</v>
      </c>
      <c r="I98" s="18">
        <v>4</v>
      </c>
      <c r="J98" s="17">
        <f t="shared" si="37"/>
        <v>1.1019283746556474</v>
      </c>
      <c r="K98" s="18">
        <v>2</v>
      </c>
      <c r="L98" s="17">
        <f t="shared" si="26"/>
        <v>0.5509641873278237</v>
      </c>
      <c r="M98" s="18">
        <v>1</v>
      </c>
      <c r="N98" s="17">
        <f t="shared" si="27"/>
        <v>0.27548209366391185</v>
      </c>
      <c r="O98" s="18">
        <v>47</v>
      </c>
      <c r="P98" s="17">
        <f t="shared" si="21"/>
        <v>12.947658402203857</v>
      </c>
      <c r="Q98" s="18">
        <v>0</v>
      </c>
      <c r="R98" s="17">
        <f t="shared" si="35"/>
        <v>0</v>
      </c>
      <c r="S98" s="63">
        <v>5</v>
      </c>
      <c r="T98" s="17">
        <f t="shared" si="38"/>
        <v>1.3774104683195594</v>
      </c>
      <c r="U98" s="18">
        <v>0</v>
      </c>
      <c r="V98" s="17">
        <f t="shared" si="23"/>
        <v>0</v>
      </c>
      <c r="W98" s="63">
        <v>2</v>
      </c>
      <c r="X98" s="17">
        <f t="shared" si="28"/>
        <v>0.5509641873278237</v>
      </c>
      <c r="Y98" s="63">
        <v>0</v>
      </c>
      <c r="Z98" s="17">
        <f t="shared" si="29"/>
        <v>0</v>
      </c>
      <c r="AA98" s="63">
        <f t="shared" si="36"/>
        <v>360</v>
      </c>
      <c r="AB98" s="67">
        <f t="shared" si="30"/>
        <v>99.17355371900827</v>
      </c>
      <c r="AC98" s="18">
        <v>3</v>
      </c>
      <c r="AD98" s="76">
        <f t="shared" si="31"/>
        <v>0.8264462809917356</v>
      </c>
      <c r="AE98" s="63">
        <f t="shared" si="39"/>
        <v>363</v>
      </c>
      <c r="AF98" s="76">
        <f t="shared" si="33"/>
        <v>76.58227848101265</v>
      </c>
      <c r="AG98" s="77">
        <f t="shared" si="34"/>
        <v>-23.41772151898735</v>
      </c>
    </row>
    <row r="99" spans="1:33" ht="12.75">
      <c r="A99" s="226"/>
      <c r="B99" s="108">
        <v>47</v>
      </c>
      <c r="C99" s="109" t="s">
        <v>8</v>
      </c>
      <c r="D99" s="110">
        <v>474</v>
      </c>
      <c r="E99" s="18">
        <v>104</v>
      </c>
      <c r="F99" s="17">
        <f t="shared" si="24"/>
        <v>28.57142857142857</v>
      </c>
      <c r="G99" s="18">
        <v>204</v>
      </c>
      <c r="H99" s="17">
        <f t="shared" si="25"/>
        <v>56.043956043956044</v>
      </c>
      <c r="I99" s="18">
        <v>6</v>
      </c>
      <c r="J99" s="17">
        <f t="shared" si="37"/>
        <v>1.6483516483516485</v>
      </c>
      <c r="K99" s="18">
        <v>1</v>
      </c>
      <c r="L99" s="17">
        <f t="shared" si="26"/>
        <v>0.27472527472527475</v>
      </c>
      <c r="M99" s="18">
        <v>1</v>
      </c>
      <c r="N99" s="17">
        <f t="shared" si="27"/>
        <v>0.27472527472527475</v>
      </c>
      <c r="O99" s="18">
        <v>37</v>
      </c>
      <c r="P99" s="17">
        <f t="shared" si="21"/>
        <v>10.164835164835164</v>
      </c>
      <c r="Q99" s="18">
        <v>0</v>
      </c>
      <c r="R99" s="17">
        <f t="shared" si="35"/>
        <v>0</v>
      </c>
      <c r="S99" s="63">
        <v>3</v>
      </c>
      <c r="T99" s="17">
        <f t="shared" si="38"/>
        <v>0.8241758241758242</v>
      </c>
      <c r="U99" s="18">
        <v>0</v>
      </c>
      <c r="V99" s="17">
        <f t="shared" si="23"/>
        <v>0</v>
      </c>
      <c r="W99" s="63">
        <v>6</v>
      </c>
      <c r="X99" s="17">
        <f t="shared" si="28"/>
        <v>1.6483516483516485</v>
      </c>
      <c r="Y99" s="63">
        <v>0</v>
      </c>
      <c r="Z99" s="17">
        <f t="shared" si="29"/>
        <v>0</v>
      </c>
      <c r="AA99" s="63">
        <f t="shared" si="36"/>
        <v>362</v>
      </c>
      <c r="AB99" s="67">
        <f t="shared" si="30"/>
        <v>99.45054945054946</v>
      </c>
      <c r="AC99" s="18">
        <v>2</v>
      </c>
      <c r="AD99" s="76">
        <f t="shared" si="31"/>
        <v>0.5494505494505495</v>
      </c>
      <c r="AE99" s="63">
        <f t="shared" si="39"/>
        <v>364</v>
      </c>
      <c r="AF99" s="76">
        <f t="shared" si="33"/>
        <v>76.79324894514767</v>
      </c>
      <c r="AG99" s="77">
        <f t="shared" si="34"/>
        <v>-23.206751054852333</v>
      </c>
    </row>
    <row r="100" spans="1:33" ht="12.75">
      <c r="A100" s="226" t="s">
        <v>6</v>
      </c>
      <c r="B100" s="108">
        <v>48</v>
      </c>
      <c r="C100" s="109" t="s">
        <v>7</v>
      </c>
      <c r="D100" s="110">
        <v>511</v>
      </c>
      <c r="E100" s="18">
        <v>89</v>
      </c>
      <c r="F100" s="17">
        <f t="shared" si="24"/>
        <v>23.9247311827957</v>
      </c>
      <c r="G100" s="18">
        <v>227</v>
      </c>
      <c r="H100" s="17">
        <f t="shared" si="25"/>
        <v>61.02150537634409</v>
      </c>
      <c r="I100" s="18">
        <v>2</v>
      </c>
      <c r="J100" s="17">
        <f t="shared" si="37"/>
        <v>0.5376344086021506</v>
      </c>
      <c r="K100" s="18">
        <v>3</v>
      </c>
      <c r="L100" s="17">
        <f t="shared" si="26"/>
        <v>0.8064516129032258</v>
      </c>
      <c r="M100" s="18">
        <v>2</v>
      </c>
      <c r="N100" s="17">
        <f t="shared" si="27"/>
        <v>0.5376344086021506</v>
      </c>
      <c r="O100" s="18">
        <v>34</v>
      </c>
      <c r="P100" s="17">
        <f t="shared" si="21"/>
        <v>9.13978494623656</v>
      </c>
      <c r="Q100" s="18">
        <v>0</v>
      </c>
      <c r="R100" s="17">
        <f t="shared" si="35"/>
        <v>0</v>
      </c>
      <c r="S100" s="63">
        <v>1</v>
      </c>
      <c r="T100" s="17">
        <f t="shared" si="38"/>
        <v>0.2688172043010753</v>
      </c>
      <c r="U100" s="18">
        <v>0</v>
      </c>
      <c r="V100" s="17">
        <f t="shared" si="23"/>
        <v>0</v>
      </c>
      <c r="W100" s="63">
        <v>1</v>
      </c>
      <c r="X100" s="17">
        <f t="shared" si="28"/>
        <v>0.2688172043010753</v>
      </c>
      <c r="Y100" s="63">
        <v>0</v>
      </c>
      <c r="Z100" s="17">
        <f t="shared" si="29"/>
        <v>0</v>
      </c>
      <c r="AA100" s="63">
        <f t="shared" si="36"/>
        <v>359</v>
      </c>
      <c r="AB100" s="67">
        <f t="shared" si="30"/>
        <v>96.50537634408603</v>
      </c>
      <c r="AC100" s="18">
        <v>13</v>
      </c>
      <c r="AD100" s="76">
        <f t="shared" si="31"/>
        <v>3.494623655913978</v>
      </c>
      <c r="AE100" s="63">
        <f t="shared" si="39"/>
        <v>372</v>
      </c>
      <c r="AF100" s="76">
        <f t="shared" si="33"/>
        <v>72.79843444227005</v>
      </c>
      <c r="AG100" s="77">
        <f t="shared" si="34"/>
        <v>-27.20156555772995</v>
      </c>
    </row>
    <row r="101" spans="1:33" ht="12.75">
      <c r="A101" s="226"/>
      <c r="B101" s="108">
        <v>48</v>
      </c>
      <c r="C101" s="109" t="s">
        <v>8</v>
      </c>
      <c r="D101" s="110">
        <v>511</v>
      </c>
      <c r="E101" s="18">
        <v>116</v>
      </c>
      <c r="F101" s="17">
        <f t="shared" si="24"/>
        <v>31.521739130434785</v>
      </c>
      <c r="G101" s="18">
        <v>201</v>
      </c>
      <c r="H101" s="17">
        <f t="shared" si="25"/>
        <v>54.61956521739131</v>
      </c>
      <c r="I101" s="18">
        <v>4</v>
      </c>
      <c r="J101" s="17">
        <f t="shared" si="37"/>
        <v>1.0869565217391304</v>
      </c>
      <c r="K101" s="18">
        <v>1</v>
      </c>
      <c r="L101" s="17">
        <f t="shared" si="26"/>
        <v>0.2717391304347826</v>
      </c>
      <c r="M101" s="18">
        <v>2</v>
      </c>
      <c r="N101" s="17">
        <f t="shared" si="27"/>
        <v>0.5434782608695652</v>
      </c>
      <c r="O101" s="18">
        <v>42</v>
      </c>
      <c r="P101" s="17">
        <f t="shared" si="21"/>
        <v>11.41304347826087</v>
      </c>
      <c r="Q101" s="18">
        <v>0</v>
      </c>
      <c r="R101" s="17">
        <f t="shared" si="35"/>
        <v>0</v>
      </c>
      <c r="S101" s="63">
        <v>0</v>
      </c>
      <c r="T101" s="17">
        <f t="shared" si="38"/>
        <v>0</v>
      </c>
      <c r="U101" s="18">
        <v>0</v>
      </c>
      <c r="V101" s="17">
        <f t="shared" si="23"/>
        <v>0</v>
      </c>
      <c r="W101" s="63">
        <v>0</v>
      </c>
      <c r="X101" s="17">
        <f t="shared" si="28"/>
        <v>0</v>
      </c>
      <c r="Y101" s="63">
        <v>0</v>
      </c>
      <c r="Z101" s="17">
        <f t="shared" si="29"/>
        <v>0</v>
      </c>
      <c r="AA101" s="63">
        <f t="shared" si="36"/>
        <v>366</v>
      </c>
      <c r="AB101" s="67">
        <f t="shared" si="30"/>
        <v>99.45652173913044</v>
      </c>
      <c r="AC101" s="18">
        <v>2</v>
      </c>
      <c r="AD101" s="76">
        <f t="shared" si="31"/>
        <v>0.5434782608695652</v>
      </c>
      <c r="AE101" s="63">
        <f t="shared" si="39"/>
        <v>368</v>
      </c>
      <c r="AF101" s="76">
        <f t="shared" si="33"/>
        <v>72.01565557729941</v>
      </c>
      <c r="AG101" s="77">
        <f t="shared" si="34"/>
        <v>-27.984344422700588</v>
      </c>
    </row>
    <row r="102" spans="1:33" ht="12.75">
      <c r="A102" s="226"/>
      <c r="B102" s="108">
        <v>49</v>
      </c>
      <c r="C102" s="109" t="s">
        <v>7</v>
      </c>
      <c r="D102" s="110">
        <v>595</v>
      </c>
      <c r="E102" s="18">
        <v>147</v>
      </c>
      <c r="F102" s="17">
        <f t="shared" si="24"/>
        <v>35.42168674698795</v>
      </c>
      <c r="G102" s="18">
        <v>212</v>
      </c>
      <c r="H102" s="17">
        <f t="shared" si="25"/>
        <v>51.08433734939759</v>
      </c>
      <c r="I102" s="18">
        <v>2</v>
      </c>
      <c r="J102" s="17">
        <f t="shared" si="37"/>
        <v>0.48192771084337355</v>
      </c>
      <c r="K102" s="18">
        <v>3</v>
      </c>
      <c r="L102" s="17">
        <f t="shared" si="26"/>
        <v>0.7228915662650602</v>
      </c>
      <c r="M102" s="18">
        <v>3</v>
      </c>
      <c r="N102" s="17">
        <f t="shared" si="27"/>
        <v>0.7228915662650602</v>
      </c>
      <c r="O102" s="18">
        <v>42</v>
      </c>
      <c r="P102" s="17">
        <f t="shared" si="21"/>
        <v>10.120481927710843</v>
      </c>
      <c r="Q102" s="18">
        <v>0</v>
      </c>
      <c r="R102" s="17">
        <f t="shared" si="35"/>
        <v>0</v>
      </c>
      <c r="S102" s="63">
        <v>2</v>
      </c>
      <c r="T102" s="17">
        <f t="shared" si="38"/>
        <v>0.48192771084337355</v>
      </c>
      <c r="U102" s="18">
        <v>0</v>
      </c>
      <c r="V102" s="17">
        <f t="shared" si="23"/>
        <v>0</v>
      </c>
      <c r="W102" s="63">
        <v>1</v>
      </c>
      <c r="X102" s="17">
        <f t="shared" si="28"/>
        <v>0.24096385542168677</v>
      </c>
      <c r="Y102" s="63">
        <v>1</v>
      </c>
      <c r="Z102" s="17">
        <f t="shared" si="29"/>
        <v>0.24096385542168677</v>
      </c>
      <c r="AA102" s="63">
        <f t="shared" si="36"/>
        <v>413</v>
      </c>
      <c r="AB102" s="67">
        <f t="shared" si="30"/>
        <v>99.51807228915662</v>
      </c>
      <c r="AC102" s="18">
        <v>2</v>
      </c>
      <c r="AD102" s="76">
        <f t="shared" si="31"/>
        <v>0.48192771084337355</v>
      </c>
      <c r="AE102" s="63">
        <f t="shared" si="39"/>
        <v>415</v>
      </c>
      <c r="AF102" s="76">
        <f t="shared" si="33"/>
        <v>69.74789915966386</v>
      </c>
      <c r="AG102" s="77">
        <f t="shared" si="34"/>
        <v>-30.25210084033614</v>
      </c>
    </row>
    <row r="103" spans="1:33" ht="12.75">
      <c r="A103" s="226"/>
      <c r="B103" s="108">
        <v>49</v>
      </c>
      <c r="C103" s="109" t="s">
        <v>8</v>
      </c>
      <c r="D103" s="110">
        <v>596</v>
      </c>
      <c r="E103" s="18">
        <v>154</v>
      </c>
      <c r="F103" s="17">
        <f t="shared" si="24"/>
        <v>38.21339950372209</v>
      </c>
      <c r="G103" s="18">
        <v>187</v>
      </c>
      <c r="H103" s="17">
        <f t="shared" si="25"/>
        <v>46.40198511166253</v>
      </c>
      <c r="I103" s="18">
        <v>8</v>
      </c>
      <c r="J103" s="17">
        <f t="shared" si="37"/>
        <v>1.9851116625310175</v>
      </c>
      <c r="K103" s="18">
        <v>0</v>
      </c>
      <c r="L103" s="17">
        <f t="shared" si="26"/>
        <v>0</v>
      </c>
      <c r="M103" s="18">
        <v>0</v>
      </c>
      <c r="N103" s="17">
        <f t="shared" si="27"/>
        <v>0</v>
      </c>
      <c r="O103" s="18">
        <v>44</v>
      </c>
      <c r="P103" s="17">
        <f t="shared" si="21"/>
        <v>10.918114143920596</v>
      </c>
      <c r="Q103" s="18">
        <v>0</v>
      </c>
      <c r="R103" s="17">
        <f t="shared" si="35"/>
        <v>0</v>
      </c>
      <c r="S103" s="63">
        <v>2</v>
      </c>
      <c r="T103" s="17">
        <f t="shared" si="38"/>
        <v>0.49627791563275436</v>
      </c>
      <c r="U103" s="18">
        <v>0</v>
      </c>
      <c r="V103" s="17">
        <f t="shared" si="23"/>
        <v>0</v>
      </c>
      <c r="W103" s="63">
        <v>0</v>
      </c>
      <c r="X103" s="17">
        <f t="shared" si="28"/>
        <v>0</v>
      </c>
      <c r="Y103" s="63">
        <v>0</v>
      </c>
      <c r="Z103" s="17">
        <f t="shared" si="29"/>
        <v>0</v>
      </c>
      <c r="AA103" s="63">
        <f t="shared" si="36"/>
        <v>395</v>
      </c>
      <c r="AB103" s="67">
        <f t="shared" si="30"/>
        <v>98.01488833746899</v>
      </c>
      <c r="AC103" s="18">
        <v>8</v>
      </c>
      <c r="AD103" s="76">
        <f t="shared" si="31"/>
        <v>1.9851116625310175</v>
      </c>
      <c r="AE103" s="63">
        <f t="shared" si="39"/>
        <v>403</v>
      </c>
      <c r="AF103" s="76">
        <f>AE103/D103*100</f>
        <v>67.61744966442953</v>
      </c>
      <c r="AG103" s="77">
        <f t="shared" si="34"/>
        <v>-32.38255033557047</v>
      </c>
    </row>
    <row r="104" spans="1:33" ht="12.75">
      <c r="A104" s="226"/>
      <c r="B104" s="108">
        <v>50</v>
      </c>
      <c r="C104" s="109" t="s">
        <v>7</v>
      </c>
      <c r="D104" s="110">
        <v>487</v>
      </c>
      <c r="E104" s="18">
        <v>87</v>
      </c>
      <c r="F104" s="17">
        <f t="shared" si="24"/>
        <v>25.7396449704142</v>
      </c>
      <c r="G104" s="18">
        <v>202</v>
      </c>
      <c r="H104" s="17">
        <f t="shared" si="25"/>
        <v>59.76331360946746</v>
      </c>
      <c r="I104" s="18">
        <v>2</v>
      </c>
      <c r="J104" s="17">
        <f t="shared" si="37"/>
        <v>0.591715976331361</v>
      </c>
      <c r="K104" s="18">
        <v>3</v>
      </c>
      <c r="L104" s="17">
        <f t="shared" si="26"/>
        <v>0.8875739644970414</v>
      </c>
      <c r="M104" s="18">
        <v>2</v>
      </c>
      <c r="N104" s="17">
        <f t="shared" si="27"/>
        <v>0.591715976331361</v>
      </c>
      <c r="O104" s="18">
        <v>37</v>
      </c>
      <c r="P104" s="17">
        <f t="shared" si="21"/>
        <v>10.946745562130179</v>
      </c>
      <c r="Q104" s="18">
        <v>0</v>
      </c>
      <c r="R104" s="17">
        <f t="shared" si="35"/>
        <v>0</v>
      </c>
      <c r="S104" s="63">
        <v>1</v>
      </c>
      <c r="T104" s="17">
        <f t="shared" si="38"/>
        <v>0.2958579881656805</v>
      </c>
      <c r="U104" s="18">
        <v>0</v>
      </c>
      <c r="V104" s="17">
        <f t="shared" si="23"/>
        <v>0</v>
      </c>
      <c r="W104" s="63">
        <v>0</v>
      </c>
      <c r="X104" s="17">
        <f t="shared" si="28"/>
        <v>0</v>
      </c>
      <c r="Y104" s="63">
        <v>0</v>
      </c>
      <c r="Z104" s="17">
        <f t="shared" si="29"/>
        <v>0</v>
      </c>
      <c r="AA104" s="63">
        <f t="shared" si="36"/>
        <v>334</v>
      </c>
      <c r="AB104" s="67">
        <f t="shared" si="30"/>
        <v>98.81656804733728</v>
      </c>
      <c r="AC104" s="18">
        <v>4</v>
      </c>
      <c r="AD104" s="76">
        <f t="shared" si="31"/>
        <v>1.183431952662722</v>
      </c>
      <c r="AE104" s="63">
        <f t="shared" si="39"/>
        <v>338</v>
      </c>
      <c r="AF104" s="76">
        <f>AE104/D104*100</f>
        <v>69.40451745379876</v>
      </c>
      <c r="AG104" s="77">
        <f t="shared" si="34"/>
        <v>-30.59548254620124</v>
      </c>
    </row>
    <row r="105" spans="1:33" ht="12.75">
      <c r="A105" s="226"/>
      <c r="B105" s="108">
        <v>50</v>
      </c>
      <c r="C105" s="109" t="s">
        <v>8</v>
      </c>
      <c r="D105" s="110">
        <v>487</v>
      </c>
      <c r="E105" s="18">
        <v>89</v>
      </c>
      <c r="F105" s="17">
        <f t="shared" si="24"/>
        <v>28.253968253968253</v>
      </c>
      <c r="G105" s="18">
        <v>186</v>
      </c>
      <c r="H105" s="17">
        <f t="shared" si="25"/>
        <v>59.04761904761905</v>
      </c>
      <c r="I105" s="18">
        <v>6</v>
      </c>
      <c r="J105" s="17">
        <f t="shared" si="37"/>
        <v>1.9047619047619049</v>
      </c>
      <c r="K105" s="18">
        <v>2</v>
      </c>
      <c r="L105" s="17">
        <f t="shared" si="26"/>
        <v>0.6349206349206349</v>
      </c>
      <c r="M105" s="18">
        <v>3</v>
      </c>
      <c r="N105" s="17">
        <f t="shared" si="27"/>
        <v>0.9523809523809524</v>
      </c>
      <c r="O105" s="18">
        <v>24</v>
      </c>
      <c r="P105" s="17">
        <f t="shared" si="21"/>
        <v>7.6190476190476195</v>
      </c>
      <c r="Q105" s="18">
        <v>0</v>
      </c>
      <c r="R105" s="17">
        <f t="shared" si="35"/>
        <v>0</v>
      </c>
      <c r="S105" s="63">
        <v>0</v>
      </c>
      <c r="T105" s="17">
        <f t="shared" si="38"/>
        <v>0</v>
      </c>
      <c r="U105" s="18">
        <v>0</v>
      </c>
      <c r="V105" s="17">
        <f t="shared" si="23"/>
        <v>0</v>
      </c>
      <c r="W105" s="63">
        <v>1</v>
      </c>
      <c r="X105" s="17">
        <f t="shared" si="28"/>
        <v>0.31746031746031744</v>
      </c>
      <c r="Y105" s="63">
        <v>0</v>
      </c>
      <c r="Z105" s="17">
        <f t="shared" si="29"/>
        <v>0</v>
      </c>
      <c r="AA105" s="63">
        <f t="shared" si="36"/>
        <v>311</v>
      </c>
      <c r="AB105" s="67">
        <f t="shared" si="30"/>
        <v>98.73015873015873</v>
      </c>
      <c r="AC105" s="18">
        <v>4</v>
      </c>
      <c r="AD105" s="76">
        <f t="shared" si="31"/>
        <v>1.2698412698412698</v>
      </c>
      <c r="AE105" s="63">
        <f t="shared" si="39"/>
        <v>315</v>
      </c>
      <c r="AF105" s="76">
        <f aca="true" t="shared" si="40" ref="AF105:AF136">AE105/D105*100</f>
        <v>64.68172484599589</v>
      </c>
      <c r="AG105" s="77">
        <f t="shared" si="34"/>
        <v>-35.31827515400411</v>
      </c>
    </row>
    <row r="106" spans="1:33" ht="12.75">
      <c r="A106" s="226"/>
      <c r="B106" s="108">
        <v>51</v>
      </c>
      <c r="C106" s="109" t="s">
        <v>7</v>
      </c>
      <c r="D106" s="110">
        <v>605</v>
      </c>
      <c r="E106" s="18">
        <v>119</v>
      </c>
      <c r="F106" s="17">
        <f t="shared" si="24"/>
        <v>28.53717026378897</v>
      </c>
      <c r="G106" s="18">
        <v>231</v>
      </c>
      <c r="H106" s="17">
        <f t="shared" si="25"/>
        <v>55.39568345323741</v>
      </c>
      <c r="I106" s="18">
        <v>10</v>
      </c>
      <c r="J106" s="17">
        <f t="shared" si="37"/>
        <v>2.3980815347721824</v>
      </c>
      <c r="K106" s="18">
        <v>2</v>
      </c>
      <c r="L106" s="17">
        <f t="shared" si="26"/>
        <v>0.4796163069544364</v>
      </c>
      <c r="M106" s="18">
        <v>5</v>
      </c>
      <c r="N106" s="17">
        <f t="shared" si="27"/>
        <v>1.1990407673860912</v>
      </c>
      <c r="O106" s="18">
        <v>44</v>
      </c>
      <c r="P106" s="17">
        <f t="shared" si="21"/>
        <v>10.551558752997602</v>
      </c>
      <c r="Q106" s="18">
        <v>0</v>
      </c>
      <c r="R106" s="17">
        <f t="shared" si="35"/>
        <v>0</v>
      </c>
      <c r="S106" s="63">
        <v>2</v>
      </c>
      <c r="T106" s="17">
        <f t="shared" si="38"/>
        <v>0.4796163069544364</v>
      </c>
      <c r="U106" s="18">
        <v>0</v>
      </c>
      <c r="V106" s="17">
        <f t="shared" si="23"/>
        <v>0</v>
      </c>
      <c r="W106" s="63">
        <v>0</v>
      </c>
      <c r="X106" s="17">
        <f t="shared" si="28"/>
        <v>0</v>
      </c>
      <c r="Y106" s="63">
        <v>0</v>
      </c>
      <c r="Z106" s="17">
        <f t="shared" si="29"/>
        <v>0</v>
      </c>
      <c r="AA106" s="63">
        <f t="shared" si="36"/>
        <v>413</v>
      </c>
      <c r="AB106" s="67">
        <f t="shared" si="30"/>
        <v>99.04076738609112</v>
      </c>
      <c r="AC106" s="18">
        <v>4</v>
      </c>
      <c r="AD106" s="76">
        <f t="shared" si="31"/>
        <v>0.9592326139088728</v>
      </c>
      <c r="AE106" s="63">
        <f t="shared" si="39"/>
        <v>417</v>
      </c>
      <c r="AF106" s="76">
        <f t="shared" si="40"/>
        <v>68.92561983471074</v>
      </c>
      <c r="AG106" s="77">
        <f t="shared" si="34"/>
        <v>-31.074380165289256</v>
      </c>
    </row>
    <row r="107" spans="1:33" ht="12.75">
      <c r="A107" s="226"/>
      <c r="B107" s="108">
        <v>51</v>
      </c>
      <c r="C107" s="109" t="s">
        <v>8</v>
      </c>
      <c r="D107" s="110">
        <v>605</v>
      </c>
      <c r="E107" s="18">
        <v>149</v>
      </c>
      <c r="F107" s="17">
        <f t="shared" si="24"/>
        <v>33.78684807256236</v>
      </c>
      <c r="G107" s="18">
        <v>238</v>
      </c>
      <c r="H107" s="17">
        <f t="shared" si="25"/>
        <v>53.96825396825397</v>
      </c>
      <c r="I107" s="18">
        <v>5</v>
      </c>
      <c r="J107" s="17">
        <f t="shared" si="37"/>
        <v>1.1337868480725624</v>
      </c>
      <c r="K107" s="18">
        <v>3</v>
      </c>
      <c r="L107" s="17">
        <f t="shared" si="26"/>
        <v>0.6802721088435374</v>
      </c>
      <c r="M107" s="18">
        <v>2</v>
      </c>
      <c r="N107" s="17">
        <f t="shared" si="27"/>
        <v>0.45351473922902497</v>
      </c>
      <c r="O107" s="18">
        <v>40</v>
      </c>
      <c r="P107" s="17">
        <f t="shared" si="21"/>
        <v>9.070294784580499</v>
      </c>
      <c r="Q107" s="18">
        <v>0</v>
      </c>
      <c r="R107" s="17">
        <f t="shared" si="35"/>
        <v>0</v>
      </c>
      <c r="S107" s="63">
        <v>2</v>
      </c>
      <c r="T107" s="17">
        <f t="shared" si="38"/>
        <v>0.45351473922902497</v>
      </c>
      <c r="U107" s="18">
        <v>0</v>
      </c>
      <c r="V107" s="17">
        <f t="shared" si="23"/>
        <v>0</v>
      </c>
      <c r="W107" s="63">
        <v>0</v>
      </c>
      <c r="X107" s="17">
        <f t="shared" si="28"/>
        <v>0</v>
      </c>
      <c r="Y107" s="63">
        <v>0</v>
      </c>
      <c r="Z107" s="17">
        <f t="shared" si="29"/>
        <v>0</v>
      </c>
      <c r="AA107" s="63">
        <f t="shared" si="36"/>
        <v>439</v>
      </c>
      <c r="AB107" s="67">
        <f t="shared" si="30"/>
        <v>99.54648526077098</v>
      </c>
      <c r="AC107" s="18">
        <v>2</v>
      </c>
      <c r="AD107" s="76">
        <f t="shared" si="31"/>
        <v>0.45351473922902497</v>
      </c>
      <c r="AE107" s="63">
        <f t="shared" si="39"/>
        <v>441</v>
      </c>
      <c r="AF107" s="76">
        <f t="shared" si="40"/>
        <v>72.89256198347107</v>
      </c>
      <c r="AG107" s="77">
        <f t="shared" si="34"/>
        <v>-27.10743801652893</v>
      </c>
    </row>
    <row r="108" spans="1:33" ht="12.75">
      <c r="A108" s="226"/>
      <c r="B108" s="108">
        <v>52</v>
      </c>
      <c r="C108" s="109" t="s">
        <v>7</v>
      </c>
      <c r="D108" s="110">
        <v>419</v>
      </c>
      <c r="E108" s="18">
        <v>97</v>
      </c>
      <c r="F108" s="17">
        <f t="shared" si="24"/>
        <v>32.99319727891156</v>
      </c>
      <c r="G108" s="18">
        <v>159</v>
      </c>
      <c r="H108" s="17">
        <f t="shared" si="25"/>
        <v>54.08163265306123</v>
      </c>
      <c r="I108" s="18">
        <v>7</v>
      </c>
      <c r="J108" s="17">
        <f t="shared" si="37"/>
        <v>2.380952380952381</v>
      </c>
      <c r="K108" s="18">
        <v>0</v>
      </c>
      <c r="L108" s="17">
        <f t="shared" si="26"/>
        <v>0</v>
      </c>
      <c r="M108" s="18">
        <v>0</v>
      </c>
      <c r="N108" s="17">
        <f t="shared" si="27"/>
        <v>0</v>
      </c>
      <c r="O108" s="18">
        <v>28</v>
      </c>
      <c r="P108" s="17">
        <f t="shared" si="21"/>
        <v>9.523809523809524</v>
      </c>
      <c r="Q108" s="18">
        <v>0</v>
      </c>
      <c r="R108" s="17">
        <f t="shared" si="35"/>
        <v>0</v>
      </c>
      <c r="S108" s="63">
        <v>1</v>
      </c>
      <c r="T108" s="17">
        <f t="shared" si="38"/>
        <v>0.3401360544217687</v>
      </c>
      <c r="U108" s="18">
        <v>0</v>
      </c>
      <c r="V108" s="17">
        <f t="shared" si="23"/>
        <v>0</v>
      </c>
      <c r="W108" s="63">
        <v>0</v>
      </c>
      <c r="X108" s="17">
        <f t="shared" si="28"/>
        <v>0</v>
      </c>
      <c r="Y108" s="63">
        <v>0</v>
      </c>
      <c r="Z108" s="17">
        <f t="shared" si="29"/>
        <v>0</v>
      </c>
      <c r="AA108" s="63">
        <f t="shared" si="36"/>
        <v>292</v>
      </c>
      <c r="AB108" s="67">
        <f t="shared" si="30"/>
        <v>99.31972789115646</v>
      </c>
      <c r="AC108" s="18">
        <v>2</v>
      </c>
      <c r="AD108" s="76">
        <f t="shared" si="31"/>
        <v>0.6802721088435374</v>
      </c>
      <c r="AE108" s="63">
        <f t="shared" si="39"/>
        <v>294</v>
      </c>
      <c r="AF108" s="76">
        <f t="shared" si="40"/>
        <v>70.16706443914082</v>
      </c>
      <c r="AG108" s="77">
        <f t="shared" si="34"/>
        <v>-29.832935560859184</v>
      </c>
    </row>
    <row r="109" spans="1:33" ht="12.75">
      <c r="A109" s="226"/>
      <c r="B109" s="108">
        <v>52</v>
      </c>
      <c r="C109" s="109" t="s">
        <v>8</v>
      </c>
      <c r="D109" s="110">
        <v>420</v>
      </c>
      <c r="E109" s="18">
        <v>120</v>
      </c>
      <c r="F109" s="17">
        <f t="shared" si="24"/>
        <v>37.61755485893417</v>
      </c>
      <c r="G109" s="18">
        <v>149</v>
      </c>
      <c r="H109" s="17">
        <f t="shared" si="25"/>
        <v>46.70846394984326</v>
      </c>
      <c r="I109" s="18">
        <v>3</v>
      </c>
      <c r="J109" s="17">
        <f t="shared" si="37"/>
        <v>0.9404388714733543</v>
      </c>
      <c r="K109" s="18">
        <v>1</v>
      </c>
      <c r="L109" s="17">
        <f t="shared" si="26"/>
        <v>0.3134796238244514</v>
      </c>
      <c r="M109" s="18">
        <v>1</v>
      </c>
      <c r="N109" s="17">
        <f t="shared" si="27"/>
        <v>0.3134796238244514</v>
      </c>
      <c r="O109" s="18">
        <v>35</v>
      </c>
      <c r="P109" s="17">
        <f t="shared" si="21"/>
        <v>10.9717868338558</v>
      </c>
      <c r="Q109" s="18">
        <v>0</v>
      </c>
      <c r="R109" s="17">
        <f t="shared" si="35"/>
        <v>0</v>
      </c>
      <c r="S109" s="63">
        <v>0</v>
      </c>
      <c r="T109" s="17">
        <f t="shared" si="38"/>
        <v>0</v>
      </c>
      <c r="U109" s="18">
        <v>0</v>
      </c>
      <c r="V109" s="17">
        <f t="shared" si="23"/>
        <v>0</v>
      </c>
      <c r="W109" s="63">
        <v>2</v>
      </c>
      <c r="X109" s="17">
        <f t="shared" si="28"/>
        <v>0.6269592476489028</v>
      </c>
      <c r="Y109" s="63">
        <v>0</v>
      </c>
      <c r="Z109" s="17">
        <f t="shared" si="29"/>
        <v>0</v>
      </c>
      <c r="AA109" s="63">
        <f t="shared" si="36"/>
        <v>311</v>
      </c>
      <c r="AB109" s="67">
        <f t="shared" si="30"/>
        <v>97.4921630094044</v>
      </c>
      <c r="AC109" s="18">
        <v>8</v>
      </c>
      <c r="AD109" s="76">
        <f t="shared" si="31"/>
        <v>2.507836990595611</v>
      </c>
      <c r="AE109" s="63">
        <f t="shared" si="39"/>
        <v>319</v>
      </c>
      <c r="AF109" s="76">
        <f t="shared" si="40"/>
        <v>75.95238095238095</v>
      </c>
      <c r="AG109" s="77">
        <f t="shared" si="34"/>
        <v>-24.04761904761905</v>
      </c>
    </row>
    <row r="110" spans="1:33" ht="12.75">
      <c r="A110" s="226"/>
      <c r="B110" s="108">
        <v>53</v>
      </c>
      <c r="C110" s="109" t="s">
        <v>7</v>
      </c>
      <c r="D110" s="110">
        <v>600</v>
      </c>
      <c r="E110" s="18">
        <v>138</v>
      </c>
      <c r="F110" s="17">
        <f t="shared" si="24"/>
        <v>30.396475770925107</v>
      </c>
      <c r="G110" s="18">
        <v>218</v>
      </c>
      <c r="H110" s="17">
        <f t="shared" si="25"/>
        <v>48.01762114537445</v>
      </c>
      <c r="I110" s="18">
        <v>11</v>
      </c>
      <c r="J110" s="17">
        <f t="shared" si="37"/>
        <v>2.4229074889867843</v>
      </c>
      <c r="K110" s="18">
        <v>2</v>
      </c>
      <c r="L110" s="17">
        <f t="shared" si="26"/>
        <v>0.4405286343612335</v>
      </c>
      <c r="M110" s="18">
        <v>1</v>
      </c>
      <c r="N110" s="17">
        <f t="shared" si="27"/>
        <v>0.22026431718061676</v>
      </c>
      <c r="O110" s="18">
        <v>74</v>
      </c>
      <c r="P110" s="17">
        <f t="shared" si="21"/>
        <v>16.299559471365637</v>
      </c>
      <c r="Q110" s="18">
        <v>0</v>
      </c>
      <c r="R110" s="17">
        <f t="shared" si="35"/>
        <v>0</v>
      </c>
      <c r="S110" s="63">
        <v>3</v>
      </c>
      <c r="T110" s="17">
        <f t="shared" si="38"/>
        <v>0.6607929515418502</v>
      </c>
      <c r="U110" s="18">
        <v>0</v>
      </c>
      <c r="V110" s="17">
        <f t="shared" si="23"/>
        <v>0</v>
      </c>
      <c r="W110" s="63">
        <v>0</v>
      </c>
      <c r="X110" s="17">
        <f t="shared" si="28"/>
        <v>0</v>
      </c>
      <c r="Y110" s="63">
        <v>0</v>
      </c>
      <c r="Z110" s="17">
        <f t="shared" si="29"/>
        <v>0</v>
      </c>
      <c r="AA110" s="63">
        <f t="shared" si="36"/>
        <v>447</v>
      </c>
      <c r="AB110" s="67">
        <f t="shared" si="30"/>
        <v>98.45814977973568</v>
      </c>
      <c r="AC110" s="18">
        <v>7</v>
      </c>
      <c r="AD110" s="76">
        <f t="shared" si="31"/>
        <v>1.5418502202643172</v>
      </c>
      <c r="AE110" s="63">
        <f t="shared" si="39"/>
        <v>454</v>
      </c>
      <c r="AF110" s="76">
        <f t="shared" si="40"/>
        <v>75.66666666666667</v>
      </c>
      <c r="AG110" s="77">
        <f t="shared" si="34"/>
        <v>-24.33333333333333</v>
      </c>
    </row>
    <row r="111" spans="1:33" ht="12.75">
      <c r="A111" s="226"/>
      <c r="B111" s="108">
        <v>53</v>
      </c>
      <c r="C111" s="109" t="s">
        <v>8</v>
      </c>
      <c r="D111" s="110">
        <v>600</v>
      </c>
      <c r="E111" s="18">
        <v>150</v>
      </c>
      <c r="F111" s="17">
        <f t="shared" si="24"/>
        <v>34.24657534246575</v>
      </c>
      <c r="G111" s="18">
        <v>214</v>
      </c>
      <c r="H111" s="17">
        <f t="shared" si="25"/>
        <v>48.858447488584474</v>
      </c>
      <c r="I111" s="18">
        <v>6</v>
      </c>
      <c r="J111" s="17">
        <f aca="true" t="shared" si="41" ref="J111:J142">I111/AE111*100</f>
        <v>1.36986301369863</v>
      </c>
      <c r="K111" s="18">
        <v>4</v>
      </c>
      <c r="L111" s="17">
        <f t="shared" si="26"/>
        <v>0.91324200913242</v>
      </c>
      <c r="M111" s="18">
        <v>4</v>
      </c>
      <c r="N111" s="17">
        <f t="shared" si="27"/>
        <v>0.91324200913242</v>
      </c>
      <c r="O111" s="18">
        <v>53</v>
      </c>
      <c r="P111" s="17">
        <f aca="true" t="shared" si="42" ref="P111:P174">O111/AE111*100</f>
        <v>12.100456621004566</v>
      </c>
      <c r="Q111" s="18">
        <v>0</v>
      </c>
      <c r="R111" s="17">
        <f t="shared" si="35"/>
        <v>0</v>
      </c>
      <c r="S111" s="63">
        <v>0</v>
      </c>
      <c r="T111" s="17">
        <f aca="true" t="shared" si="43" ref="T111:T116">S111/AE111*100</f>
        <v>0</v>
      </c>
      <c r="U111" s="18">
        <v>1</v>
      </c>
      <c r="V111" s="17">
        <f aca="true" t="shared" si="44" ref="V111:V174">U111/AE111*100</f>
        <v>0.228310502283105</v>
      </c>
      <c r="W111" s="63">
        <v>2</v>
      </c>
      <c r="X111" s="17">
        <f t="shared" si="28"/>
        <v>0.45662100456621</v>
      </c>
      <c r="Y111" s="63">
        <v>0</v>
      </c>
      <c r="Z111" s="17">
        <f t="shared" si="29"/>
        <v>0</v>
      </c>
      <c r="AA111" s="63">
        <f t="shared" si="36"/>
        <v>434</v>
      </c>
      <c r="AB111" s="67">
        <f t="shared" si="30"/>
        <v>99.08675799086758</v>
      </c>
      <c r="AC111" s="18">
        <v>4</v>
      </c>
      <c r="AD111" s="76">
        <f t="shared" si="31"/>
        <v>0.91324200913242</v>
      </c>
      <c r="AE111" s="63">
        <f t="shared" si="39"/>
        <v>438</v>
      </c>
      <c r="AF111" s="76">
        <f t="shared" si="40"/>
        <v>73</v>
      </c>
      <c r="AG111" s="77">
        <f t="shared" si="34"/>
        <v>-27</v>
      </c>
    </row>
    <row r="112" spans="1:36" s="56" customFormat="1" ht="12.75">
      <c r="A112" s="226"/>
      <c r="B112" s="108">
        <v>54</v>
      </c>
      <c r="C112" s="109" t="s">
        <v>7</v>
      </c>
      <c r="D112" s="110">
        <v>489</v>
      </c>
      <c r="E112" s="18">
        <v>98</v>
      </c>
      <c r="F112" s="17">
        <f t="shared" si="24"/>
        <v>27.37430167597765</v>
      </c>
      <c r="G112" s="18">
        <v>194</v>
      </c>
      <c r="H112" s="17">
        <f t="shared" si="25"/>
        <v>54.18994413407822</v>
      </c>
      <c r="I112" s="18">
        <v>6</v>
      </c>
      <c r="J112" s="17">
        <f t="shared" si="41"/>
        <v>1.675977653631285</v>
      </c>
      <c r="K112" s="18">
        <v>5</v>
      </c>
      <c r="L112" s="17">
        <f t="shared" si="26"/>
        <v>1.3966480446927374</v>
      </c>
      <c r="M112" s="18">
        <v>2</v>
      </c>
      <c r="N112" s="17">
        <f t="shared" si="27"/>
        <v>0.5586592178770949</v>
      </c>
      <c r="O112" s="18">
        <v>41</v>
      </c>
      <c r="P112" s="17">
        <f t="shared" si="42"/>
        <v>11.452513966480447</v>
      </c>
      <c r="Q112" s="18">
        <v>0</v>
      </c>
      <c r="R112" s="17">
        <f t="shared" si="35"/>
        <v>0</v>
      </c>
      <c r="S112" s="63">
        <v>4</v>
      </c>
      <c r="T112" s="17">
        <f t="shared" si="43"/>
        <v>1.1173184357541899</v>
      </c>
      <c r="U112" s="18">
        <v>0</v>
      </c>
      <c r="V112" s="17">
        <f t="shared" si="44"/>
        <v>0</v>
      </c>
      <c r="W112" s="63">
        <v>0</v>
      </c>
      <c r="X112" s="17">
        <f t="shared" si="28"/>
        <v>0</v>
      </c>
      <c r="Y112" s="63">
        <v>0</v>
      </c>
      <c r="Z112" s="17">
        <f t="shared" si="29"/>
        <v>0</v>
      </c>
      <c r="AA112" s="63">
        <f t="shared" si="36"/>
        <v>350</v>
      </c>
      <c r="AB112" s="67">
        <f t="shared" si="30"/>
        <v>97.76536312849163</v>
      </c>
      <c r="AC112" s="18">
        <v>8</v>
      </c>
      <c r="AD112" s="76">
        <f t="shared" si="31"/>
        <v>2.2346368715083798</v>
      </c>
      <c r="AE112" s="63">
        <f>AC112+AA112</f>
        <v>358</v>
      </c>
      <c r="AF112" s="76">
        <f t="shared" si="40"/>
        <v>73.21063394683026</v>
      </c>
      <c r="AG112" s="77">
        <f t="shared" si="34"/>
        <v>-26.789366053169744</v>
      </c>
      <c r="AH112" s="57"/>
      <c r="AI112" s="57"/>
      <c r="AJ112" s="57"/>
    </row>
    <row r="113" spans="1:33" ht="12.75">
      <c r="A113" s="226"/>
      <c r="B113" s="108">
        <v>54</v>
      </c>
      <c r="C113" s="109" t="s">
        <v>8</v>
      </c>
      <c r="D113" s="110">
        <v>489</v>
      </c>
      <c r="E113" s="18">
        <v>93</v>
      </c>
      <c r="F113" s="17">
        <f t="shared" si="24"/>
        <v>27.113702623906704</v>
      </c>
      <c r="G113" s="18">
        <v>191</v>
      </c>
      <c r="H113" s="17">
        <f t="shared" si="25"/>
        <v>55.68513119533528</v>
      </c>
      <c r="I113" s="18">
        <v>8</v>
      </c>
      <c r="J113" s="17">
        <f t="shared" si="41"/>
        <v>2.3323615160349855</v>
      </c>
      <c r="K113" s="18">
        <v>4</v>
      </c>
      <c r="L113" s="17">
        <f t="shared" si="26"/>
        <v>1.1661807580174928</v>
      </c>
      <c r="M113" s="18">
        <v>3</v>
      </c>
      <c r="N113" s="17">
        <f t="shared" si="27"/>
        <v>0.8746355685131195</v>
      </c>
      <c r="O113" s="18">
        <v>39</v>
      </c>
      <c r="P113" s="17">
        <f t="shared" si="42"/>
        <v>11.370262390670554</v>
      </c>
      <c r="Q113" s="18">
        <v>0</v>
      </c>
      <c r="R113" s="17">
        <f t="shared" si="35"/>
        <v>0</v>
      </c>
      <c r="S113" s="63">
        <v>0</v>
      </c>
      <c r="T113" s="17">
        <f t="shared" si="43"/>
        <v>0</v>
      </c>
      <c r="U113" s="18">
        <v>0</v>
      </c>
      <c r="V113" s="17">
        <f t="shared" si="44"/>
        <v>0</v>
      </c>
      <c r="W113" s="63">
        <v>0</v>
      </c>
      <c r="X113" s="17">
        <f t="shared" si="28"/>
        <v>0</v>
      </c>
      <c r="Y113" s="63">
        <v>0</v>
      </c>
      <c r="Z113" s="17">
        <f t="shared" si="29"/>
        <v>0</v>
      </c>
      <c r="AA113" s="63">
        <f t="shared" si="36"/>
        <v>338</v>
      </c>
      <c r="AB113" s="67">
        <f t="shared" si="30"/>
        <v>98.54227405247813</v>
      </c>
      <c r="AC113" s="18">
        <v>5</v>
      </c>
      <c r="AD113" s="76">
        <f t="shared" si="31"/>
        <v>1.4577259475218658</v>
      </c>
      <c r="AE113" s="63">
        <f>AC113+AA113</f>
        <v>343</v>
      </c>
      <c r="AF113" s="76">
        <f t="shared" si="40"/>
        <v>70.14314928425358</v>
      </c>
      <c r="AG113" s="77">
        <f t="shared" si="34"/>
        <v>-29.85685071574642</v>
      </c>
    </row>
    <row r="114" spans="1:33" ht="12.75">
      <c r="A114" s="226"/>
      <c r="B114" s="108">
        <v>55</v>
      </c>
      <c r="C114" s="109" t="s">
        <v>7</v>
      </c>
      <c r="D114" s="110">
        <v>728</v>
      </c>
      <c r="E114" s="18">
        <v>186</v>
      </c>
      <c r="F114" s="17">
        <f t="shared" si="24"/>
        <v>39.1578947368421</v>
      </c>
      <c r="G114" s="18">
        <v>221</v>
      </c>
      <c r="H114" s="17">
        <f t="shared" si="25"/>
        <v>46.526315789473685</v>
      </c>
      <c r="I114" s="18">
        <v>7</v>
      </c>
      <c r="J114" s="17">
        <f t="shared" si="41"/>
        <v>1.4736842105263157</v>
      </c>
      <c r="K114" s="18">
        <v>4</v>
      </c>
      <c r="L114" s="17">
        <f t="shared" si="26"/>
        <v>0.8421052631578947</v>
      </c>
      <c r="M114" s="18">
        <v>1</v>
      </c>
      <c r="N114" s="17">
        <f t="shared" si="27"/>
        <v>0.21052631578947367</v>
      </c>
      <c r="O114" s="18">
        <v>44</v>
      </c>
      <c r="P114" s="17">
        <f t="shared" si="42"/>
        <v>9.263157894736842</v>
      </c>
      <c r="Q114" s="18">
        <v>0</v>
      </c>
      <c r="R114" s="17">
        <f t="shared" si="35"/>
        <v>0</v>
      </c>
      <c r="S114" s="63">
        <v>2</v>
      </c>
      <c r="T114" s="17">
        <f t="shared" si="43"/>
        <v>0.42105263157894735</v>
      </c>
      <c r="U114" s="18">
        <v>0</v>
      </c>
      <c r="V114" s="17">
        <f t="shared" si="44"/>
        <v>0</v>
      </c>
      <c r="W114" s="63">
        <v>2</v>
      </c>
      <c r="X114" s="17">
        <f t="shared" si="28"/>
        <v>0.42105263157894735</v>
      </c>
      <c r="Y114" s="63">
        <v>1</v>
      </c>
      <c r="Z114" s="17">
        <f t="shared" si="29"/>
        <v>0.21052631578947367</v>
      </c>
      <c r="AA114" s="63">
        <f t="shared" si="36"/>
        <v>468</v>
      </c>
      <c r="AB114" s="67">
        <f t="shared" si="30"/>
        <v>98.52631578947368</v>
      </c>
      <c r="AC114" s="18">
        <v>7</v>
      </c>
      <c r="AD114" s="76">
        <f t="shared" si="31"/>
        <v>1.4736842105263157</v>
      </c>
      <c r="AE114" s="63">
        <f aca="true" t="shared" si="45" ref="AE114:AE123">AA114+AC114</f>
        <v>475</v>
      </c>
      <c r="AF114" s="76">
        <f t="shared" si="40"/>
        <v>65.24725274725274</v>
      </c>
      <c r="AG114" s="77">
        <f t="shared" si="34"/>
        <v>-34.752747252747255</v>
      </c>
    </row>
    <row r="115" spans="1:33" ht="12.75">
      <c r="A115" s="226"/>
      <c r="B115" s="108">
        <v>55</v>
      </c>
      <c r="C115" s="109" t="s">
        <v>8</v>
      </c>
      <c r="D115" s="110">
        <v>729</v>
      </c>
      <c r="E115" s="18">
        <v>171</v>
      </c>
      <c r="F115" s="17">
        <f t="shared" si="24"/>
        <v>36</v>
      </c>
      <c r="G115" s="18">
        <v>243</v>
      </c>
      <c r="H115" s="17">
        <f t="shared" si="25"/>
        <v>51.1578947368421</v>
      </c>
      <c r="I115" s="18">
        <v>5</v>
      </c>
      <c r="J115" s="17">
        <f t="shared" si="41"/>
        <v>1.0526315789473684</v>
      </c>
      <c r="K115" s="18">
        <v>3</v>
      </c>
      <c r="L115" s="17">
        <f t="shared" si="26"/>
        <v>0.631578947368421</v>
      </c>
      <c r="M115" s="18">
        <v>2</v>
      </c>
      <c r="N115" s="17">
        <f t="shared" si="27"/>
        <v>0.42105263157894735</v>
      </c>
      <c r="O115" s="18">
        <v>49</v>
      </c>
      <c r="P115" s="17">
        <f t="shared" si="42"/>
        <v>10.31578947368421</v>
      </c>
      <c r="Q115" s="18">
        <v>0</v>
      </c>
      <c r="R115" s="17">
        <f t="shared" si="35"/>
        <v>0</v>
      </c>
      <c r="S115" s="63">
        <v>1</v>
      </c>
      <c r="T115" s="17">
        <f t="shared" si="43"/>
        <v>0.21052631578947367</v>
      </c>
      <c r="U115" s="18">
        <v>0</v>
      </c>
      <c r="V115" s="17">
        <f t="shared" si="44"/>
        <v>0</v>
      </c>
      <c r="W115" s="63">
        <v>1</v>
      </c>
      <c r="X115" s="17">
        <f t="shared" si="28"/>
        <v>0.21052631578947367</v>
      </c>
      <c r="Y115" s="63">
        <v>0</v>
      </c>
      <c r="Z115" s="17">
        <f t="shared" si="29"/>
        <v>0</v>
      </c>
      <c r="AA115" s="63">
        <f t="shared" si="36"/>
        <v>475</v>
      </c>
      <c r="AB115" s="67">
        <f t="shared" si="30"/>
        <v>100</v>
      </c>
      <c r="AC115" s="18">
        <v>0</v>
      </c>
      <c r="AD115" s="76">
        <f t="shared" si="31"/>
        <v>0</v>
      </c>
      <c r="AE115" s="63">
        <f t="shared" si="45"/>
        <v>475</v>
      </c>
      <c r="AF115" s="76">
        <f t="shared" si="40"/>
        <v>65.15775034293553</v>
      </c>
      <c r="AG115" s="77">
        <f t="shared" si="34"/>
        <v>-34.84224965706447</v>
      </c>
    </row>
    <row r="116" spans="1:33" ht="12.75">
      <c r="A116" s="226"/>
      <c r="B116" s="108">
        <v>56</v>
      </c>
      <c r="C116" s="109" t="s">
        <v>7</v>
      </c>
      <c r="D116" s="110">
        <v>469</v>
      </c>
      <c r="E116" s="18">
        <v>114</v>
      </c>
      <c r="F116" s="17">
        <f t="shared" si="24"/>
        <v>39.721254355400696</v>
      </c>
      <c r="G116" s="18">
        <v>136</v>
      </c>
      <c r="H116" s="17">
        <f t="shared" si="25"/>
        <v>47.386759581881535</v>
      </c>
      <c r="I116" s="18">
        <v>7</v>
      </c>
      <c r="J116" s="17">
        <f t="shared" si="41"/>
        <v>2.4390243902439024</v>
      </c>
      <c r="K116" s="18">
        <v>3</v>
      </c>
      <c r="L116" s="17">
        <f t="shared" si="26"/>
        <v>1.0452961672473868</v>
      </c>
      <c r="M116" s="18">
        <v>4</v>
      </c>
      <c r="N116" s="17">
        <f t="shared" si="27"/>
        <v>1.3937282229965158</v>
      </c>
      <c r="O116" s="18">
        <v>21</v>
      </c>
      <c r="P116" s="17">
        <f t="shared" si="42"/>
        <v>7.317073170731707</v>
      </c>
      <c r="Q116" s="18">
        <v>0</v>
      </c>
      <c r="R116" s="17">
        <f t="shared" si="35"/>
        <v>0</v>
      </c>
      <c r="S116" s="63">
        <v>0</v>
      </c>
      <c r="T116" s="17">
        <f t="shared" si="43"/>
        <v>0</v>
      </c>
      <c r="U116" s="18">
        <v>0</v>
      </c>
      <c r="V116" s="17">
        <f t="shared" si="44"/>
        <v>0</v>
      </c>
      <c r="W116" s="63">
        <v>0</v>
      </c>
      <c r="X116" s="17">
        <f t="shared" si="28"/>
        <v>0</v>
      </c>
      <c r="Y116" s="63">
        <v>2</v>
      </c>
      <c r="Z116" s="17">
        <f t="shared" si="29"/>
        <v>0.6968641114982579</v>
      </c>
      <c r="AA116" s="63">
        <f t="shared" si="36"/>
        <v>287</v>
      </c>
      <c r="AB116" s="67">
        <f t="shared" si="30"/>
        <v>100</v>
      </c>
      <c r="AC116" s="18">
        <v>0</v>
      </c>
      <c r="AD116" s="76">
        <f t="shared" si="31"/>
        <v>0</v>
      </c>
      <c r="AE116" s="63">
        <f t="shared" si="45"/>
        <v>287</v>
      </c>
      <c r="AF116" s="76">
        <f t="shared" si="40"/>
        <v>61.19402985074627</v>
      </c>
      <c r="AG116" s="77">
        <f t="shared" si="34"/>
        <v>-38.80597014925373</v>
      </c>
    </row>
    <row r="117" spans="1:33" ht="12.75">
      <c r="A117" s="226"/>
      <c r="B117" s="108">
        <v>56</v>
      </c>
      <c r="C117" s="109" t="s">
        <v>8</v>
      </c>
      <c r="D117" s="110">
        <v>470</v>
      </c>
      <c r="E117" s="18">
        <v>114</v>
      </c>
      <c r="F117" s="17">
        <f t="shared" si="24"/>
        <v>33.92857142857143</v>
      </c>
      <c r="G117" s="18">
        <v>172</v>
      </c>
      <c r="H117" s="17">
        <f t="shared" si="25"/>
        <v>51.19047619047619</v>
      </c>
      <c r="I117" s="18">
        <v>1</v>
      </c>
      <c r="J117" s="17">
        <f t="shared" si="41"/>
        <v>0.2976190476190476</v>
      </c>
      <c r="K117" s="18">
        <v>2</v>
      </c>
      <c r="L117" s="17">
        <f t="shared" si="26"/>
        <v>0.5952380952380952</v>
      </c>
      <c r="M117" s="18">
        <v>2</v>
      </c>
      <c r="N117" s="17">
        <f t="shared" si="27"/>
        <v>0.5952380952380952</v>
      </c>
      <c r="O117" s="18">
        <v>38</v>
      </c>
      <c r="P117" s="17">
        <f t="shared" si="42"/>
        <v>11.30952380952381</v>
      </c>
      <c r="Q117" s="18">
        <v>0</v>
      </c>
      <c r="R117" s="17">
        <f t="shared" si="35"/>
        <v>0</v>
      </c>
      <c r="S117" s="63">
        <v>0</v>
      </c>
      <c r="T117" s="17">
        <v>0</v>
      </c>
      <c r="U117" s="18">
        <v>0</v>
      </c>
      <c r="V117" s="17">
        <f t="shared" si="44"/>
        <v>0</v>
      </c>
      <c r="W117" s="63">
        <v>0</v>
      </c>
      <c r="X117" s="17">
        <f t="shared" si="28"/>
        <v>0</v>
      </c>
      <c r="Y117" s="63">
        <v>0</v>
      </c>
      <c r="Z117" s="17">
        <f t="shared" si="29"/>
        <v>0</v>
      </c>
      <c r="AA117" s="63">
        <f t="shared" si="36"/>
        <v>329</v>
      </c>
      <c r="AB117" s="67">
        <f t="shared" si="30"/>
        <v>97.91666666666666</v>
      </c>
      <c r="AC117" s="18">
        <v>7</v>
      </c>
      <c r="AD117" s="76">
        <f t="shared" si="31"/>
        <v>2.083333333333333</v>
      </c>
      <c r="AE117" s="63">
        <f t="shared" si="45"/>
        <v>336</v>
      </c>
      <c r="AF117" s="76">
        <f t="shared" si="40"/>
        <v>71.48936170212767</v>
      </c>
      <c r="AG117" s="77">
        <f t="shared" si="34"/>
        <v>-28.510638297872333</v>
      </c>
    </row>
    <row r="118" spans="1:33" ht="12.75">
      <c r="A118" s="226"/>
      <c r="B118" s="108">
        <v>57</v>
      </c>
      <c r="C118" s="109" t="s">
        <v>7</v>
      </c>
      <c r="D118" s="110">
        <v>482</v>
      </c>
      <c r="E118" s="18">
        <v>126</v>
      </c>
      <c r="F118" s="17">
        <f t="shared" si="24"/>
        <v>37.5</v>
      </c>
      <c r="G118" s="18">
        <v>174</v>
      </c>
      <c r="H118" s="17">
        <f t="shared" si="25"/>
        <v>51.78571428571429</v>
      </c>
      <c r="I118" s="18">
        <v>1</v>
      </c>
      <c r="J118" s="17">
        <f t="shared" si="41"/>
        <v>0.2976190476190476</v>
      </c>
      <c r="K118" s="18">
        <v>3</v>
      </c>
      <c r="L118" s="17">
        <f t="shared" si="26"/>
        <v>0.8928571428571428</v>
      </c>
      <c r="M118" s="18">
        <v>2</v>
      </c>
      <c r="N118" s="17">
        <f t="shared" si="27"/>
        <v>0.5952380952380952</v>
      </c>
      <c r="O118" s="18">
        <v>21</v>
      </c>
      <c r="P118" s="17">
        <f t="shared" si="42"/>
        <v>6.25</v>
      </c>
      <c r="Q118" s="18">
        <v>0</v>
      </c>
      <c r="R118" s="17">
        <f t="shared" si="35"/>
        <v>0</v>
      </c>
      <c r="S118" s="63">
        <v>3</v>
      </c>
      <c r="T118" s="17">
        <f aca="true" t="shared" si="46" ref="T118:T149">S118/AE118*100</f>
        <v>0.8928571428571428</v>
      </c>
      <c r="U118" s="18">
        <v>0</v>
      </c>
      <c r="V118" s="17">
        <f t="shared" si="44"/>
        <v>0</v>
      </c>
      <c r="W118" s="63">
        <v>2</v>
      </c>
      <c r="X118" s="17">
        <f t="shared" si="28"/>
        <v>0.5952380952380952</v>
      </c>
      <c r="Y118" s="63">
        <v>0</v>
      </c>
      <c r="Z118" s="17">
        <f t="shared" si="29"/>
        <v>0</v>
      </c>
      <c r="AA118" s="63">
        <f t="shared" si="36"/>
        <v>332</v>
      </c>
      <c r="AB118" s="67">
        <f t="shared" si="30"/>
        <v>98.80952380952381</v>
      </c>
      <c r="AC118" s="18">
        <v>4</v>
      </c>
      <c r="AD118" s="76">
        <f t="shared" si="31"/>
        <v>1.1904761904761905</v>
      </c>
      <c r="AE118" s="63">
        <f t="shared" si="45"/>
        <v>336</v>
      </c>
      <c r="AF118" s="76">
        <f t="shared" si="40"/>
        <v>69.70954356846472</v>
      </c>
      <c r="AG118" s="77">
        <f t="shared" si="34"/>
        <v>-30.290456431535276</v>
      </c>
    </row>
    <row r="119" spans="1:33" ht="12.75">
      <c r="A119" s="226"/>
      <c r="B119" s="108">
        <v>57</v>
      </c>
      <c r="C119" s="109" t="s">
        <v>8</v>
      </c>
      <c r="D119" s="110">
        <v>483</v>
      </c>
      <c r="E119" s="18">
        <v>113</v>
      </c>
      <c r="F119" s="17">
        <f t="shared" si="24"/>
        <v>31.92090395480226</v>
      </c>
      <c r="G119" s="18">
        <v>187</v>
      </c>
      <c r="H119" s="17">
        <f t="shared" si="25"/>
        <v>52.824858757062145</v>
      </c>
      <c r="I119" s="18">
        <v>6</v>
      </c>
      <c r="J119" s="17">
        <f t="shared" si="41"/>
        <v>1.694915254237288</v>
      </c>
      <c r="K119" s="18">
        <v>2</v>
      </c>
      <c r="L119" s="17">
        <f t="shared" si="26"/>
        <v>0.5649717514124294</v>
      </c>
      <c r="M119" s="18">
        <v>3</v>
      </c>
      <c r="N119" s="17">
        <f t="shared" si="27"/>
        <v>0.847457627118644</v>
      </c>
      <c r="O119" s="18">
        <v>33</v>
      </c>
      <c r="P119" s="17">
        <f t="shared" si="42"/>
        <v>9.322033898305085</v>
      </c>
      <c r="Q119" s="18">
        <v>0</v>
      </c>
      <c r="R119" s="17">
        <f t="shared" si="35"/>
        <v>0</v>
      </c>
      <c r="S119" s="63">
        <v>2</v>
      </c>
      <c r="T119" s="17">
        <f t="shared" si="46"/>
        <v>0.5649717514124294</v>
      </c>
      <c r="U119" s="18">
        <v>0</v>
      </c>
      <c r="V119" s="17">
        <f t="shared" si="44"/>
        <v>0</v>
      </c>
      <c r="W119" s="63">
        <v>1</v>
      </c>
      <c r="X119" s="17">
        <f t="shared" si="28"/>
        <v>0.2824858757062147</v>
      </c>
      <c r="Y119" s="63">
        <v>0</v>
      </c>
      <c r="Z119" s="17">
        <f t="shared" si="29"/>
        <v>0</v>
      </c>
      <c r="AA119" s="63">
        <f t="shared" si="36"/>
        <v>347</v>
      </c>
      <c r="AB119" s="67">
        <f t="shared" si="30"/>
        <v>98.0225988700565</v>
      </c>
      <c r="AC119" s="18">
        <v>7</v>
      </c>
      <c r="AD119" s="76">
        <f t="shared" si="31"/>
        <v>1.977401129943503</v>
      </c>
      <c r="AE119" s="63">
        <f t="shared" si="45"/>
        <v>354</v>
      </c>
      <c r="AF119" s="76">
        <f t="shared" si="40"/>
        <v>73.29192546583852</v>
      </c>
      <c r="AG119" s="77">
        <f t="shared" si="34"/>
        <v>-26.708074534161483</v>
      </c>
    </row>
    <row r="120" spans="1:33" ht="12.75">
      <c r="A120" s="226"/>
      <c r="B120" s="108">
        <v>58</v>
      </c>
      <c r="C120" s="109" t="s">
        <v>7</v>
      </c>
      <c r="D120" s="110">
        <v>566</v>
      </c>
      <c r="E120" s="18">
        <v>111</v>
      </c>
      <c r="F120" s="17">
        <f t="shared" si="24"/>
        <v>30.41095890410959</v>
      </c>
      <c r="G120" s="18">
        <v>186</v>
      </c>
      <c r="H120" s="17">
        <f t="shared" si="25"/>
        <v>50.95890410958904</v>
      </c>
      <c r="I120" s="18">
        <v>2</v>
      </c>
      <c r="J120" s="17">
        <f t="shared" si="41"/>
        <v>0.547945205479452</v>
      </c>
      <c r="K120" s="18">
        <v>1</v>
      </c>
      <c r="L120" s="17">
        <f t="shared" si="26"/>
        <v>0.273972602739726</v>
      </c>
      <c r="M120" s="18">
        <v>3</v>
      </c>
      <c r="N120" s="17">
        <f t="shared" si="27"/>
        <v>0.821917808219178</v>
      </c>
      <c r="O120" s="18">
        <v>44</v>
      </c>
      <c r="P120" s="17">
        <f t="shared" si="42"/>
        <v>12.054794520547945</v>
      </c>
      <c r="Q120" s="18">
        <v>0</v>
      </c>
      <c r="R120" s="17">
        <f t="shared" si="35"/>
        <v>0</v>
      </c>
      <c r="S120" s="63">
        <v>7</v>
      </c>
      <c r="T120" s="17">
        <f t="shared" si="46"/>
        <v>1.9178082191780823</v>
      </c>
      <c r="U120" s="18">
        <v>0</v>
      </c>
      <c r="V120" s="17">
        <f t="shared" si="44"/>
        <v>0</v>
      </c>
      <c r="W120" s="63">
        <v>0</v>
      </c>
      <c r="X120" s="17">
        <f t="shared" si="28"/>
        <v>0</v>
      </c>
      <c r="Y120" s="63">
        <v>1</v>
      </c>
      <c r="Z120" s="17">
        <f t="shared" si="29"/>
        <v>0.273972602739726</v>
      </c>
      <c r="AA120" s="63">
        <f t="shared" si="36"/>
        <v>355</v>
      </c>
      <c r="AB120" s="67">
        <f t="shared" si="30"/>
        <v>97.26027397260275</v>
      </c>
      <c r="AC120" s="18">
        <v>10</v>
      </c>
      <c r="AD120" s="76">
        <f t="shared" si="31"/>
        <v>2.73972602739726</v>
      </c>
      <c r="AE120" s="63">
        <f t="shared" si="45"/>
        <v>365</v>
      </c>
      <c r="AF120" s="76">
        <f t="shared" si="40"/>
        <v>64.48763250883393</v>
      </c>
      <c r="AG120" s="77">
        <f t="shared" si="34"/>
        <v>-35.512367491166074</v>
      </c>
    </row>
    <row r="121" spans="1:33" ht="12.75">
      <c r="A121" s="226"/>
      <c r="B121" s="108">
        <v>58</v>
      </c>
      <c r="C121" s="109" t="s">
        <v>8</v>
      </c>
      <c r="D121" s="110">
        <v>566</v>
      </c>
      <c r="E121" s="18">
        <v>115</v>
      </c>
      <c r="F121" s="17">
        <f t="shared" si="24"/>
        <v>30.263157894736842</v>
      </c>
      <c r="G121" s="18">
        <v>195</v>
      </c>
      <c r="H121" s="17">
        <f t="shared" si="25"/>
        <v>51.31578947368421</v>
      </c>
      <c r="I121" s="18">
        <v>5</v>
      </c>
      <c r="J121" s="17">
        <f t="shared" si="41"/>
        <v>1.3157894736842104</v>
      </c>
      <c r="K121" s="18">
        <v>0</v>
      </c>
      <c r="L121" s="17">
        <f t="shared" si="26"/>
        <v>0</v>
      </c>
      <c r="M121" s="18">
        <v>3</v>
      </c>
      <c r="N121" s="17">
        <f t="shared" si="27"/>
        <v>0.7894736842105263</v>
      </c>
      <c r="O121" s="18">
        <v>51</v>
      </c>
      <c r="P121" s="17">
        <f t="shared" si="42"/>
        <v>13.421052631578947</v>
      </c>
      <c r="Q121" s="18">
        <v>0</v>
      </c>
      <c r="R121" s="17">
        <f t="shared" si="35"/>
        <v>0</v>
      </c>
      <c r="S121" s="63">
        <v>3</v>
      </c>
      <c r="T121" s="17">
        <f t="shared" si="46"/>
        <v>0.7894736842105263</v>
      </c>
      <c r="U121" s="18">
        <v>0</v>
      </c>
      <c r="V121" s="17">
        <f t="shared" si="44"/>
        <v>0</v>
      </c>
      <c r="W121" s="63">
        <v>0</v>
      </c>
      <c r="X121" s="17">
        <f t="shared" si="28"/>
        <v>0</v>
      </c>
      <c r="Y121" s="63">
        <v>0</v>
      </c>
      <c r="Z121" s="17">
        <f t="shared" si="29"/>
        <v>0</v>
      </c>
      <c r="AA121" s="63">
        <f t="shared" si="36"/>
        <v>372</v>
      </c>
      <c r="AB121" s="67">
        <f t="shared" si="30"/>
        <v>97.89473684210527</v>
      </c>
      <c r="AC121" s="18">
        <v>8</v>
      </c>
      <c r="AD121" s="76">
        <f t="shared" si="31"/>
        <v>2.1052631578947367</v>
      </c>
      <c r="AE121" s="63">
        <f t="shared" si="45"/>
        <v>380</v>
      </c>
      <c r="AF121" s="76">
        <f t="shared" si="40"/>
        <v>67.13780918727915</v>
      </c>
      <c r="AG121" s="77">
        <f t="shared" si="34"/>
        <v>-32.862190812720854</v>
      </c>
    </row>
    <row r="122" spans="1:33" ht="12.75">
      <c r="A122" s="226"/>
      <c r="B122" s="108">
        <v>59</v>
      </c>
      <c r="C122" s="109" t="s">
        <v>7</v>
      </c>
      <c r="D122" s="110">
        <v>524</v>
      </c>
      <c r="E122" s="18">
        <v>129</v>
      </c>
      <c r="F122" s="17">
        <f t="shared" si="24"/>
        <v>34.12698412698413</v>
      </c>
      <c r="G122" s="18">
        <v>199</v>
      </c>
      <c r="H122" s="17">
        <f t="shared" si="25"/>
        <v>52.64550264550265</v>
      </c>
      <c r="I122" s="18">
        <v>6</v>
      </c>
      <c r="J122" s="17">
        <f t="shared" si="41"/>
        <v>1.5873015873015872</v>
      </c>
      <c r="K122" s="18">
        <v>3</v>
      </c>
      <c r="L122" s="17">
        <f t="shared" si="26"/>
        <v>0.7936507936507936</v>
      </c>
      <c r="M122" s="18">
        <v>2</v>
      </c>
      <c r="N122" s="17">
        <f t="shared" si="27"/>
        <v>0.5291005291005291</v>
      </c>
      <c r="O122" s="18">
        <v>31</v>
      </c>
      <c r="P122" s="17">
        <f t="shared" si="42"/>
        <v>8.201058201058201</v>
      </c>
      <c r="Q122" s="18">
        <v>0</v>
      </c>
      <c r="R122" s="17">
        <f t="shared" si="35"/>
        <v>0</v>
      </c>
      <c r="S122" s="63">
        <v>4</v>
      </c>
      <c r="T122" s="17">
        <f t="shared" si="46"/>
        <v>1.0582010582010581</v>
      </c>
      <c r="U122" s="18">
        <v>0</v>
      </c>
      <c r="V122" s="17">
        <f t="shared" si="44"/>
        <v>0</v>
      </c>
      <c r="W122" s="63">
        <v>0</v>
      </c>
      <c r="X122" s="17">
        <f t="shared" si="28"/>
        <v>0</v>
      </c>
      <c r="Y122" s="63">
        <v>0</v>
      </c>
      <c r="Z122" s="17">
        <f t="shared" si="29"/>
        <v>0</v>
      </c>
      <c r="AA122" s="63">
        <f t="shared" si="36"/>
        <v>374</v>
      </c>
      <c r="AB122" s="67">
        <f t="shared" si="30"/>
        <v>98.94179894179894</v>
      </c>
      <c r="AC122" s="18">
        <v>4</v>
      </c>
      <c r="AD122" s="76">
        <f t="shared" si="31"/>
        <v>1.0582010582010581</v>
      </c>
      <c r="AE122" s="63">
        <f t="shared" si="45"/>
        <v>378</v>
      </c>
      <c r="AF122" s="76">
        <f t="shared" si="40"/>
        <v>72.13740458015268</v>
      </c>
      <c r="AG122" s="77">
        <f t="shared" si="34"/>
        <v>-27.862595419847324</v>
      </c>
    </row>
    <row r="123" spans="1:33" ht="12.75">
      <c r="A123" s="226"/>
      <c r="B123" s="108">
        <v>59</v>
      </c>
      <c r="C123" s="109" t="s">
        <v>8</v>
      </c>
      <c r="D123" s="110">
        <v>524</v>
      </c>
      <c r="E123" s="18">
        <v>118</v>
      </c>
      <c r="F123" s="17">
        <f t="shared" si="24"/>
        <v>33.61823361823362</v>
      </c>
      <c r="G123" s="18">
        <v>194</v>
      </c>
      <c r="H123" s="17">
        <f t="shared" si="25"/>
        <v>55.27065527065527</v>
      </c>
      <c r="I123" s="18">
        <v>4</v>
      </c>
      <c r="J123" s="17">
        <f t="shared" si="41"/>
        <v>1.1396011396011396</v>
      </c>
      <c r="K123" s="18">
        <v>0</v>
      </c>
      <c r="L123" s="17">
        <f t="shared" si="26"/>
        <v>0</v>
      </c>
      <c r="M123" s="18">
        <v>1</v>
      </c>
      <c r="N123" s="17">
        <f t="shared" si="27"/>
        <v>0.2849002849002849</v>
      </c>
      <c r="O123" s="18">
        <v>19</v>
      </c>
      <c r="P123" s="17">
        <f t="shared" si="42"/>
        <v>5.413105413105413</v>
      </c>
      <c r="Q123" s="18">
        <v>0</v>
      </c>
      <c r="R123" s="17">
        <f t="shared" si="35"/>
        <v>0</v>
      </c>
      <c r="S123" s="63">
        <v>4</v>
      </c>
      <c r="T123" s="17">
        <f t="shared" si="46"/>
        <v>1.1396011396011396</v>
      </c>
      <c r="U123" s="18">
        <v>0</v>
      </c>
      <c r="V123" s="17">
        <f t="shared" si="44"/>
        <v>0</v>
      </c>
      <c r="W123" s="63">
        <v>1</v>
      </c>
      <c r="X123" s="17">
        <f t="shared" si="28"/>
        <v>0.2849002849002849</v>
      </c>
      <c r="Y123" s="63">
        <v>0</v>
      </c>
      <c r="Z123" s="17">
        <f t="shared" si="29"/>
        <v>0</v>
      </c>
      <c r="AA123" s="63">
        <f t="shared" si="36"/>
        <v>341</v>
      </c>
      <c r="AB123" s="67">
        <f t="shared" si="30"/>
        <v>97.15099715099716</v>
      </c>
      <c r="AC123" s="18">
        <v>10</v>
      </c>
      <c r="AD123" s="76">
        <f t="shared" si="31"/>
        <v>2.849002849002849</v>
      </c>
      <c r="AE123" s="63">
        <f t="shared" si="45"/>
        <v>351</v>
      </c>
      <c r="AF123" s="76">
        <f t="shared" si="40"/>
        <v>66.98473282442748</v>
      </c>
      <c r="AG123" s="77">
        <f t="shared" si="34"/>
        <v>-33.01526717557252</v>
      </c>
    </row>
    <row r="124" spans="1:33" ht="12.75">
      <c r="A124" s="226"/>
      <c r="B124" s="108">
        <v>60</v>
      </c>
      <c r="C124" s="109" t="s">
        <v>7</v>
      </c>
      <c r="D124" s="110">
        <v>467</v>
      </c>
      <c r="E124" s="18">
        <v>101</v>
      </c>
      <c r="F124" s="17">
        <f t="shared" si="24"/>
        <v>32.06349206349206</v>
      </c>
      <c r="G124" s="18">
        <v>145</v>
      </c>
      <c r="H124" s="17">
        <f t="shared" si="25"/>
        <v>46.03174603174603</v>
      </c>
      <c r="I124" s="18">
        <v>3</v>
      </c>
      <c r="J124" s="17">
        <f t="shared" si="41"/>
        <v>0.9523809523809524</v>
      </c>
      <c r="K124" s="18">
        <v>1</v>
      </c>
      <c r="L124" s="17">
        <f t="shared" si="26"/>
        <v>0.31746031746031744</v>
      </c>
      <c r="M124" s="18">
        <v>1</v>
      </c>
      <c r="N124" s="17">
        <f t="shared" si="27"/>
        <v>0.31746031746031744</v>
      </c>
      <c r="O124" s="18">
        <v>55</v>
      </c>
      <c r="P124" s="17">
        <f t="shared" si="42"/>
        <v>17.46031746031746</v>
      </c>
      <c r="Q124" s="18">
        <v>0</v>
      </c>
      <c r="R124" s="17">
        <f t="shared" si="35"/>
        <v>0</v>
      </c>
      <c r="S124" s="63">
        <v>0</v>
      </c>
      <c r="T124" s="17">
        <f t="shared" si="46"/>
        <v>0</v>
      </c>
      <c r="U124" s="18">
        <v>0</v>
      </c>
      <c r="V124" s="17">
        <f t="shared" si="44"/>
        <v>0</v>
      </c>
      <c r="W124" s="63">
        <v>0</v>
      </c>
      <c r="X124" s="17">
        <f t="shared" si="28"/>
        <v>0</v>
      </c>
      <c r="Y124" s="63">
        <v>0</v>
      </c>
      <c r="Z124" s="17">
        <f t="shared" si="29"/>
        <v>0</v>
      </c>
      <c r="AA124" s="63">
        <f t="shared" si="36"/>
        <v>306</v>
      </c>
      <c r="AB124" s="67">
        <f t="shared" si="30"/>
        <v>97.14285714285714</v>
      </c>
      <c r="AC124" s="18">
        <v>9</v>
      </c>
      <c r="AD124" s="76">
        <f t="shared" si="31"/>
        <v>2.857142857142857</v>
      </c>
      <c r="AE124" s="63">
        <f aca="true" t="shared" si="47" ref="AE124:AE145">AC124+AA124</f>
        <v>315</v>
      </c>
      <c r="AF124" s="76">
        <f t="shared" si="40"/>
        <v>67.45182012847965</v>
      </c>
      <c r="AG124" s="77">
        <f t="shared" si="34"/>
        <v>-32.54817987152035</v>
      </c>
    </row>
    <row r="125" spans="1:33" ht="12.75">
      <c r="A125" s="226"/>
      <c r="B125" s="108">
        <v>60</v>
      </c>
      <c r="C125" s="109" t="s">
        <v>8</v>
      </c>
      <c r="D125" s="110">
        <v>467</v>
      </c>
      <c r="E125" s="18">
        <v>108</v>
      </c>
      <c r="F125" s="17">
        <f t="shared" si="24"/>
        <v>32.33532934131736</v>
      </c>
      <c r="G125" s="18">
        <v>170</v>
      </c>
      <c r="H125" s="17">
        <f t="shared" si="25"/>
        <v>50.898203592814376</v>
      </c>
      <c r="I125" s="18">
        <v>1</v>
      </c>
      <c r="J125" s="17">
        <f t="shared" si="41"/>
        <v>0.29940119760479045</v>
      </c>
      <c r="K125" s="18">
        <v>2</v>
      </c>
      <c r="L125" s="17">
        <f t="shared" si="26"/>
        <v>0.5988023952095809</v>
      </c>
      <c r="M125" s="18">
        <v>5</v>
      </c>
      <c r="N125" s="17">
        <f t="shared" si="27"/>
        <v>1.4970059880239521</v>
      </c>
      <c r="O125" s="18">
        <v>43</v>
      </c>
      <c r="P125" s="17">
        <f t="shared" si="42"/>
        <v>12.874251497005988</v>
      </c>
      <c r="Q125" s="18">
        <v>0</v>
      </c>
      <c r="R125" s="17">
        <f t="shared" si="35"/>
        <v>0</v>
      </c>
      <c r="S125" s="63">
        <v>0</v>
      </c>
      <c r="T125" s="17">
        <f t="shared" si="46"/>
        <v>0</v>
      </c>
      <c r="U125" s="18">
        <v>0</v>
      </c>
      <c r="V125" s="17">
        <f t="shared" si="44"/>
        <v>0</v>
      </c>
      <c r="W125" s="63">
        <v>0</v>
      </c>
      <c r="X125" s="17">
        <f t="shared" si="28"/>
        <v>0</v>
      </c>
      <c r="Y125" s="63">
        <v>0</v>
      </c>
      <c r="Z125" s="17">
        <f t="shared" si="29"/>
        <v>0</v>
      </c>
      <c r="AA125" s="63">
        <f t="shared" si="36"/>
        <v>329</v>
      </c>
      <c r="AB125" s="67">
        <f t="shared" si="30"/>
        <v>98.50299401197606</v>
      </c>
      <c r="AC125" s="18">
        <v>5</v>
      </c>
      <c r="AD125" s="76">
        <f t="shared" si="31"/>
        <v>1.4970059880239521</v>
      </c>
      <c r="AE125" s="63">
        <f t="shared" si="47"/>
        <v>334</v>
      </c>
      <c r="AF125" s="76">
        <f t="shared" si="40"/>
        <v>71.5203426124197</v>
      </c>
      <c r="AG125" s="77">
        <f t="shared" si="34"/>
        <v>-28.479657387580303</v>
      </c>
    </row>
    <row r="126" spans="1:33" ht="12.75">
      <c r="A126" s="226"/>
      <c r="B126" s="108">
        <v>61</v>
      </c>
      <c r="C126" s="109" t="s">
        <v>7</v>
      </c>
      <c r="D126" s="110">
        <v>503</v>
      </c>
      <c r="E126" s="18">
        <v>101</v>
      </c>
      <c r="F126" s="17">
        <f t="shared" si="24"/>
        <v>31.861198738170348</v>
      </c>
      <c r="G126" s="18">
        <v>157</v>
      </c>
      <c r="H126" s="17">
        <f t="shared" si="25"/>
        <v>49.52681388012618</v>
      </c>
      <c r="I126" s="18">
        <v>7</v>
      </c>
      <c r="J126" s="17">
        <f t="shared" si="41"/>
        <v>2.2082018927444795</v>
      </c>
      <c r="K126" s="18">
        <v>2</v>
      </c>
      <c r="L126" s="17">
        <f t="shared" si="26"/>
        <v>0.6309148264984227</v>
      </c>
      <c r="M126" s="18">
        <v>4</v>
      </c>
      <c r="N126" s="17">
        <f t="shared" si="27"/>
        <v>1.2618296529968454</v>
      </c>
      <c r="O126" s="18">
        <v>35</v>
      </c>
      <c r="P126" s="17">
        <f t="shared" si="42"/>
        <v>11.041009463722396</v>
      </c>
      <c r="Q126" s="18">
        <v>0</v>
      </c>
      <c r="R126" s="17">
        <f t="shared" si="35"/>
        <v>0</v>
      </c>
      <c r="S126" s="63">
        <v>2</v>
      </c>
      <c r="T126" s="17">
        <f t="shared" si="46"/>
        <v>0.6309148264984227</v>
      </c>
      <c r="U126" s="18">
        <v>0</v>
      </c>
      <c r="V126" s="17">
        <f t="shared" si="44"/>
        <v>0</v>
      </c>
      <c r="W126" s="63">
        <v>0</v>
      </c>
      <c r="X126" s="17">
        <f t="shared" si="28"/>
        <v>0</v>
      </c>
      <c r="Y126" s="63">
        <v>1</v>
      </c>
      <c r="Z126" s="17">
        <f t="shared" si="29"/>
        <v>0.31545741324921134</v>
      </c>
      <c r="AA126" s="63">
        <f t="shared" si="36"/>
        <v>309</v>
      </c>
      <c r="AB126" s="67">
        <f t="shared" si="30"/>
        <v>97.47634069400631</v>
      </c>
      <c r="AC126" s="18">
        <v>8</v>
      </c>
      <c r="AD126" s="76">
        <f t="shared" si="31"/>
        <v>2.5236593059936907</v>
      </c>
      <c r="AE126" s="63">
        <f t="shared" si="47"/>
        <v>317</v>
      </c>
      <c r="AF126" s="76">
        <f t="shared" si="40"/>
        <v>63.02186878727635</v>
      </c>
      <c r="AG126" s="77">
        <f t="shared" si="34"/>
        <v>-36.97813121272365</v>
      </c>
    </row>
    <row r="127" spans="1:33" ht="12.75">
      <c r="A127" s="226"/>
      <c r="B127" s="108">
        <v>61</v>
      </c>
      <c r="C127" s="109" t="s">
        <v>8</v>
      </c>
      <c r="D127" s="110">
        <v>503</v>
      </c>
      <c r="E127" s="18">
        <v>102</v>
      </c>
      <c r="F127" s="17">
        <f t="shared" si="24"/>
        <v>33.33333333333333</v>
      </c>
      <c r="G127" s="18">
        <v>144</v>
      </c>
      <c r="H127" s="17">
        <f t="shared" si="25"/>
        <v>47.05882352941176</v>
      </c>
      <c r="I127" s="18">
        <v>3</v>
      </c>
      <c r="J127" s="17">
        <f t="shared" si="41"/>
        <v>0.9803921568627451</v>
      </c>
      <c r="K127" s="18">
        <v>2</v>
      </c>
      <c r="L127" s="17">
        <f t="shared" si="26"/>
        <v>0.6535947712418301</v>
      </c>
      <c r="M127" s="18">
        <v>2</v>
      </c>
      <c r="N127" s="17">
        <f t="shared" si="27"/>
        <v>0.6535947712418301</v>
      </c>
      <c r="O127" s="18">
        <v>44</v>
      </c>
      <c r="P127" s="17">
        <f t="shared" si="42"/>
        <v>14.37908496732026</v>
      </c>
      <c r="Q127" s="18">
        <v>0</v>
      </c>
      <c r="R127" s="17">
        <f t="shared" si="35"/>
        <v>0</v>
      </c>
      <c r="S127" s="63">
        <v>1</v>
      </c>
      <c r="T127" s="17">
        <f t="shared" si="46"/>
        <v>0.32679738562091504</v>
      </c>
      <c r="U127" s="18">
        <v>0</v>
      </c>
      <c r="V127" s="17">
        <f t="shared" si="44"/>
        <v>0</v>
      </c>
      <c r="W127" s="63">
        <v>0</v>
      </c>
      <c r="X127" s="17">
        <f t="shared" si="28"/>
        <v>0</v>
      </c>
      <c r="Y127" s="63">
        <v>0</v>
      </c>
      <c r="Z127" s="17">
        <f t="shared" si="29"/>
        <v>0</v>
      </c>
      <c r="AA127" s="63">
        <f t="shared" si="36"/>
        <v>298</v>
      </c>
      <c r="AB127" s="67">
        <f t="shared" si="30"/>
        <v>97.38562091503267</v>
      </c>
      <c r="AC127" s="18">
        <v>8</v>
      </c>
      <c r="AD127" s="76">
        <f t="shared" si="31"/>
        <v>2.6143790849673203</v>
      </c>
      <c r="AE127" s="63">
        <f t="shared" si="47"/>
        <v>306</v>
      </c>
      <c r="AF127" s="76">
        <f t="shared" si="40"/>
        <v>60.834990059642145</v>
      </c>
      <c r="AG127" s="77">
        <f t="shared" si="34"/>
        <v>-39.165009940357855</v>
      </c>
    </row>
    <row r="128" spans="1:33" ht="12.75">
      <c r="A128" s="226"/>
      <c r="B128" s="108">
        <v>62</v>
      </c>
      <c r="C128" s="109" t="s">
        <v>7</v>
      </c>
      <c r="D128" s="110">
        <v>460</v>
      </c>
      <c r="E128" s="18">
        <v>107</v>
      </c>
      <c r="F128" s="17">
        <f t="shared" si="24"/>
        <v>36.14864864864865</v>
      </c>
      <c r="G128" s="18">
        <v>135</v>
      </c>
      <c r="H128" s="17">
        <f t="shared" si="25"/>
        <v>45.608108108108105</v>
      </c>
      <c r="I128" s="18">
        <v>10</v>
      </c>
      <c r="J128" s="17">
        <f t="shared" si="41"/>
        <v>3.3783783783783785</v>
      </c>
      <c r="K128" s="18">
        <v>1</v>
      </c>
      <c r="L128" s="17">
        <f t="shared" si="26"/>
        <v>0.33783783783783783</v>
      </c>
      <c r="M128" s="18">
        <v>4</v>
      </c>
      <c r="N128" s="17">
        <f t="shared" si="27"/>
        <v>1.3513513513513513</v>
      </c>
      <c r="O128" s="18">
        <v>20</v>
      </c>
      <c r="P128" s="17">
        <f t="shared" si="42"/>
        <v>6.756756756756757</v>
      </c>
      <c r="Q128" s="18">
        <v>0</v>
      </c>
      <c r="R128" s="17">
        <f t="shared" si="35"/>
        <v>0</v>
      </c>
      <c r="S128" s="63">
        <v>1</v>
      </c>
      <c r="T128" s="17">
        <f t="shared" si="46"/>
        <v>0.33783783783783783</v>
      </c>
      <c r="U128" s="18">
        <v>0</v>
      </c>
      <c r="V128" s="17">
        <f t="shared" si="44"/>
        <v>0</v>
      </c>
      <c r="W128" s="63">
        <v>0</v>
      </c>
      <c r="X128" s="17">
        <f t="shared" si="28"/>
        <v>0</v>
      </c>
      <c r="Y128" s="63">
        <v>0</v>
      </c>
      <c r="Z128" s="17">
        <f t="shared" si="29"/>
        <v>0</v>
      </c>
      <c r="AA128" s="63">
        <f t="shared" si="36"/>
        <v>278</v>
      </c>
      <c r="AB128" s="67">
        <f t="shared" si="30"/>
        <v>93.91891891891892</v>
      </c>
      <c r="AC128" s="18">
        <v>18</v>
      </c>
      <c r="AD128" s="76">
        <f t="shared" si="31"/>
        <v>6.081081081081082</v>
      </c>
      <c r="AE128" s="63">
        <f t="shared" si="47"/>
        <v>296</v>
      </c>
      <c r="AF128" s="76">
        <f t="shared" si="40"/>
        <v>64.34782608695652</v>
      </c>
      <c r="AG128" s="77">
        <f t="shared" si="34"/>
        <v>-35.652173913043484</v>
      </c>
    </row>
    <row r="129" spans="1:33" ht="12.75">
      <c r="A129" s="226" t="s">
        <v>6</v>
      </c>
      <c r="B129" s="108">
        <v>62</v>
      </c>
      <c r="C129" s="109" t="s">
        <v>8</v>
      </c>
      <c r="D129" s="110">
        <v>461</v>
      </c>
      <c r="E129" s="18">
        <v>86</v>
      </c>
      <c r="F129" s="17">
        <f t="shared" si="24"/>
        <v>28.196721311475407</v>
      </c>
      <c r="G129" s="18">
        <v>166</v>
      </c>
      <c r="H129" s="17">
        <f t="shared" si="25"/>
        <v>54.42622950819672</v>
      </c>
      <c r="I129" s="18">
        <v>7</v>
      </c>
      <c r="J129" s="17">
        <f t="shared" si="41"/>
        <v>2.2950819672131146</v>
      </c>
      <c r="K129" s="18">
        <v>2</v>
      </c>
      <c r="L129" s="17">
        <f t="shared" si="26"/>
        <v>0.6557377049180327</v>
      </c>
      <c r="M129" s="18">
        <v>7</v>
      </c>
      <c r="N129" s="17">
        <f t="shared" si="27"/>
        <v>2.2950819672131146</v>
      </c>
      <c r="O129" s="18">
        <v>26</v>
      </c>
      <c r="P129" s="17">
        <f t="shared" si="42"/>
        <v>8.524590163934425</v>
      </c>
      <c r="Q129" s="18">
        <v>0</v>
      </c>
      <c r="R129" s="17">
        <f t="shared" si="35"/>
        <v>0</v>
      </c>
      <c r="S129" s="63">
        <v>0</v>
      </c>
      <c r="T129" s="17">
        <f t="shared" si="46"/>
        <v>0</v>
      </c>
      <c r="U129" s="18">
        <v>0</v>
      </c>
      <c r="V129" s="17">
        <f t="shared" si="44"/>
        <v>0</v>
      </c>
      <c r="W129" s="63">
        <v>0</v>
      </c>
      <c r="X129" s="17">
        <f t="shared" si="28"/>
        <v>0</v>
      </c>
      <c r="Y129" s="63">
        <v>0</v>
      </c>
      <c r="Z129" s="17">
        <f t="shared" si="29"/>
        <v>0</v>
      </c>
      <c r="AA129" s="63">
        <f t="shared" si="36"/>
        <v>294</v>
      </c>
      <c r="AB129" s="67">
        <f t="shared" si="30"/>
        <v>96.39344262295081</v>
      </c>
      <c r="AC129" s="18">
        <v>11</v>
      </c>
      <c r="AD129" s="76">
        <f t="shared" si="31"/>
        <v>3.606557377049181</v>
      </c>
      <c r="AE129" s="63">
        <f t="shared" si="47"/>
        <v>305</v>
      </c>
      <c r="AF129" s="76">
        <f t="shared" si="40"/>
        <v>66.16052060737528</v>
      </c>
      <c r="AG129" s="77">
        <f t="shared" si="34"/>
        <v>-33.839479392624725</v>
      </c>
    </row>
    <row r="130" spans="1:33" ht="12.75">
      <c r="A130" s="226"/>
      <c r="B130" s="108">
        <v>63</v>
      </c>
      <c r="C130" s="109" t="s">
        <v>7</v>
      </c>
      <c r="D130" s="110">
        <v>585</v>
      </c>
      <c r="E130" s="18">
        <v>140</v>
      </c>
      <c r="F130" s="17">
        <f t="shared" si="24"/>
        <v>35.35353535353536</v>
      </c>
      <c r="G130" s="18">
        <v>201</v>
      </c>
      <c r="H130" s="17">
        <f t="shared" si="25"/>
        <v>50.75757575757576</v>
      </c>
      <c r="I130" s="18">
        <v>0</v>
      </c>
      <c r="J130" s="17">
        <f t="shared" si="41"/>
        <v>0</v>
      </c>
      <c r="K130" s="18">
        <v>1</v>
      </c>
      <c r="L130" s="17">
        <f t="shared" si="26"/>
        <v>0.25252525252525254</v>
      </c>
      <c r="M130" s="18">
        <v>2</v>
      </c>
      <c r="N130" s="17">
        <f t="shared" si="27"/>
        <v>0.5050505050505051</v>
      </c>
      <c r="O130" s="18">
        <v>36</v>
      </c>
      <c r="P130" s="17">
        <f t="shared" si="42"/>
        <v>9.090909090909092</v>
      </c>
      <c r="Q130" s="18">
        <v>0</v>
      </c>
      <c r="R130" s="17">
        <f t="shared" si="35"/>
        <v>0</v>
      </c>
      <c r="S130" s="63">
        <v>2</v>
      </c>
      <c r="T130" s="17">
        <f t="shared" si="46"/>
        <v>0.5050505050505051</v>
      </c>
      <c r="U130" s="18">
        <v>0</v>
      </c>
      <c r="V130" s="17">
        <f t="shared" si="44"/>
        <v>0</v>
      </c>
      <c r="W130" s="63">
        <v>0</v>
      </c>
      <c r="X130" s="17">
        <f t="shared" si="28"/>
        <v>0</v>
      </c>
      <c r="Y130" s="63">
        <v>3</v>
      </c>
      <c r="Z130" s="17">
        <f t="shared" si="29"/>
        <v>0.7575757575757576</v>
      </c>
      <c r="AA130" s="63">
        <f t="shared" si="36"/>
        <v>385</v>
      </c>
      <c r="AB130" s="67">
        <f t="shared" si="30"/>
        <v>97.22222222222221</v>
      </c>
      <c r="AC130" s="18">
        <v>11</v>
      </c>
      <c r="AD130" s="76">
        <f t="shared" si="31"/>
        <v>2.7777777777777777</v>
      </c>
      <c r="AE130" s="63">
        <f t="shared" si="47"/>
        <v>396</v>
      </c>
      <c r="AF130" s="76">
        <f t="shared" si="40"/>
        <v>67.6923076923077</v>
      </c>
      <c r="AG130" s="77">
        <f t="shared" si="34"/>
        <v>-32.30769230769231</v>
      </c>
    </row>
    <row r="131" spans="1:33" ht="12.75">
      <c r="A131" s="226"/>
      <c r="B131" s="108">
        <v>63</v>
      </c>
      <c r="C131" s="109" t="s">
        <v>8</v>
      </c>
      <c r="D131" s="110">
        <v>585</v>
      </c>
      <c r="E131" s="18">
        <v>151</v>
      </c>
      <c r="F131" s="17">
        <f t="shared" si="24"/>
        <v>42.41573033707865</v>
      </c>
      <c r="G131" s="18">
        <v>164</v>
      </c>
      <c r="H131" s="17">
        <f t="shared" si="25"/>
        <v>46.06741573033708</v>
      </c>
      <c r="I131" s="18">
        <v>3</v>
      </c>
      <c r="J131" s="17">
        <f t="shared" si="41"/>
        <v>0.8426966292134831</v>
      </c>
      <c r="K131" s="18">
        <v>0</v>
      </c>
      <c r="L131" s="17">
        <f t="shared" si="26"/>
        <v>0</v>
      </c>
      <c r="M131" s="18">
        <v>2</v>
      </c>
      <c r="N131" s="17">
        <f t="shared" si="27"/>
        <v>0.5617977528089888</v>
      </c>
      <c r="O131" s="18">
        <v>18</v>
      </c>
      <c r="P131" s="17">
        <f t="shared" si="42"/>
        <v>5.056179775280898</v>
      </c>
      <c r="Q131" s="18">
        <v>0</v>
      </c>
      <c r="R131" s="17">
        <f t="shared" si="35"/>
        <v>0</v>
      </c>
      <c r="S131" s="63">
        <v>6</v>
      </c>
      <c r="T131" s="17">
        <f t="shared" si="46"/>
        <v>1.6853932584269662</v>
      </c>
      <c r="U131" s="18">
        <v>0</v>
      </c>
      <c r="V131" s="17">
        <f t="shared" si="44"/>
        <v>0</v>
      </c>
      <c r="W131" s="63">
        <v>0</v>
      </c>
      <c r="X131" s="17">
        <f t="shared" si="28"/>
        <v>0</v>
      </c>
      <c r="Y131" s="63">
        <v>1</v>
      </c>
      <c r="Z131" s="17">
        <f t="shared" si="29"/>
        <v>0.2808988764044944</v>
      </c>
      <c r="AA131" s="63">
        <f t="shared" si="36"/>
        <v>345</v>
      </c>
      <c r="AB131" s="67">
        <f t="shared" si="30"/>
        <v>96.91011235955057</v>
      </c>
      <c r="AC131" s="18">
        <v>11</v>
      </c>
      <c r="AD131" s="76">
        <f t="shared" si="31"/>
        <v>3.089887640449438</v>
      </c>
      <c r="AE131" s="63">
        <f t="shared" si="47"/>
        <v>356</v>
      </c>
      <c r="AF131" s="76">
        <f t="shared" si="40"/>
        <v>60.85470085470085</v>
      </c>
      <c r="AG131" s="77">
        <f t="shared" si="34"/>
        <v>-39.14529914529915</v>
      </c>
    </row>
    <row r="132" spans="1:33" ht="12.75">
      <c r="A132" s="226"/>
      <c r="B132" s="108">
        <v>64</v>
      </c>
      <c r="C132" s="109" t="s">
        <v>7</v>
      </c>
      <c r="D132" s="110">
        <v>475</v>
      </c>
      <c r="E132" s="18">
        <v>108</v>
      </c>
      <c r="F132" s="17">
        <f t="shared" si="24"/>
        <v>34.504792332268366</v>
      </c>
      <c r="G132" s="18">
        <v>153</v>
      </c>
      <c r="H132" s="17">
        <f t="shared" si="25"/>
        <v>48.881789137380196</v>
      </c>
      <c r="I132" s="18">
        <v>7</v>
      </c>
      <c r="J132" s="17">
        <f t="shared" si="41"/>
        <v>2.2364217252396164</v>
      </c>
      <c r="K132" s="18">
        <v>5</v>
      </c>
      <c r="L132" s="17">
        <f t="shared" si="26"/>
        <v>1.5974440894568689</v>
      </c>
      <c r="M132" s="18">
        <v>2</v>
      </c>
      <c r="N132" s="17">
        <f t="shared" si="27"/>
        <v>0.6389776357827476</v>
      </c>
      <c r="O132" s="18">
        <v>35</v>
      </c>
      <c r="P132" s="17">
        <f t="shared" si="42"/>
        <v>11.182108626198083</v>
      </c>
      <c r="Q132" s="18">
        <v>0</v>
      </c>
      <c r="R132" s="17">
        <f t="shared" si="35"/>
        <v>0</v>
      </c>
      <c r="S132" s="63">
        <v>0</v>
      </c>
      <c r="T132" s="17">
        <f t="shared" si="46"/>
        <v>0</v>
      </c>
      <c r="U132" s="18">
        <v>0</v>
      </c>
      <c r="V132" s="17">
        <f t="shared" si="44"/>
        <v>0</v>
      </c>
      <c r="W132" s="63">
        <v>0</v>
      </c>
      <c r="X132" s="17">
        <f t="shared" si="28"/>
        <v>0</v>
      </c>
      <c r="Y132" s="63">
        <v>0</v>
      </c>
      <c r="Z132" s="17">
        <f t="shared" si="29"/>
        <v>0</v>
      </c>
      <c r="AA132" s="63">
        <f t="shared" si="36"/>
        <v>310</v>
      </c>
      <c r="AB132" s="67">
        <f t="shared" si="30"/>
        <v>99.04153354632588</v>
      </c>
      <c r="AC132" s="18">
        <v>3</v>
      </c>
      <c r="AD132" s="76">
        <f t="shared" si="31"/>
        <v>0.9584664536741214</v>
      </c>
      <c r="AE132" s="63">
        <f t="shared" si="47"/>
        <v>313</v>
      </c>
      <c r="AF132" s="76">
        <f t="shared" si="40"/>
        <v>65.89473684210526</v>
      </c>
      <c r="AG132" s="77">
        <f t="shared" si="34"/>
        <v>-34.10526315789474</v>
      </c>
    </row>
    <row r="133" spans="1:33" ht="12.75">
      <c r="A133" s="226"/>
      <c r="B133" s="108">
        <v>64</v>
      </c>
      <c r="C133" s="109" t="s">
        <v>8</v>
      </c>
      <c r="D133" s="110">
        <v>475</v>
      </c>
      <c r="E133" s="18">
        <v>93</v>
      </c>
      <c r="F133" s="17">
        <f t="shared" si="24"/>
        <v>28.267477203647417</v>
      </c>
      <c r="G133" s="18">
        <v>186</v>
      </c>
      <c r="H133" s="17">
        <f t="shared" si="25"/>
        <v>56.53495440729483</v>
      </c>
      <c r="I133" s="18">
        <v>3</v>
      </c>
      <c r="J133" s="17">
        <f t="shared" si="41"/>
        <v>0.911854103343465</v>
      </c>
      <c r="K133" s="18">
        <v>2</v>
      </c>
      <c r="L133" s="17">
        <f t="shared" si="26"/>
        <v>0.60790273556231</v>
      </c>
      <c r="M133" s="18">
        <v>3</v>
      </c>
      <c r="N133" s="17">
        <f t="shared" si="27"/>
        <v>0.911854103343465</v>
      </c>
      <c r="O133" s="18">
        <v>37</v>
      </c>
      <c r="P133" s="17">
        <f t="shared" si="42"/>
        <v>11.246200607902736</v>
      </c>
      <c r="Q133" s="18">
        <v>0</v>
      </c>
      <c r="R133" s="17">
        <f t="shared" si="35"/>
        <v>0</v>
      </c>
      <c r="S133" s="63">
        <v>1</v>
      </c>
      <c r="T133" s="17">
        <f t="shared" si="46"/>
        <v>0.303951367781155</v>
      </c>
      <c r="U133" s="18">
        <v>0</v>
      </c>
      <c r="V133" s="17">
        <f t="shared" si="44"/>
        <v>0</v>
      </c>
      <c r="W133" s="63">
        <v>0</v>
      </c>
      <c r="X133" s="17">
        <f t="shared" si="28"/>
        <v>0</v>
      </c>
      <c r="Y133" s="63">
        <v>0</v>
      </c>
      <c r="Z133" s="17">
        <f t="shared" si="29"/>
        <v>0</v>
      </c>
      <c r="AA133" s="63">
        <f t="shared" si="36"/>
        <v>325</v>
      </c>
      <c r="AB133" s="67">
        <f t="shared" si="30"/>
        <v>98.78419452887537</v>
      </c>
      <c r="AC133" s="18">
        <v>4</v>
      </c>
      <c r="AD133" s="76">
        <f t="shared" si="31"/>
        <v>1.21580547112462</v>
      </c>
      <c r="AE133" s="63">
        <f t="shared" si="47"/>
        <v>329</v>
      </c>
      <c r="AF133" s="76">
        <f t="shared" si="40"/>
        <v>69.26315789473684</v>
      </c>
      <c r="AG133" s="77">
        <f t="shared" si="34"/>
        <v>-30.736842105263165</v>
      </c>
    </row>
    <row r="134" spans="1:33" ht="12.75">
      <c r="A134" s="226"/>
      <c r="B134" s="108">
        <v>65</v>
      </c>
      <c r="C134" s="109" t="s">
        <v>7</v>
      </c>
      <c r="D134" s="110">
        <v>676</v>
      </c>
      <c r="E134" s="18">
        <v>157</v>
      </c>
      <c r="F134" s="17">
        <f t="shared" si="24"/>
        <v>36.175115207373274</v>
      </c>
      <c r="G134" s="18">
        <v>208</v>
      </c>
      <c r="H134" s="17">
        <f t="shared" si="25"/>
        <v>47.926267281105986</v>
      </c>
      <c r="I134" s="18">
        <v>8</v>
      </c>
      <c r="J134" s="17">
        <f t="shared" si="41"/>
        <v>1.8433179723502304</v>
      </c>
      <c r="K134" s="18">
        <v>6</v>
      </c>
      <c r="L134" s="17">
        <f t="shared" si="26"/>
        <v>1.3824884792626728</v>
      </c>
      <c r="M134" s="18">
        <v>5</v>
      </c>
      <c r="N134" s="17">
        <f t="shared" si="27"/>
        <v>1.1520737327188941</v>
      </c>
      <c r="O134" s="18">
        <v>32</v>
      </c>
      <c r="P134" s="17">
        <f t="shared" si="42"/>
        <v>7.373271889400922</v>
      </c>
      <c r="Q134" s="18">
        <v>0</v>
      </c>
      <c r="R134" s="17">
        <f t="shared" si="35"/>
        <v>0</v>
      </c>
      <c r="S134" s="63">
        <v>1</v>
      </c>
      <c r="T134" s="17">
        <f t="shared" si="46"/>
        <v>0.2304147465437788</v>
      </c>
      <c r="U134" s="18">
        <v>0</v>
      </c>
      <c r="V134" s="17">
        <f t="shared" si="44"/>
        <v>0</v>
      </c>
      <c r="W134" s="63">
        <v>1</v>
      </c>
      <c r="X134" s="17">
        <f t="shared" si="28"/>
        <v>0.2304147465437788</v>
      </c>
      <c r="Y134" s="63">
        <v>0</v>
      </c>
      <c r="Z134" s="17">
        <f t="shared" si="29"/>
        <v>0</v>
      </c>
      <c r="AA134" s="63">
        <f t="shared" si="36"/>
        <v>418</v>
      </c>
      <c r="AB134" s="67">
        <f t="shared" si="30"/>
        <v>96.31336405529954</v>
      </c>
      <c r="AC134" s="18">
        <v>16</v>
      </c>
      <c r="AD134" s="76">
        <f t="shared" si="31"/>
        <v>3.686635944700461</v>
      </c>
      <c r="AE134" s="63">
        <f t="shared" si="47"/>
        <v>434</v>
      </c>
      <c r="AF134" s="76">
        <f t="shared" si="40"/>
        <v>64.20118343195266</v>
      </c>
      <c r="AG134" s="77">
        <f t="shared" si="34"/>
        <v>-35.79881656804734</v>
      </c>
    </row>
    <row r="135" spans="1:33" ht="12.75">
      <c r="A135" s="226"/>
      <c r="B135" s="108">
        <v>65</v>
      </c>
      <c r="C135" s="109" t="s">
        <v>8</v>
      </c>
      <c r="D135" s="110">
        <v>676</v>
      </c>
      <c r="E135" s="18">
        <v>174</v>
      </c>
      <c r="F135" s="17">
        <f t="shared" si="24"/>
        <v>39.189189189189186</v>
      </c>
      <c r="G135" s="18">
        <v>217</v>
      </c>
      <c r="H135" s="17">
        <f t="shared" si="25"/>
        <v>48.873873873873876</v>
      </c>
      <c r="I135" s="18">
        <v>6</v>
      </c>
      <c r="J135" s="17">
        <f t="shared" si="41"/>
        <v>1.3513513513513513</v>
      </c>
      <c r="K135" s="18">
        <v>1</v>
      </c>
      <c r="L135" s="17">
        <f t="shared" si="26"/>
        <v>0.22522522522522523</v>
      </c>
      <c r="M135" s="18">
        <v>8</v>
      </c>
      <c r="N135" s="17">
        <f t="shared" si="27"/>
        <v>1.8018018018018018</v>
      </c>
      <c r="O135" s="18">
        <v>30</v>
      </c>
      <c r="P135" s="17">
        <f t="shared" si="42"/>
        <v>6.756756756756757</v>
      </c>
      <c r="Q135" s="18">
        <v>0</v>
      </c>
      <c r="R135" s="17">
        <f t="shared" si="35"/>
        <v>0</v>
      </c>
      <c r="S135" s="63">
        <v>1</v>
      </c>
      <c r="T135" s="17">
        <f t="shared" si="46"/>
        <v>0.22522522522522523</v>
      </c>
      <c r="U135" s="18">
        <v>0</v>
      </c>
      <c r="V135" s="17">
        <f t="shared" si="44"/>
        <v>0</v>
      </c>
      <c r="W135" s="63">
        <v>0</v>
      </c>
      <c r="X135" s="17">
        <f t="shared" si="28"/>
        <v>0</v>
      </c>
      <c r="Y135" s="63">
        <v>0</v>
      </c>
      <c r="Z135" s="17">
        <f t="shared" si="29"/>
        <v>0</v>
      </c>
      <c r="AA135" s="63">
        <f t="shared" si="36"/>
        <v>437</v>
      </c>
      <c r="AB135" s="67">
        <f t="shared" si="30"/>
        <v>98.42342342342343</v>
      </c>
      <c r="AC135" s="18">
        <v>7</v>
      </c>
      <c r="AD135" s="76">
        <f t="shared" si="31"/>
        <v>1.5765765765765765</v>
      </c>
      <c r="AE135" s="63">
        <f t="shared" si="47"/>
        <v>444</v>
      </c>
      <c r="AF135" s="76">
        <f t="shared" si="40"/>
        <v>65.68047337278107</v>
      </c>
      <c r="AG135" s="77">
        <f t="shared" si="34"/>
        <v>-34.319526627218934</v>
      </c>
    </row>
    <row r="136" spans="1:33" ht="12.75">
      <c r="A136" s="226"/>
      <c r="B136" s="108">
        <v>66</v>
      </c>
      <c r="C136" s="109" t="s">
        <v>7</v>
      </c>
      <c r="D136" s="110">
        <v>473</v>
      </c>
      <c r="E136" s="18">
        <v>99</v>
      </c>
      <c r="F136" s="17">
        <f t="shared" si="24"/>
        <v>29.909365558912388</v>
      </c>
      <c r="G136" s="18">
        <v>189</v>
      </c>
      <c r="H136" s="17">
        <f t="shared" si="25"/>
        <v>57.09969788519638</v>
      </c>
      <c r="I136" s="18">
        <v>2</v>
      </c>
      <c r="J136" s="17">
        <f t="shared" si="41"/>
        <v>0.6042296072507553</v>
      </c>
      <c r="K136" s="18">
        <v>2</v>
      </c>
      <c r="L136" s="17">
        <f t="shared" si="26"/>
        <v>0.6042296072507553</v>
      </c>
      <c r="M136" s="18">
        <v>2</v>
      </c>
      <c r="N136" s="17">
        <f t="shared" si="27"/>
        <v>0.6042296072507553</v>
      </c>
      <c r="O136" s="18">
        <v>27</v>
      </c>
      <c r="P136" s="17">
        <f t="shared" si="42"/>
        <v>8.157099697885197</v>
      </c>
      <c r="Q136" s="18">
        <v>0</v>
      </c>
      <c r="R136" s="17">
        <f t="shared" si="35"/>
        <v>0</v>
      </c>
      <c r="S136" s="63">
        <v>1</v>
      </c>
      <c r="T136" s="17">
        <f t="shared" si="46"/>
        <v>0.3021148036253776</v>
      </c>
      <c r="U136" s="18">
        <v>0</v>
      </c>
      <c r="V136" s="17">
        <f t="shared" si="44"/>
        <v>0</v>
      </c>
      <c r="W136" s="63">
        <v>0</v>
      </c>
      <c r="X136" s="17">
        <f t="shared" si="28"/>
        <v>0</v>
      </c>
      <c r="Y136" s="63">
        <v>0</v>
      </c>
      <c r="Z136" s="17">
        <f t="shared" si="29"/>
        <v>0</v>
      </c>
      <c r="AA136" s="63">
        <f t="shared" si="36"/>
        <v>322</v>
      </c>
      <c r="AB136" s="67">
        <f t="shared" si="30"/>
        <v>97.2809667673716</v>
      </c>
      <c r="AC136" s="18">
        <v>9</v>
      </c>
      <c r="AD136" s="76">
        <f t="shared" si="31"/>
        <v>2.719033232628399</v>
      </c>
      <c r="AE136" s="63">
        <f t="shared" si="47"/>
        <v>331</v>
      </c>
      <c r="AF136" s="76">
        <f t="shared" si="40"/>
        <v>69.97885835095138</v>
      </c>
      <c r="AG136" s="77">
        <f t="shared" si="34"/>
        <v>-30.021141649048616</v>
      </c>
    </row>
    <row r="137" spans="1:33" ht="12.75">
      <c r="A137" s="226"/>
      <c r="B137" s="108">
        <v>66</v>
      </c>
      <c r="C137" s="109" t="s">
        <v>8</v>
      </c>
      <c r="D137" s="110">
        <v>474</v>
      </c>
      <c r="E137" s="18">
        <v>109</v>
      </c>
      <c r="F137" s="17">
        <f t="shared" si="24"/>
        <v>35.973597359735976</v>
      </c>
      <c r="G137" s="18">
        <v>147</v>
      </c>
      <c r="H137" s="17">
        <f t="shared" si="25"/>
        <v>48.51485148514851</v>
      </c>
      <c r="I137" s="18">
        <v>4</v>
      </c>
      <c r="J137" s="17">
        <f t="shared" si="41"/>
        <v>1.3201320132013201</v>
      </c>
      <c r="K137" s="18">
        <v>2</v>
      </c>
      <c r="L137" s="17">
        <f t="shared" si="26"/>
        <v>0.6600660066006601</v>
      </c>
      <c r="M137" s="18">
        <v>0</v>
      </c>
      <c r="N137" s="17">
        <f t="shared" si="27"/>
        <v>0</v>
      </c>
      <c r="O137" s="18">
        <v>34</v>
      </c>
      <c r="P137" s="17">
        <f t="shared" si="42"/>
        <v>11.221122112211221</v>
      </c>
      <c r="Q137" s="18">
        <v>0</v>
      </c>
      <c r="R137" s="17">
        <f t="shared" si="35"/>
        <v>0</v>
      </c>
      <c r="S137" s="63">
        <v>1</v>
      </c>
      <c r="T137" s="17">
        <f t="shared" si="46"/>
        <v>0.33003300330033003</v>
      </c>
      <c r="U137" s="18">
        <v>0</v>
      </c>
      <c r="V137" s="17">
        <f t="shared" si="44"/>
        <v>0</v>
      </c>
      <c r="W137" s="63">
        <v>0</v>
      </c>
      <c r="X137" s="17">
        <f t="shared" si="28"/>
        <v>0</v>
      </c>
      <c r="Y137" s="63">
        <v>0</v>
      </c>
      <c r="Z137" s="17">
        <f t="shared" si="29"/>
        <v>0</v>
      </c>
      <c r="AA137" s="63">
        <f t="shared" si="36"/>
        <v>297</v>
      </c>
      <c r="AB137" s="67">
        <f t="shared" si="30"/>
        <v>98.01980198019803</v>
      </c>
      <c r="AC137" s="18">
        <v>6</v>
      </c>
      <c r="AD137" s="76">
        <f t="shared" si="31"/>
        <v>1.9801980198019802</v>
      </c>
      <c r="AE137" s="63">
        <f t="shared" si="47"/>
        <v>303</v>
      </c>
      <c r="AF137" s="76">
        <f aca="true" t="shared" si="48" ref="AF137:AF168">AE137/D137*100</f>
        <v>63.92405063291139</v>
      </c>
      <c r="AG137" s="77">
        <f t="shared" si="34"/>
        <v>-36.07594936708861</v>
      </c>
    </row>
    <row r="138" spans="1:33" ht="12.75">
      <c r="A138" s="226"/>
      <c r="B138" s="108">
        <v>67</v>
      </c>
      <c r="C138" s="109" t="s">
        <v>7</v>
      </c>
      <c r="D138" s="110">
        <v>484</v>
      </c>
      <c r="E138" s="18">
        <v>79</v>
      </c>
      <c r="F138" s="17">
        <f t="shared" si="24"/>
        <v>27.147766323024054</v>
      </c>
      <c r="G138" s="18">
        <v>159</v>
      </c>
      <c r="H138" s="17">
        <f t="shared" si="25"/>
        <v>54.63917525773196</v>
      </c>
      <c r="I138" s="18">
        <v>6</v>
      </c>
      <c r="J138" s="17">
        <f t="shared" si="41"/>
        <v>2.0618556701030926</v>
      </c>
      <c r="K138" s="18">
        <v>2</v>
      </c>
      <c r="L138" s="17">
        <f t="shared" si="26"/>
        <v>0.6872852233676976</v>
      </c>
      <c r="M138" s="18">
        <v>4</v>
      </c>
      <c r="N138" s="17">
        <f t="shared" si="27"/>
        <v>1.3745704467353952</v>
      </c>
      <c r="O138" s="18">
        <v>33</v>
      </c>
      <c r="P138" s="17">
        <f t="shared" si="42"/>
        <v>11.34020618556701</v>
      </c>
      <c r="Q138" s="18">
        <v>0</v>
      </c>
      <c r="R138" s="17">
        <f t="shared" si="35"/>
        <v>0</v>
      </c>
      <c r="S138" s="63">
        <v>1</v>
      </c>
      <c r="T138" s="17">
        <f t="shared" si="46"/>
        <v>0.3436426116838488</v>
      </c>
      <c r="U138" s="18">
        <v>0</v>
      </c>
      <c r="V138" s="17">
        <f t="shared" si="44"/>
        <v>0</v>
      </c>
      <c r="W138" s="63">
        <v>1</v>
      </c>
      <c r="X138" s="17">
        <f t="shared" si="28"/>
        <v>0.3436426116838488</v>
      </c>
      <c r="Y138" s="63">
        <v>0</v>
      </c>
      <c r="Z138" s="17">
        <f t="shared" si="29"/>
        <v>0</v>
      </c>
      <c r="AA138" s="63">
        <f t="shared" si="36"/>
        <v>285</v>
      </c>
      <c r="AB138" s="67">
        <f t="shared" si="30"/>
        <v>97.9381443298969</v>
      </c>
      <c r="AC138" s="18">
        <v>6</v>
      </c>
      <c r="AD138" s="76">
        <f t="shared" si="31"/>
        <v>2.0618556701030926</v>
      </c>
      <c r="AE138" s="63">
        <f t="shared" si="47"/>
        <v>291</v>
      </c>
      <c r="AF138" s="76">
        <f t="shared" si="48"/>
        <v>60.12396694214877</v>
      </c>
      <c r="AG138" s="77">
        <f t="shared" si="34"/>
        <v>-39.87603305785123</v>
      </c>
    </row>
    <row r="139" spans="1:33" ht="12.75">
      <c r="A139" s="226"/>
      <c r="B139" s="108">
        <v>67</v>
      </c>
      <c r="C139" s="109" t="s">
        <v>8</v>
      </c>
      <c r="D139" s="110">
        <v>485</v>
      </c>
      <c r="E139" s="18">
        <v>117</v>
      </c>
      <c r="F139" s="17">
        <f t="shared" si="24"/>
        <v>36.44859813084112</v>
      </c>
      <c r="G139" s="18">
        <v>132</v>
      </c>
      <c r="H139" s="17">
        <f t="shared" si="25"/>
        <v>41.1214953271028</v>
      </c>
      <c r="I139" s="18">
        <v>3</v>
      </c>
      <c r="J139" s="17">
        <f t="shared" si="41"/>
        <v>0.9345794392523363</v>
      </c>
      <c r="K139" s="18">
        <v>4</v>
      </c>
      <c r="L139" s="17">
        <f t="shared" si="26"/>
        <v>1.2461059190031152</v>
      </c>
      <c r="M139" s="18">
        <v>1</v>
      </c>
      <c r="N139" s="17">
        <f t="shared" si="27"/>
        <v>0.3115264797507788</v>
      </c>
      <c r="O139" s="18">
        <v>41</v>
      </c>
      <c r="P139" s="17">
        <f t="shared" si="42"/>
        <v>12.77258566978193</v>
      </c>
      <c r="Q139" s="18">
        <v>0</v>
      </c>
      <c r="R139" s="17">
        <f t="shared" si="35"/>
        <v>0</v>
      </c>
      <c r="S139" s="63">
        <v>0</v>
      </c>
      <c r="T139" s="17">
        <f t="shared" si="46"/>
        <v>0</v>
      </c>
      <c r="U139" s="18">
        <v>0</v>
      </c>
      <c r="V139" s="17">
        <f t="shared" si="44"/>
        <v>0</v>
      </c>
      <c r="W139" s="63">
        <v>0</v>
      </c>
      <c r="X139" s="17">
        <f t="shared" si="28"/>
        <v>0</v>
      </c>
      <c r="Y139" s="63">
        <v>0</v>
      </c>
      <c r="Z139" s="17">
        <f t="shared" si="29"/>
        <v>0</v>
      </c>
      <c r="AA139" s="63">
        <f t="shared" si="36"/>
        <v>298</v>
      </c>
      <c r="AB139" s="67">
        <f t="shared" si="30"/>
        <v>92.83489096573209</v>
      </c>
      <c r="AC139" s="18">
        <v>23</v>
      </c>
      <c r="AD139" s="76">
        <f t="shared" si="31"/>
        <v>7.165109034267912</v>
      </c>
      <c r="AE139" s="63">
        <f t="shared" si="47"/>
        <v>321</v>
      </c>
      <c r="AF139" s="76">
        <f t="shared" si="48"/>
        <v>66.18556701030927</v>
      </c>
      <c r="AG139" s="77">
        <f t="shared" si="34"/>
        <v>-33.81443298969073</v>
      </c>
    </row>
    <row r="140" spans="1:33" ht="12.75">
      <c r="A140" s="226"/>
      <c r="B140" s="108">
        <v>68</v>
      </c>
      <c r="C140" s="109" t="s">
        <v>7</v>
      </c>
      <c r="D140" s="110">
        <v>461</v>
      </c>
      <c r="E140" s="18">
        <v>113</v>
      </c>
      <c r="F140" s="17">
        <f t="shared" si="24"/>
        <v>40.794223826714806</v>
      </c>
      <c r="G140" s="18">
        <v>117</v>
      </c>
      <c r="H140" s="17">
        <f t="shared" si="25"/>
        <v>42.238267148014444</v>
      </c>
      <c r="I140" s="18">
        <v>4</v>
      </c>
      <c r="J140" s="17">
        <f t="shared" si="41"/>
        <v>1.444043321299639</v>
      </c>
      <c r="K140" s="18">
        <v>4</v>
      </c>
      <c r="L140" s="17">
        <f t="shared" si="26"/>
        <v>1.444043321299639</v>
      </c>
      <c r="M140" s="18">
        <v>3</v>
      </c>
      <c r="N140" s="17">
        <f t="shared" si="27"/>
        <v>1.083032490974729</v>
      </c>
      <c r="O140" s="18">
        <v>23</v>
      </c>
      <c r="P140" s="17">
        <f t="shared" si="42"/>
        <v>8.303249097472925</v>
      </c>
      <c r="Q140" s="18">
        <v>0</v>
      </c>
      <c r="R140" s="17">
        <f t="shared" si="35"/>
        <v>0</v>
      </c>
      <c r="S140" s="63">
        <v>1</v>
      </c>
      <c r="T140" s="17">
        <f t="shared" si="46"/>
        <v>0.36101083032490977</v>
      </c>
      <c r="U140" s="18">
        <v>0</v>
      </c>
      <c r="V140" s="17">
        <f t="shared" si="44"/>
        <v>0</v>
      </c>
      <c r="W140" s="63">
        <v>0</v>
      </c>
      <c r="X140" s="17">
        <f t="shared" si="28"/>
        <v>0</v>
      </c>
      <c r="Y140" s="63">
        <v>0</v>
      </c>
      <c r="Z140" s="17">
        <f t="shared" si="29"/>
        <v>0</v>
      </c>
      <c r="AA140" s="63">
        <f t="shared" si="36"/>
        <v>265</v>
      </c>
      <c r="AB140" s="67">
        <f t="shared" si="30"/>
        <v>95.66787003610109</v>
      </c>
      <c r="AC140" s="18">
        <v>12</v>
      </c>
      <c r="AD140" s="76">
        <f t="shared" si="31"/>
        <v>4.332129963898916</v>
      </c>
      <c r="AE140" s="63">
        <f t="shared" si="47"/>
        <v>277</v>
      </c>
      <c r="AF140" s="76">
        <f t="shared" si="48"/>
        <v>60.08676789587852</v>
      </c>
      <c r="AG140" s="77">
        <f t="shared" si="34"/>
        <v>-39.91323210412148</v>
      </c>
    </row>
    <row r="141" spans="1:33" ht="12.75">
      <c r="A141" s="226"/>
      <c r="B141" s="108">
        <v>68</v>
      </c>
      <c r="C141" s="109" t="s">
        <v>8</v>
      </c>
      <c r="D141" s="110">
        <v>462</v>
      </c>
      <c r="E141" s="18">
        <v>105</v>
      </c>
      <c r="F141" s="17">
        <f aca="true" t="shared" si="49" ref="F141:F204">E141/AE141*100</f>
        <v>39.473684210526315</v>
      </c>
      <c r="G141" s="18">
        <v>118</v>
      </c>
      <c r="H141" s="17">
        <f aca="true" t="shared" si="50" ref="H141:H204">G141/AE141*100</f>
        <v>44.3609022556391</v>
      </c>
      <c r="I141" s="18">
        <v>5</v>
      </c>
      <c r="J141" s="17">
        <f t="shared" si="41"/>
        <v>1.8796992481203008</v>
      </c>
      <c r="K141" s="18">
        <v>1</v>
      </c>
      <c r="L141" s="17">
        <f aca="true" t="shared" si="51" ref="L141:L204">K141/AE141*100</f>
        <v>0.37593984962406013</v>
      </c>
      <c r="M141" s="18">
        <v>3</v>
      </c>
      <c r="N141" s="17">
        <f aca="true" t="shared" si="52" ref="N141:N204">M141/AE141*100</f>
        <v>1.1278195488721803</v>
      </c>
      <c r="O141" s="18">
        <v>22</v>
      </c>
      <c r="P141" s="17">
        <f t="shared" si="42"/>
        <v>8.270676691729323</v>
      </c>
      <c r="Q141" s="18">
        <v>0</v>
      </c>
      <c r="R141" s="17">
        <f t="shared" si="35"/>
        <v>0</v>
      </c>
      <c r="S141" s="63">
        <v>3</v>
      </c>
      <c r="T141" s="17">
        <f t="shared" si="46"/>
        <v>1.1278195488721803</v>
      </c>
      <c r="U141" s="18">
        <v>0</v>
      </c>
      <c r="V141" s="17">
        <f t="shared" si="44"/>
        <v>0</v>
      </c>
      <c r="W141" s="63">
        <v>0</v>
      </c>
      <c r="X141" s="17">
        <f aca="true" t="shared" si="53" ref="X141:X204">W141/AE141*100</f>
        <v>0</v>
      </c>
      <c r="Y141" s="63">
        <v>0</v>
      </c>
      <c r="Z141" s="17">
        <f aca="true" t="shared" si="54" ref="Z141:Z204">Y141/AE141*100</f>
        <v>0</v>
      </c>
      <c r="AA141" s="63">
        <f t="shared" si="36"/>
        <v>257</v>
      </c>
      <c r="AB141" s="67">
        <f aca="true" t="shared" si="55" ref="AB141:AB204">AA141/AE141*100</f>
        <v>96.61654135338345</v>
      </c>
      <c r="AC141" s="18">
        <v>9</v>
      </c>
      <c r="AD141" s="76">
        <f aca="true" t="shared" si="56" ref="AD141:AD204">AC141/AE141*100</f>
        <v>3.3834586466165413</v>
      </c>
      <c r="AE141" s="63">
        <f t="shared" si="47"/>
        <v>266</v>
      </c>
      <c r="AF141" s="76">
        <f t="shared" si="48"/>
        <v>57.57575757575758</v>
      </c>
      <c r="AG141" s="77">
        <f aca="true" t="shared" si="57" ref="AG141:AG204">AF141-100</f>
        <v>-42.42424242424242</v>
      </c>
    </row>
    <row r="142" spans="1:33" ht="12.75">
      <c r="A142" s="226"/>
      <c r="B142" s="108">
        <v>69</v>
      </c>
      <c r="C142" s="109" t="s">
        <v>7</v>
      </c>
      <c r="D142" s="110">
        <v>460</v>
      </c>
      <c r="E142" s="18">
        <v>104</v>
      </c>
      <c r="F142" s="17">
        <f t="shared" si="49"/>
        <v>33.876221498371336</v>
      </c>
      <c r="G142" s="18">
        <v>162</v>
      </c>
      <c r="H142" s="17">
        <f t="shared" si="50"/>
        <v>52.76872964169381</v>
      </c>
      <c r="I142" s="18">
        <v>3</v>
      </c>
      <c r="J142" s="17">
        <f t="shared" si="41"/>
        <v>0.9771986970684038</v>
      </c>
      <c r="K142" s="18">
        <v>5</v>
      </c>
      <c r="L142" s="17">
        <f t="shared" si="51"/>
        <v>1.6286644951140066</v>
      </c>
      <c r="M142" s="18">
        <v>0</v>
      </c>
      <c r="N142" s="17">
        <f t="shared" si="52"/>
        <v>0</v>
      </c>
      <c r="O142" s="18">
        <v>17</v>
      </c>
      <c r="P142" s="17">
        <f t="shared" si="42"/>
        <v>5.537459283387622</v>
      </c>
      <c r="Q142" s="18">
        <v>0</v>
      </c>
      <c r="R142" s="17">
        <f aca="true" t="shared" si="58" ref="R142:R205">Q142/AE142*100</f>
        <v>0</v>
      </c>
      <c r="S142" s="63">
        <v>2</v>
      </c>
      <c r="T142" s="17">
        <f t="shared" si="46"/>
        <v>0.6514657980456027</v>
      </c>
      <c r="U142" s="18">
        <v>1</v>
      </c>
      <c r="V142" s="17">
        <f t="shared" si="44"/>
        <v>0.32573289902280134</v>
      </c>
      <c r="W142" s="63">
        <v>0</v>
      </c>
      <c r="X142" s="17">
        <f t="shared" si="53"/>
        <v>0</v>
      </c>
      <c r="Y142" s="63">
        <v>0</v>
      </c>
      <c r="Z142" s="17">
        <f t="shared" si="54"/>
        <v>0</v>
      </c>
      <c r="AA142" s="63">
        <f aca="true" t="shared" si="59" ref="AA142:AA205">Y142+W142+U142+S142+O142+Q142+M142+K142+I142+G142+E142</f>
        <v>294</v>
      </c>
      <c r="AB142" s="67">
        <f t="shared" si="55"/>
        <v>95.76547231270358</v>
      </c>
      <c r="AC142" s="18">
        <v>13</v>
      </c>
      <c r="AD142" s="76">
        <f t="shared" si="56"/>
        <v>4.234527687296417</v>
      </c>
      <c r="AE142" s="63">
        <f t="shared" si="47"/>
        <v>307</v>
      </c>
      <c r="AF142" s="76">
        <f t="shared" si="48"/>
        <v>66.73913043478261</v>
      </c>
      <c r="AG142" s="77">
        <f t="shared" si="57"/>
        <v>-33.26086956521739</v>
      </c>
    </row>
    <row r="143" spans="1:33" ht="12.75">
      <c r="A143" s="226"/>
      <c r="B143" s="108">
        <v>69</v>
      </c>
      <c r="C143" s="109" t="s">
        <v>8</v>
      </c>
      <c r="D143" s="110">
        <v>461</v>
      </c>
      <c r="E143" s="18">
        <v>117</v>
      </c>
      <c r="F143" s="17">
        <f t="shared" si="49"/>
        <v>37.38019169329074</v>
      </c>
      <c r="G143" s="18">
        <v>149</v>
      </c>
      <c r="H143" s="17">
        <f t="shared" si="50"/>
        <v>47.6038338658147</v>
      </c>
      <c r="I143" s="18">
        <v>3</v>
      </c>
      <c r="J143" s="17">
        <f aca="true" t="shared" si="60" ref="J143:J174">I143/AE143*100</f>
        <v>0.9584664536741214</v>
      </c>
      <c r="K143" s="18">
        <v>2</v>
      </c>
      <c r="L143" s="17">
        <f t="shared" si="51"/>
        <v>0.6389776357827476</v>
      </c>
      <c r="M143" s="18">
        <v>1</v>
      </c>
      <c r="N143" s="17">
        <f t="shared" si="52"/>
        <v>0.3194888178913738</v>
      </c>
      <c r="O143" s="18">
        <v>31</v>
      </c>
      <c r="P143" s="17">
        <f t="shared" si="42"/>
        <v>9.904153354632587</v>
      </c>
      <c r="Q143" s="18">
        <v>0</v>
      </c>
      <c r="R143" s="17">
        <f t="shared" si="58"/>
        <v>0</v>
      </c>
      <c r="S143" s="63">
        <v>0</v>
      </c>
      <c r="T143" s="17">
        <f t="shared" si="46"/>
        <v>0</v>
      </c>
      <c r="U143" s="18">
        <v>0</v>
      </c>
      <c r="V143" s="17">
        <f t="shared" si="44"/>
        <v>0</v>
      </c>
      <c r="W143" s="63">
        <v>0</v>
      </c>
      <c r="X143" s="17">
        <f t="shared" si="53"/>
        <v>0</v>
      </c>
      <c r="Y143" s="63">
        <v>0</v>
      </c>
      <c r="Z143" s="17">
        <f t="shared" si="54"/>
        <v>0</v>
      </c>
      <c r="AA143" s="63">
        <f t="shared" si="59"/>
        <v>303</v>
      </c>
      <c r="AB143" s="67">
        <f t="shared" si="55"/>
        <v>96.80511182108627</v>
      </c>
      <c r="AC143" s="18">
        <v>10</v>
      </c>
      <c r="AD143" s="76">
        <f t="shared" si="56"/>
        <v>3.1948881789137378</v>
      </c>
      <c r="AE143" s="63">
        <f t="shared" si="47"/>
        <v>313</v>
      </c>
      <c r="AF143" s="76">
        <f t="shared" si="48"/>
        <v>67.89587852494577</v>
      </c>
      <c r="AG143" s="77">
        <f t="shared" si="57"/>
        <v>-32.10412147505423</v>
      </c>
    </row>
    <row r="144" spans="1:33" ht="12.75">
      <c r="A144" s="226"/>
      <c r="B144" s="108">
        <v>70</v>
      </c>
      <c r="C144" s="109" t="s">
        <v>7</v>
      </c>
      <c r="D144" s="110">
        <v>553</v>
      </c>
      <c r="E144" s="18">
        <v>154</v>
      </c>
      <c r="F144" s="17">
        <f t="shared" si="49"/>
        <v>35.321100917431195</v>
      </c>
      <c r="G144" s="18">
        <v>229</v>
      </c>
      <c r="H144" s="17">
        <f t="shared" si="50"/>
        <v>52.522935779816514</v>
      </c>
      <c r="I144" s="18">
        <v>7</v>
      </c>
      <c r="J144" s="17">
        <f t="shared" si="60"/>
        <v>1.6055045871559634</v>
      </c>
      <c r="K144" s="18">
        <v>4</v>
      </c>
      <c r="L144" s="17">
        <f t="shared" si="51"/>
        <v>0.9174311926605505</v>
      </c>
      <c r="M144" s="18">
        <v>3</v>
      </c>
      <c r="N144" s="17">
        <f t="shared" si="52"/>
        <v>0.6880733944954129</v>
      </c>
      <c r="O144" s="18">
        <v>31</v>
      </c>
      <c r="P144" s="17">
        <f t="shared" si="42"/>
        <v>7.110091743119266</v>
      </c>
      <c r="Q144" s="18">
        <v>0</v>
      </c>
      <c r="R144" s="17">
        <f t="shared" si="58"/>
        <v>0</v>
      </c>
      <c r="S144" s="63">
        <v>0</v>
      </c>
      <c r="T144" s="17">
        <f t="shared" si="46"/>
        <v>0</v>
      </c>
      <c r="U144" s="18">
        <v>0</v>
      </c>
      <c r="V144" s="17">
        <f t="shared" si="44"/>
        <v>0</v>
      </c>
      <c r="W144" s="63">
        <v>0</v>
      </c>
      <c r="X144" s="17">
        <f t="shared" si="53"/>
        <v>0</v>
      </c>
      <c r="Y144" s="63">
        <v>0</v>
      </c>
      <c r="Z144" s="17">
        <f t="shared" si="54"/>
        <v>0</v>
      </c>
      <c r="AA144" s="63">
        <f t="shared" si="59"/>
        <v>428</v>
      </c>
      <c r="AB144" s="67">
        <f t="shared" si="55"/>
        <v>98.1651376146789</v>
      </c>
      <c r="AC144" s="18">
        <v>8</v>
      </c>
      <c r="AD144" s="76">
        <f t="shared" si="56"/>
        <v>1.834862385321101</v>
      </c>
      <c r="AE144" s="63">
        <f t="shared" si="47"/>
        <v>436</v>
      </c>
      <c r="AF144" s="76">
        <f t="shared" si="48"/>
        <v>78.84267631103074</v>
      </c>
      <c r="AG144" s="77">
        <f t="shared" si="57"/>
        <v>-21.157323688969257</v>
      </c>
    </row>
    <row r="145" spans="1:33" ht="12.75">
      <c r="A145" s="226"/>
      <c r="B145" s="108">
        <v>70</v>
      </c>
      <c r="C145" s="109" t="s">
        <v>8</v>
      </c>
      <c r="D145" s="110">
        <v>553</v>
      </c>
      <c r="E145" s="18">
        <v>143</v>
      </c>
      <c r="F145" s="17">
        <f t="shared" si="49"/>
        <v>36.47959183673469</v>
      </c>
      <c r="G145" s="18">
        <v>195</v>
      </c>
      <c r="H145" s="17">
        <f t="shared" si="50"/>
        <v>49.744897959183675</v>
      </c>
      <c r="I145" s="18">
        <v>3</v>
      </c>
      <c r="J145" s="17">
        <f t="shared" si="60"/>
        <v>0.7653061224489796</v>
      </c>
      <c r="K145" s="18">
        <v>0</v>
      </c>
      <c r="L145" s="17">
        <f t="shared" si="51"/>
        <v>0</v>
      </c>
      <c r="M145" s="18">
        <v>0</v>
      </c>
      <c r="N145" s="17">
        <f t="shared" si="52"/>
        <v>0</v>
      </c>
      <c r="O145" s="18">
        <v>35</v>
      </c>
      <c r="P145" s="17">
        <f t="shared" si="42"/>
        <v>8.928571428571429</v>
      </c>
      <c r="Q145" s="18">
        <v>1</v>
      </c>
      <c r="R145" s="17">
        <f t="shared" si="58"/>
        <v>0.25510204081632654</v>
      </c>
      <c r="S145" s="63">
        <v>0</v>
      </c>
      <c r="T145" s="17">
        <f t="shared" si="46"/>
        <v>0</v>
      </c>
      <c r="U145" s="18">
        <v>0</v>
      </c>
      <c r="V145" s="17">
        <f t="shared" si="44"/>
        <v>0</v>
      </c>
      <c r="W145" s="63">
        <v>2</v>
      </c>
      <c r="X145" s="17">
        <f t="shared" si="53"/>
        <v>0.5102040816326531</v>
      </c>
      <c r="Y145" s="63">
        <v>1</v>
      </c>
      <c r="Z145" s="17">
        <f t="shared" si="54"/>
        <v>0.25510204081632654</v>
      </c>
      <c r="AA145" s="63">
        <f t="shared" si="59"/>
        <v>380</v>
      </c>
      <c r="AB145" s="67">
        <f t="shared" si="55"/>
        <v>96.93877551020408</v>
      </c>
      <c r="AC145" s="18">
        <v>12</v>
      </c>
      <c r="AD145" s="76">
        <f t="shared" si="56"/>
        <v>3.061224489795918</v>
      </c>
      <c r="AE145" s="63">
        <f t="shared" si="47"/>
        <v>392</v>
      </c>
      <c r="AF145" s="76">
        <f t="shared" si="48"/>
        <v>70.88607594936708</v>
      </c>
      <c r="AG145" s="77">
        <f t="shared" si="57"/>
        <v>-29.113924050632917</v>
      </c>
    </row>
    <row r="146" spans="1:33" ht="12.75">
      <c r="A146" s="226"/>
      <c r="B146" s="108">
        <v>71</v>
      </c>
      <c r="C146" s="109" t="s">
        <v>7</v>
      </c>
      <c r="D146" s="110">
        <v>520</v>
      </c>
      <c r="E146" s="18">
        <v>120</v>
      </c>
      <c r="F146" s="17">
        <f t="shared" si="49"/>
        <v>34.48275862068966</v>
      </c>
      <c r="G146" s="18">
        <v>173</v>
      </c>
      <c r="H146" s="17">
        <f t="shared" si="50"/>
        <v>49.712643678160916</v>
      </c>
      <c r="I146" s="18">
        <v>10</v>
      </c>
      <c r="J146" s="17">
        <f t="shared" si="60"/>
        <v>2.8735632183908044</v>
      </c>
      <c r="K146" s="18">
        <v>2</v>
      </c>
      <c r="L146" s="17">
        <f t="shared" si="51"/>
        <v>0.5747126436781609</v>
      </c>
      <c r="M146" s="18">
        <v>5</v>
      </c>
      <c r="N146" s="17">
        <f t="shared" si="52"/>
        <v>1.4367816091954022</v>
      </c>
      <c r="O146" s="18">
        <v>25</v>
      </c>
      <c r="P146" s="17">
        <f t="shared" si="42"/>
        <v>7.183908045977011</v>
      </c>
      <c r="Q146" s="18">
        <v>0</v>
      </c>
      <c r="R146" s="17">
        <f t="shared" si="58"/>
        <v>0</v>
      </c>
      <c r="S146" s="63">
        <v>3</v>
      </c>
      <c r="T146" s="17">
        <f t="shared" si="46"/>
        <v>0.8620689655172413</v>
      </c>
      <c r="U146" s="18">
        <v>0</v>
      </c>
      <c r="V146" s="17">
        <f t="shared" si="44"/>
        <v>0</v>
      </c>
      <c r="W146" s="63">
        <v>1</v>
      </c>
      <c r="X146" s="17">
        <f t="shared" si="53"/>
        <v>0.28735632183908044</v>
      </c>
      <c r="Y146" s="63">
        <v>0</v>
      </c>
      <c r="Z146" s="17">
        <f t="shared" si="54"/>
        <v>0</v>
      </c>
      <c r="AA146" s="63">
        <f t="shared" si="59"/>
        <v>339</v>
      </c>
      <c r="AB146" s="67">
        <f t="shared" si="55"/>
        <v>97.41379310344827</v>
      </c>
      <c r="AC146" s="18">
        <v>9</v>
      </c>
      <c r="AD146" s="76">
        <f t="shared" si="56"/>
        <v>2.586206896551724</v>
      </c>
      <c r="AE146" s="63">
        <f>AA146+AC146</f>
        <v>348</v>
      </c>
      <c r="AF146" s="76">
        <f t="shared" si="48"/>
        <v>66.92307692307692</v>
      </c>
      <c r="AG146" s="77">
        <f t="shared" si="57"/>
        <v>-33.07692307692308</v>
      </c>
    </row>
    <row r="147" spans="1:33" ht="12.75">
      <c r="A147" s="226"/>
      <c r="B147" s="108">
        <v>71</v>
      </c>
      <c r="C147" s="109" t="s">
        <v>8</v>
      </c>
      <c r="D147" s="110">
        <v>520</v>
      </c>
      <c r="E147" s="18">
        <v>109</v>
      </c>
      <c r="F147" s="17">
        <f t="shared" si="49"/>
        <v>29.380053908355798</v>
      </c>
      <c r="G147" s="18">
        <v>197</v>
      </c>
      <c r="H147" s="17">
        <f t="shared" si="50"/>
        <v>53.09973045822103</v>
      </c>
      <c r="I147" s="18">
        <v>11</v>
      </c>
      <c r="J147" s="17">
        <f t="shared" si="60"/>
        <v>2.964959568733154</v>
      </c>
      <c r="K147" s="18">
        <v>0</v>
      </c>
      <c r="L147" s="17">
        <f t="shared" si="51"/>
        <v>0</v>
      </c>
      <c r="M147" s="18">
        <v>4</v>
      </c>
      <c r="N147" s="17">
        <f t="shared" si="52"/>
        <v>1.078167115902965</v>
      </c>
      <c r="O147" s="18">
        <v>33</v>
      </c>
      <c r="P147" s="17">
        <f t="shared" si="42"/>
        <v>8.89487870619946</v>
      </c>
      <c r="Q147" s="18">
        <v>0</v>
      </c>
      <c r="R147" s="17">
        <f t="shared" si="58"/>
        <v>0</v>
      </c>
      <c r="S147" s="63">
        <v>1</v>
      </c>
      <c r="T147" s="17">
        <f t="shared" si="46"/>
        <v>0.2695417789757413</v>
      </c>
      <c r="U147" s="18">
        <v>0</v>
      </c>
      <c r="V147" s="17">
        <f t="shared" si="44"/>
        <v>0</v>
      </c>
      <c r="W147" s="63">
        <v>0</v>
      </c>
      <c r="X147" s="17">
        <f t="shared" si="53"/>
        <v>0</v>
      </c>
      <c r="Y147" s="63">
        <v>0</v>
      </c>
      <c r="Z147" s="17">
        <f t="shared" si="54"/>
        <v>0</v>
      </c>
      <c r="AA147" s="63">
        <f t="shared" si="59"/>
        <v>355</v>
      </c>
      <c r="AB147" s="67">
        <f t="shared" si="55"/>
        <v>95.68733153638814</v>
      </c>
      <c r="AC147" s="18">
        <v>16</v>
      </c>
      <c r="AD147" s="76">
        <f t="shared" si="56"/>
        <v>4.31266846361186</v>
      </c>
      <c r="AE147" s="63">
        <f>AA147+AC147</f>
        <v>371</v>
      </c>
      <c r="AF147" s="76">
        <f t="shared" si="48"/>
        <v>71.34615384615385</v>
      </c>
      <c r="AG147" s="77">
        <f t="shared" si="57"/>
        <v>-28.653846153846146</v>
      </c>
    </row>
    <row r="148" spans="1:33" ht="12.75">
      <c r="A148" s="226"/>
      <c r="B148" s="108">
        <v>72</v>
      </c>
      <c r="C148" s="109" t="s">
        <v>7</v>
      </c>
      <c r="D148" s="110">
        <v>643</v>
      </c>
      <c r="E148" s="18">
        <v>119</v>
      </c>
      <c r="F148" s="17">
        <f t="shared" si="49"/>
        <v>26.741573033707866</v>
      </c>
      <c r="G148" s="18">
        <v>266</v>
      </c>
      <c r="H148" s="17">
        <f t="shared" si="50"/>
        <v>59.7752808988764</v>
      </c>
      <c r="I148" s="18">
        <v>1</v>
      </c>
      <c r="J148" s="17">
        <f t="shared" si="60"/>
        <v>0.22471910112359553</v>
      </c>
      <c r="K148" s="18">
        <v>3</v>
      </c>
      <c r="L148" s="17">
        <f t="shared" si="51"/>
        <v>0.6741573033707865</v>
      </c>
      <c r="M148" s="18">
        <v>1</v>
      </c>
      <c r="N148" s="17">
        <f t="shared" si="52"/>
        <v>0.22471910112359553</v>
      </c>
      <c r="O148" s="18">
        <v>47</v>
      </c>
      <c r="P148" s="17">
        <f t="shared" si="42"/>
        <v>10.561797752808989</v>
      </c>
      <c r="Q148" s="18">
        <v>0</v>
      </c>
      <c r="R148" s="17">
        <f t="shared" si="58"/>
        <v>0</v>
      </c>
      <c r="S148" s="63">
        <v>1</v>
      </c>
      <c r="T148" s="17">
        <f t="shared" si="46"/>
        <v>0.22471910112359553</v>
      </c>
      <c r="U148" s="18">
        <v>0</v>
      </c>
      <c r="V148" s="17">
        <f t="shared" si="44"/>
        <v>0</v>
      </c>
      <c r="W148" s="63">
        <v>1</v>
      </c>
      <c r="X148" s="17">
        <f t="shared" si="53"/>
        <v>0.22471910112359553</v>
      </c>
      <c r="Y148" s="63">
        <v>0</v>
      </c>
      <c r="Z148" s="17">
        <f t="shared" si="54"/>
        <v>0</v>
      </c>
      <c r="AA148" s="63">
        <f t="shared" si="59"/>
        <v>439</v>
      </c>
      <c r="AB148" s="67">
        <f t="shared" si="55"/>
        <v>98.65168539325843</v>
      </c>
      <c r="AC148" s="18">
        <v>6</v>
      </c>
      <c r="AD148" s="76">
        <f t="shared" si="56"/>
        <v>1.348314606741573</v>
      </c>
      <c r="AE148" s="63">
        <f aca="true" t="shared" si="61" ref="AE148:AE154">AC148+AA148</f>
        <v>445</v>
      </c>
      <c r="AF148" s="76">
        <f t="shared" si="48"/>
        <v>69.20684292379471</v>
      </c>
      <c r="AG148" s="77">
        <f t="shared" si="57"/>
        <v>-30.79315707620529</v>
      </c>
    </row>
    <row r="149" spans="1:33" ht="12.75">
      <c r="A149" s="226"/>
      <c r="B149" s="108">
        <v>72</v>
      </c>
      <c r="C149" s="109" t="s">
        <v>8</v>
      </c>
      <c r="D149" s="110">
        <v>643</v>
      </c>
      <c r="E149" s="18">
        <v>133</v>
      </c>
      <c r="F149" s="17">
        <f t="shared" si="49"/>
        <v>28.000000000000004</v>
      </c>
      <c r="G149" s="18">
        <v>274</v>
      </c>
      <c r="H149" s="17">
        <f t="shared" si="50"/>
        <v>57.684210526315795</v>
      </c>
      <c r="I149" s="18">
        <v>4</v>
      </c>
      <c r="J149" s="17">
        <f t="shared" si="60"/>
        <v>0.8421052631578947</v>
      </c>
      <c r="K149" s="18">
        <v>7</v>
      </c>
      <c r="L149" s="17">
        <f t="shared" si="51"/>
        <v>1.4736842105263157</v>
      </c>
      <c r="M149" s="18">
        <v>0</v>
      </c>
      <c r="N149" s="17">
        <f t="shared" si="52"/>
        <v>0</v>
      </c>
      <c r="O149" s="18">
        <v>50</v>
      </c>
      <c r="P149" s="17">
        <f t="shared" si="42"/>
        <v>10.526315789473683</v>
      </c>
      <c r="Q149" s="18">
        <v>0</v>
      </c>
      <c r="R149" s="17">
        <f t="shared" si="58"/>
        <v>0</v>
      </c>
      <c r="S149" s="63">
        <v>2</v>
      </c>
      <c r="T149" s="17">
        <f t="shared" si="46"/>
        <v>0.42105263157894735</v>
      </c>
      <c r="U149" s="18">
        <v>0</v>
      </c>
      <c r="V149" s="17">
        <f t="shared" si="44"/>
        <v>0</v>
      </c>
      <c r="W149" s="63">
        <v>0</v>
      </c>
      <c r="X149" s="17">
        <f t="shared" si="53"/>
        <v>0</v>
      </c>
      <c r="Y149" s="63">
        <v>0</v>
      </c>
      <c r="Z149" s="17">
        <f t="shared" si="54"/>
        <v>0</v>
      </c>
      <c r="AA149" s="63">
        <f t="shared" si="59"/>
        <v>470</v>
      </c>
      <c r="AB149" s="67">
        <f t="shared" si="55"/>
        <v>98.94736842105263</v>
      </c>
      <c r="AC149" s="18">
        <v>5</v>
      </c>
      <c r="AD149" s="76">
        <f t="shared" si="56"/>
        <v>1.0526315789473684</v>
      </c>
      <c r="AE149" s="63">
        <f t="shared" si="61"/>
        <v>475</v>
      </c>
      <c r="AF149" s="76">
        <f t="shared" si="48"/>
        <v>73.87247278382581</v>
      </c>
      <c r="AG149" s="77">
        <f t="shared" si="57"/>
        <v>-26.127527216174187</v>
      </c>
    </row>
    <row r="150" spans="1:33" ht="12.75">
      <c r="A150" s="226"/>
      <c r="B150" s="108">
        <v>73</v>
      </c>
      <c r="C150" s="109" t="s">
        <v>7</v>
      </c>
      <c r="D150" s="110">
        <v>592</v>
      </c>
      <c r="E150" s="18">
        <v>105</v>
      </c>
      <c r="F150" s="17">
        <f t="shared" si="49"/>
        <v>29.829545454545453</v>
      </c>
      <c r="G150" s="18">
        <v>196</v>
      </c>
      <c r="H150" s="17">
        <f t="shared" si="50"/>
        <v>55.68181818181818</v>
      </c>
      <c r="I150" s="18">
        <v>5</v>
      </c>
      <c r="J150" s="17">
        <f t="shared" si="60"/>
        <v>1.4204545454545454</v>
      </c>
      <c r="K150" s="18">
        <v>4</v>
      </c>
      <c r="L150" s="17">
        <f t="shared" si="51"/>
        <v>1.1363636363636365</v>
      </c>
      <c r="M150" s="18">
        <v>3</v>
      </c>
      <c r="N150" s="17">
        <f t="shared" si="52"/>
        <v>0.8522727272727272</v>
      </c>
      <c r="O150" s="18">
        <v>28</v>
      </c>
      <c r="P150" s="17">
        <f t="shared" si="42"/>
        <v>7.954545454545454</v>
      </c>
      <c r="Q150" s="18">
        <v>0</v>
      </c>
      <c r="R150" s="17">
        <f t="shared" si="58"/>
        <v>0</v>
      </c>
      <c r="S150" s="63">
        <v>7</v>
      </c>
      <c r="T150" s="17">
        <f aca="true" t="shared" si="62" ref="T150:T181">S150/AE150*100</f>
        <v>1.9886363636363635</v>
      </c>
      <c r="U150" s="18">
        <v>0</v>
      </c>
      <c r="V150" s="17">
        <f t="shared" si="44"/>
        <v>0</v>
      </c>
      <c r="W150" s="63">
        <v>0</v>
      </c>
      <c r="X150" s="17">
        <f t="shared" si="53"/>
        <v>0</v>
      </c>
      <c r="Y150" s="63">
        <v>0</v>
      </c>
      <c r="Z150" s="17">
        <f t="shared" si="54"/>
        <v>0</v>
      </c>
      <c r="AA150" s="63">
        <f t="shared" si="59"/>
        <v>348</v>
      </c>
      <c r="AB150" s="67">
        <f t="shared" si="55"/>
        <v>98.86363636363636</v>
      </c>
      <c r="AC150" s="18">
        <v>4</v>
      </c>
      <c r="AD150" s="76">
        <f t="shared" si="56"/>
        <v>1.1363636363636365</v>
      </c>
      <c r="AE150" s="63">
        <f t="shared" si="61"/>
        <v>352</v>
      </c>
      <c r="AF150" s="76">
        <f t="shared" si="48"/>
        <v>59.45945945945946</v>
      </c>
      <c r="AG150" s="77">
        <f t="shared" si="57"/>
        <v>-40.54054054054054</v>
      </c>
    </row>
    <row r="151" spans="1:33" ht="12.75">
      <c r="A151" s="226"/>
      <c r="B151" s="108">
        <v>73</v>
      </c>
      <c r="C151" s="109" t="s">
        <v>8</v>
      </c>
      <c r="D151" s="110">
        <v>593</v>
      </c>
      <c r="E151" s="18">
        <v>117</v>
      </c>
      <c r="F151" s="17">
        <f t="shared" si="49"/>
        <v>35.24096385542169</v>
      </c>
      <c r="G151" s="18">
        <v>169</v>
      </c>
      <c r="H151" s="17">
        <f t="shared" si="50"/>
        <v>50.903614457831324</v>
      </c>
      <c r="I151" s="18">
        <v>6</v>
      </c>
      <c r="J151" s="17">
        <f t="shared" si="60"/>
        <v>1.8072289156626504</v>
      </c>
      <c r="K151" s="18">
        <v>1</v>
      </c>
      <c r="L151" s="17">
        <f t="shared" si="51"/>
        <v>0.30120481927710846</v>
      </c>
      <c r="M151" s="18">
        <v>2</v>
      </c>
      <c r="N151" s="17">
        <f t="shared" si="52"/>
        <v>0.6024096385542169</v>
      </c>
      <c r="O151" s="18">
        <v>21</v>
      </c>
      <c r="P151" s="17">
        <f t="shared" si="42"/>
        <v>6.325301204819277</v>
      </c>
      <c r="Q151" s="18">
        <v>0</v>
      </c>
      <c r="R151" s="17">
        <f t="shared" si="58"/>
        <v>0</v>
      </c>
      <c r="S151" s="63">
        <v>8</v>
      </c>
      <c r="T151" s="17">
        <f t="shared" si="62"/>
        <v>2.4096385542168677</v>
      </c>
      <c r="U151" s="18">
        <v>0</v>
      </c>
      <c r="V151" s="17">
        <f t="shared" si="44"/>
        <v>0</v>
      </c>
      <c r="W151" s="63">
        <v>0</v>
      </c>
      <c r="X151" s="17">
        <f t="shared" si="53"/>
        <v>0</v>
      </c>
      <c r="Y151" s="63">
        <v>0</v>
      </c>
      <c r="Z151" s="17">
        <f t="shared" si="54"/>
        <v>0</v>
      </c>
      <c r="AA151" s="63">
        <f t="shared" si="59"/>
        <v>324</v>
      </c>
      <c r="AB151" s="67">
        <f t="shared" si="55"/>
        <v>97.59036144578313</v>
      </c>
      <c r="AC151" s="18">
        <v>8</v>
      </c>
      <c r="AD151" s="76">
        <f t="shared" si="56"/>
        <v>2.4096385542168677</v>
      </c>
      <c r="AE151" s="63">
        <f t="shared" si="61"/>
        <v>332</v>
      </c>
      <c r="AF151" s="76">
        <f t="shared" si="48"/>
        <v>55.98650927487352</v>
      </c>
      <c r="AG151" s="77">
        <f t="shared" si="57"/>
        <v>-44.01349072512648</v>
      </c>
    </row>
    <row r="152" spans="1:33" ht="12.75">
      <c r="A152" s="226"/>
      <c r="B152" s="108">
        <v>73</v>
      </c>
      <c r="C152" s="109" t="s">
        <v>14</v>
      </c>
      <c r="D152" s="110">
        <v>0</v>
      </c>
      <c r="E152" s="18">
        <v>33</v>
      </c>
      <c r="F152" s="17">
        <f t="shared" si="49"/>
        <v>34.375</v>
      </c>
      <c r="G152" s="18">
        <v>53</v>
      </c>
      <c r="H152" s="17">
        <f t="shared" si="50"/>
        <v>55.208333333333336</v>
      </c>
      <c r="I152" s="18">
        <v>0</v>
      </c>
      <c r="J152" s="17">
        <f t="shared" si="60"/>
        <v>0</v>
      </c>
      <c r="K152" s="18">
        <v>1</v>
      </c>
      <c r="L152" s="17">
        <f t="shared" si="51"/>
        <v>1.0416666666666665</v>
      </c>
      <c r="M152" s="18">
        <v>0</v>
      </c>
      <c r="N152" s="17">
        <f t="shared" si="52"/>
        <v>0</v>
      </c>
      <c r="O152" s="18">
        <v>8</v>
      </c>
      <c r="P152" s="17">
        <f t="shared" si="42"/>
        <v>8.333333333333332</v>
      </c>
      <c r="Q152" s="18">
        <v>0</v>
      </c>
      <c r="R152" s="17">
        <f t="shared" si="58"/>
        <v>0</v>
      </c>
      <c r="S152" s="63">
        <v>0</v>
      </c>
      <c r="T152" s="17">
        <f t="shared" si="62"/>
        <v>0</v>
      </c>
      <c r="U152" s="18">
        <v>0</v>
      </c>
      <c r="V152" s="17">
        <f t="shared" si="44"/>
        <v>0</v>
      </c>
      <c r="W152" s="63">
        <v>0</v>
      </c>
      <c r="X152" s="17">
        <f t="shared" si="53"/>
        <v>0</v>
      </c>
      <c r="Y152" s="63">
        <v>0</v>
      </c>
      <c r="Z152" s="17">
        <f t="shared" si="54"/>
        <v>0</v>
      </c>
      <c r="AA152" s="63">
        <f t="shared" si="59"/>
        <v>95</v>
      </c>
      <c r="AB152" s="67">
        <f t="shared" si="55"/>
        <v>98.95833333333334</v>
      </c>
      <c r="AC152" s="18">
        <v>1</v>
      </c>
      <c r="AD152" s="76">
        <f t="shared" si="56"/>
        <v>1.0416666666666665</v>
      </c>
      <c r="AE152" s="63">
        <f t="shared" si="61"/>
        <v>96</v>
      </c>
      <c r="AF152" s="76">
        <f>AE152/250*100</f>
        <v>38.4</v>
      </c>
      <c r="AG152" s="77">
        <f t="shared" si="57"/>
        <v>-61.6</v>
      </c>
    </row>
    <row r="153" spans="1:33" ht="12.75">
      <c r="A153" s="226"/>
      <c r="B153" s="108">
        <v>74</v>
      </c>
      <c r="C153" s="109" t="s">
        <v>7</v>
      </c>
      <c r="D153" s="110">
        <v>714</v>
      </c>
      <c r="E153" s="18">
        <v>134</v>
      </c>
      <c r="F153" s="17">
        <f t="shared" si="49"/>
        <v>27.85862785862786</v>
      </c>
      <c r="G153" s="18">
        <v>255</v>
      </c>
      <c r="H153" s="17">
        <f t="shared" si="50"/>
        <v>53.01455301455301</v>
      </c>
      <c r="I153" s="18">
        <v>7</v>
      </c>
      <c r="J153" s="17">
        <f t="shared" si="60"/>
        <v>1.4553014553014554</v>
      </c>
      <c r="K153" s="18">
        <v>4</v>
      </c>
      <c r="L153" s="17">
        <f t="shared" si="51"/>
        <v>0.8316008316008316</v>
      </c>
      <c r="M153" s="18">
        <v>4</v>
      </c>
      <c r="N153" s="17">
        <f t="shared" si="52"/>
        <v>0.8316008316008316</v>
      </c>
      <c r="O153" s="18">
        <v>60</v>
      </c>
      <c r="P153" s="17">
        <f t="shared" si="42"/>
        <v>12.474012474012476</v>
      </c>
      <c r="Q153" s="18">
        <v>0</v>
      </c>
      <c r="R153" s="17">
        <f t="shared" si="58"/>
        <v>0</v>
      </c>
      <c r="S153" s="63">
        <v>1</v>
      </c>
      <c r="T153" s="17">
        <f t="shared" si="62"/>
        <v>0.2079002079002079</v>
      </c>
      <c r="U153" s="18">
        <v>0</v>
      </c>
      <c r="V153" s="17">
        <f t="shared" si="44"/>
        <v>0</v>
      </c>
      <c r="W153" s="63">
        <v>2</v>
      </c>
      <c r="X153" s="17">
        <f t="shared" si="53"/>
        <v>0.4158004158004158</v>
      </c>
      <c r="Y153" s="63">
        <v>0</v>
      </c>
      <c r="Z153" s="17">
        <f t="shared" si="54"/>
        <v>0</v>
      </c>
      <c r="AA153" s="63">
        <f t="shared" si="59"/>
        <v>467</v>
      </c>
      <c r="AB153" s="67">
        <f t="shared" si="55"/>
        <v>97.0893970893971</v>
      </c>
      <c r="AC153" s="18">
        <v>14</v>
      </c>
      <c r="AD153" s="76">
        <f t="shared" si="56"/>
        <v>2.9106029106029108</v>
      </c>
      <c r="AE153" s="63">
        <f t="shared" si="61"/>
        <v>481</v>
      </c>
      <c r="AF153" s="76">
        <f t="shared" si="48"/>
        <v>67.3669467787115</v>
      </c>
      <c r="AG153" s="77">
        <f t="shared" si="57"/>
        <v>-32.633053221288506</v>
      </c>
    </row>
    <row r="154" spans="1:33" ht="12.75">
      <c r="A154" s="226"/>
      <c r="B154" s="108">
        <v>74</v>
      </c>
      <c r="C154" s="109" t="s">
        <v>8</v>
      </c>
      <c r="D154" s="110">
        <v>715</v>
      </c>
      <c r="E154" s="18">
        <v>122</v>
      </c>
      <c r="F154" s="17">
        <f t="shared" si="49"/>
        <v>24.948875255623722</v>
      </c>
      <c r="G154" s="18">
        <v>263</v>
      </c>
      <c r="H154" s="17">
        <f t="shared" si="50"/>
        <v>53.78323108384458</v>
      </c>
      <c r="I154" s="18">
        <v>7</v>
      </c>
      <c r="J154" s="17">
        <f t="shared" si="60"/>
        <v>1.4314928425357873</v>
      </c>
      <c r="K154" s="18">
        <v>1</v>
      </c>
      <c r="L154" s="17">
        <f t="shared" si="51"/>
        <v>0.2044989775051125</v>
      </c>
      <c r="M154" s="18">
        <v>4</v>
      </c>
      <c r="N154" s="17">
        <f t="shared" si="52"/>
        <v>0.81799591002045</v>
      </c>
      <c r="O154" s="18">
        <v>72</v>
      </c>
      <c r="P154" s="17">
        <f t="shared" si="42"/>
        <v>14.723926380368098</v>
      </c>
      <c r="Q154" s="18">
        <v>0</v>
      </c>
      <c r="R154" s="17">
        <f t="shared" si="58"/>
        <v>0</v>
      </c>
      <c r="S154" s="63">
        <v>1</v>
      </c>
      <c r="T154" s="17">
        <f t="shared" si="62"/>
        <v>0.2044989775051125</v>
      </c>
      <c r="U154" s="18">
        <v>0</v>
      </c>
      <c r="V154" s="17">
        <f t="shared" si="44"/>
        <v>0</v>
      </c>
      <c r="W154" s="63">
        <v>0</v>
      </c>
      <c r="X154" s="17">
        <f t="shared" si="53"/>
        <v>0</v>
      </c>
      <c r="Y154" s="63">
        <v>0</v>
      </c>
      <c r="Z154" s="17">
        <f t="shared" si="54"/>
        <v>0</v>
      </c>
      <c r="AA154" s="63">
        <f t="shared" si="59"/>
        <v>470</v>
      </c>
      <c r="AB154" s="67">
        <f t="shared" si="55"/>
        <v>96.11451942740287</v>
      </c>
      <c r="AC154" s="18">
        <v>19</v>
      </c>
      <c r="AD154" s="76">
        <f t="shared" si="56"/>
        <v>3.885480572597137</v>
      </c>
      <c r="AE154" s="63">
        <f t="shared" si="61"/>
        <v>489</v>
      </c>
      <c r="AF154" s="76">
        <f t="shared" si="48"/>
        <v>68.3916083916084</v>
      </c>
      <c r="AG154" s="77">
        <f t="shared" si="57"/>
        <v>-31.6083916083916</v>
      </c>
    </row>
    <row r="155" spans="1:33" ht="12.75">
      <c r="A155" s="226"/>
      <c r="B155" s="108">
        <v>75</v>
      </c>
      <c r="C155" s="109" t="s">
        <v>7</v>
      </c>
      <c r="D155" s="110">
        <v>693</v>
      </c>
      <c r="E155" s="18">
        <v>129</v>
      </c>
      <c r="F155" s="17">
        <f t="shared" si="49"/>
        <v>30.935251798561154</v>
      </c>
      <c r="G155" s="18">
        <v>211</v>
      </c>
      <c r="H155" s="17">
        <f t="shared" si="50"/>
        <v>50.59952038369304</v>
      </c>
      <c r="I155" s="18">
        <v>5</v>
      </c>
      <c r="J155" s="17">
        <f t="shared" si="60"/>
        <v>1.1990407673860912</v>
      </c>
      <c r="K155" s="18">
        <v>7</v>
      </c>
      <c r="L155" s="17">
        <f t="shared" si="51"/>
        <v>1.6786570743405276</v>
      </c>
      <c r="M155" s="18">
        <v>2</v>
      </c>
      <c r="N155" s="17">
        <f t="shared" si="52"/>
        <v>0.4796163069544364</v>
      </c>
      <c r="O155" s="18">
        <v>38</v>
      </c>
      <c r="P155" s="17">
        <f t="shared" si="42"/>
        <v>9.112709832134293</v>
      </c>
      <c r="Q155" s="18">
        <v>0</v>
      </c>
      <c r="R155" s="17">
        <f t="shared" si="58"/>
        <v>0</v>
      </c>
      <c r="S155" s="63">
        <v>5</v>
      </c>
      <c r="T155" s="17">
        <f t="shared" si="62"/>
        <v>1.1990407673860912</v>
      </c>
      <c r="U155" s="18">
        <v>0</v>
      </c>
      <c r="V155" s="17">
        <f t="shared" si="44"/>
        <v>0</v>
      </c>
      <c r="W155" s="63">
        <v>1</v>
      </c>
      <c r="X155" s="17">
        <f t="shared" si="53"/>
        <v>0.2398081534772182</v>
      </c>
      <c r="Y155" s="63">
        <v>0</v>
      </c>
      <c r="Z155" s="17">
        <f t="shared" si="54"/>
        <v>0</v>
      </c>
      <c r="AA155" s="63">
        <f t="shared" si="59"/>
        <v>398</v>
      </c>
      <c r="AB155" s="67">
        <f t="shared" si="55"/>
        <v>95.44364508393285</v>
      </c>
      <c r="AC155" s="18">
        <v>19</v>
      </c>
      <c r="AD155" s="76">
        <f t="shared" si="56"/>
        <v>4.556354916067146</v>
      </c>
      <c r="AE155" s="63">
        <f>AA155+AC155</f>
        <v>417</v>
      </c>
      <c r="AF155" s="76">
        <f t="shared" si="48"/>
        <v>60.17316017316018</v>
      </c>
      <c r="AG155" s="77">
        <f t="shared" si="57"/>
        <v>-39.82683982683982</v>
      </c>
    </row>
    <row r="156" spans="1:33" ht="12.75">
      <c r="A156" s="226"/>
      <c r="B156" s="108">
        <v>75</v>
      </c>
      <c r="C156" s="109" t="s">
        <v>8</v>
      </c>
      <c r="D156" s="110">
        <v>693</v>
      </c>
      <c r="E156" s="18">
        <v>145</v>
      </c>
      <c r="F156" s="17">
        <f t="shared" si="49"/>
        <v>33.7995337995338</v>
      </c>
      <c r="G156" s="18">
        <v>190</v>
      </c>
      <c r="H156" s="17">
        <f t="shared" si="50"/>
        <v>44.28904428904429</v>
      </c>
      <c r="I156" s="18">
        <v>8</v>
      </c>
      <c r="J156" s="17">
        <f t="shared" si="60"/>
        <v>1.8648018648018647</v>
      </c>
      <c r="K156" s="18">
        <v>4</v>
      </c>
      <c r="L156" s="17">
        <f t="shared" si="51"/>
        <v>0.9324009324009324</v>
      </c>
      <c r="M156" s="18">
        <v>5</v>
      </c>
      <c r="N156" s="17">
        <f t="shared" si="52"/>
        <v>1.1655011655011656</v>
      </c>
      <c r="O156" s="18">
        <v>61</v>
      </c>
      <c r="P156" s="17">
        <f t="shared" si="42"/>
        <v>14.219114219114218</v>
      </c>
      <c r="Q156" s="18">
        <v>0</v>
      </c>
      <c r="R156" s="17">
        <f t="shared" si="58"/>
        <v>0</v>
      </c>
      <c r="S156" s="63">
        <v>4</v>
      </c>
      <c r="T156" s="17">
        <f t="shared" si="62"/>
        <v>0.9324009324009324</v>
      </c>
      <c r="U156" s="18">
        <v>0</v>
      </c>
      <c r="V156" s="17">
        <f t="shared" si="44"/>
        <v>0</v>
      </c>
      <c r="W156" s="63">
        <v>0</v>
      </c>
      <c r="X156" s="17">
        <f t="shared" si="53"/>
        <v>0</v>
      </c>
      <c r="Y156" s="63">
        <v>0</v>
      </c>
      <c r="Z156" s="17">
        <f t="shared" si="54"/>
        <v>0</v>
      </c>
      <c r="AA156" s="63">
        <f t="shared" si="59"/>
        <v>417</v>
      </c>
      <c r="AB156" s="67">
        <f t="shared" si="55"/>
        <v>97.2027972027972</v>
      </c>
      <c r="AC156" s="18">
        <v>12</v>
      </c>
      <c r="AD156" s="76">
        <f t="shared" si="56"/>
        <v>2.797202797202797</v>
      </c>
      <c r="AE156" s="63">
        <f>AA156+AC156</f>
        <v>429</v>
      </c>
      <c r="AF156" s="76">
        <f t="shared" si="48"/>
        <v>61.904761904761905</v>
      </c>
      <c r="AG156" s="77">
        <f t="shared" si="57"/>
        <v>-38.095238095238095</v>
      </c>
    </row>
    <row r="157" spans="1:33" ht="12.75">
      <c r="A157" s="226"/>
      <c r="B157" s="108">
        <v>76</v>
      </c>
      <c r="C157" s="109" t="s">
        <v>7</v>
      </c>
      <c r="D157" s="110">
        <v>511</v>
      </c>
      <c r="E157" s="18">
        <v>106</v>
      </c>
      <c r="F157" s="17">
        <f t="shared" si="49"/>
        <v>32.91925465838509</v>
      </c>
      <c r="G157" s="18">
        <v>169</v>
      </c>
      <c r="H157" s="17">
        <f t="shared" si="50"/>
        <v>52.484472049689444</v>
      </c>
      <c r="I157" s="18">
        <v>9</v>
      </c>
      <c r="J157" s="17">
        <f t="shared" si="60"/>
        <v>2.7950310559006213</v>
      </c>
      <c r="K157" s="18">
        <v>3</v>
      </c>
      <c r="L157" s="17">
        <f t="shared" si="51"/>
        <v>0.9316770186335404</v>
      </c>
      <c r="M157" s="18">
        <v>3</v>
      </c>
      <c r="N157" s="17">
        <f t="shared" si="52"/>
        <v>0.9316770186335404</v>
      </c>
      <c r="O157" s="18">
        <v>20</v>
      </c>
      <c r="P157" s="17">
        <f t="shared" si="42"/>
        <v>6.211180124223603</v>
      </c>
      <c r="Q157" s="18">
        <v>0</v>
      </c>
      <c r="R157" s="17">
        <f t="shared" si="58"/>
        <v>0</v>
      </c>
      <c r="S157" s="63">
        <v>1</v>
      </c>
      <c r="T157" s="17">
        <f t="shared" si="62"/>
        <v>0.3105590062111801</v>
      </c>
      <c r="U157" s="18">
        <v>0</v>
      </c>
      <c r="V157" s="17">
        <f t="shared" si="44"/>
        <v>0</v>
      </c>
      <c r="W157" s="63">
        <v>1</v>
      </c>
      <c r="X157" s="17">
        <f t="shared" si="53"/>
        <v>0.3105590062111801</v>
      </c>
      <c r="Y157" s="63">
        <v>0</v>
      </c>
      <c r="Z157" s="17">
        <f t="shared" si="54"/>
        <v>0</v>
      </c>
      <c r="AA157" s="63">
        <f t="shared" si="59"/>
        <v>312</v>
      </c>
      <c r="AB157" s="67">
        <f t="shared" si="55"/>
        <v>96.8944099378882</v>
      </c>
      <c r="AC157" s="18">
        <v>10</v>
      </c>
      <c r="AD157" s="76">
        <f t="shared" si="56"/>
        <v>3.1055900621118013</v>
      </c>
      <c r="AE157" s="63">
        <f>AA157+AC157</f>
        <v>322</v>
      </c>
      <c r="AF157" s="76">
        <f t="shared" si="48"/>
        <v>63.013698630136986</v>
      </c>
      <c r="AG157" s="77">
        <f t="shared" si="57"/>
        <v>-36.986301369863014</v>
      </c>
    </row>
    <row r="158" spans="1:33" ht="12.75">
      <c r="A158" s="226" t="s">
        <v>6</v>
      </c>
      <c r="B158" s="108">
        <v>76</v>
      </c>
      <c r="C158" s="109" t="s">
        <v>8</v>
      </c>
      <c r="D158" s="110">
        <v>512</v>
      </c>
      <c r="E158" s="18">
        <v>107</v>
      </c>
      <c r="F158" s="17">
        <f t="shared" si="49"/>
        <v>29.88826815642458</v>
      </c>
      <c r="G158" s="18">
        <v>207</v>
      </c>
      <c r="H158" s="17">
        <f t="shared" si="50"/>
        <v>57.821229050279335</v>
      </c>
      <c r="I158" s="18">
        <v>10</v>
      </c>
      <c r="J158" s="17">
        <f t="shared" si="60"/>
        <v>2.793296089385475</v>
      </c>
      <c r="K158" s="18">
        <v>4</v>
      </c>
      <c r="L158" s="17">
        <f t="shared" si="51"/>
        <v>1.1173184357541899</v>
      </c>
      <c r="M158" s="18">
        <v>2</v>
      </c>
      <c r="N158" s="17">
        <f t="shared" si="52"/>
        <v>0.5586592178770949</v>
      </c>
      <c r="O158" s="18">
        <v>24</v>
      </c>
      <c r="P158" s="17">
        <f t="shared" si="42"/>
        <v>6.70391061452514</v>
      </c>
      <c r="Q158" s="18">
        <v>0</v>
      </c>
      <c r="R158" s="17">
        <f t="shared" si="58"/>
        <v>0</v>
      </c>
      <c r="S158" s="63">
        <v>2</v>
      </c>
      <c r="T158" s="17">
        <f t="shared" si="62"/>
        <v>0.5586592178770949</v>
      </c>
      <c r="U158" s="18">
        <v>1</v>
      </c>
      <c r="V158" s="17">
        <f t="shared" si="44"/>
        <v>0.27932960893854747</v>
      </c>
      <c r="W158" s="63">
        <v>1</v>
      </c>
      <c r="X158" s="17">
        <f t="shared" si="53"/>
        <v>0.27932960893854747</v>
      </c>
      <c r="Y158" s="63">
        <v>0</v>
      </c>
      <c r="Z158" s="17">
        <f t="shared" si="54"/>
        <v>0</v>
      </c>
      <c r="AA158" s="63">
        <f t="shared" si="59"/>
        <v>358</v>
      </c>
      <c r="AB158" s="67">
        <f t="shared" si="55"/>
        <v>100</v>
      </c>
      <c r="AC158" s="18">
        <v>0</v>
      </c>
      <c r="AD158" s="76">
        <f t="shared" si="56"/>
        <v>0</v>
      </c>
      <c r="AE158" s="63">
        <f>AA158+AC158</f>
        <v>358</v>
      </c>
      <c r="AF158" s="76">
        <f t="shared" si="48"/>
        <v>69.921875</v>
      </c>
      <c r="AG158" s="77">
        <f t="shared" si="57"/>
        <v>-30.078125</v>
      </c>
    </row>
    <row r="159" spans="1:33" ht="12.75">
      <c r="A159" s="226"/>
      <c r="B159" s="108">
        <v>77</v>
      </c>
      <c r="C159" s="109" t="s">
        <v>7</v>
      </c>
      <c r="D159" s="110">
        <v>471</v>
      </c>
      <c r="E159" s="18">
        <v>106</v>
      </c>
      <c r="F159" s="17">
        <f t="shared" si="49"/>
        <v>29.526462395543174</v>
      </c>
      <c r="G159" s="18">
        <v>205</v>
      </c>
      <c r="H159" s="17">
        <f t="shared" si="50"/>
        <v>57.10306406685237</v>
      </c>
      <c r="I159" s="18">
        <v>4</v>
      </c>
      <c r="J159" s="17">
        <f t="shared" si="60"/>
        <v>1.1142061281337048</v>
      </c>
      <c r="K159" s="18">
        <v>0</v>
      </c>
      <c r="L159" s="17">
        <f t="shared" si="51"/>
        <v>0</v>
      </c>
      <c r="M159" s="18">
        <v>3</v>
      </c>
      <c r="N159" s="17">
        <f t="shared" si="52"/>
        <v>0.8356545961002786</v>
      </c>
      <c r="O159" s="18">
        <v>27</v>
      </c>
      <c r="P159" s="17">
        <f t="shared" si="42"/>
        <v>7.520891364902507</v>
      </c>
      <c r="Q159" s="18">
        <v>0</v>
      </c>
      <c r="R159" s="17">
        <f t="shared" si="58"/>
        <v>0</v>
      </c>
      <c r="S159" s="63">
        <v>2</v>
      </c>
      <c r="T159" s="17">
        <f t="shared" si="62"/>
        <v>0.5571030640668524</v>
      </c>
      <c r="U159" s="18">
        <v>0</v>
      </c>
      <c r="V159" s="17">
        <f t="shared" si="44"/>
        <v>0</v>
      </c>
      <c r="W159" s="63">
        <v>1</v>
      </c>
      <c r="X159" s="17">
        <f t="shared" si="53"/>
        <v>0.2785515320334262</v>
      </c>
      <c r="Y159" s="63">
        <v>0</v>
      </c>
      <c r="Z159" s="17">
        <f t="shared" si="54"/>
        <v>0</v>
      </c>
      <c r="AA159" s="63">
        <f t="shared" si="59"/>
        <v>348</v>
      </c>
      <c r="AB159" s="67">
        <f t="shared" si="55"/>
        <v>96.93593314763231</v>
      </c>
      <c r="AC159" s="18">
        <v>11</v>
      </c>
      <c r="AD159" s="76">
        <f t="shared" si="56"/>
        <v>3.064066852367688</v>
      </c>
      <c r="AE159" s="63">
        <f aca="true" t="shared" si="63" ref="AE159:AE185">AC159+AA159</f>
        <v>359</v>
      </c>
      <c r="AF159" s="76">
        <f t="shared" si="48"/>
        <v>76.2208067940552</v>
      </c>
      <c r="AG159" s="77">
        <f t="shared" si="57"/>
        <v>-23.779193205944793</v>
      </c>
    </row>
    <row r="160" spans="1:33" ht="12.75">
      <c r="A160" s="226"/>
      <c r="B160" s="108">
        <v>77</v>
      </c>
      <c r="C160" s="109" t="s">
        <v>8</v>
      </c>
      <c r="D160" s="110">
        <v>472</v>
      </c>
      <c r="E160" s="18">
        <v>104</v>
      </c>
      <c r="F160" s="17">
        <f t="shared" si="49"/>
        <v>30.58823529411765</v>
      </c>
      <c r="G160" s="18">
        <v>186</v>
      </c>
      <c r="H160" s="17">
        <f t="shared" si="50"/>
        <v>54.70588235294118</v>
      </c>
      <c r="I160" s="18">
        <v>4</v>
      </c>
      <c r="J160" s="17">
        <f t="shared" si="60"/>
        <v>1.1764705882352942</v>
      </c>
      <c r="K160" s="18">
        <v>1</v>
      </c>
      <c r="L160" s="17">
        <f t="shared" si="51"/>
        <v>0.29411764705882354</v>
      </c>
      <c r="M160" s="18">
        <v>2</v>
      </c>
      <c r="N160" s="17">
        <f t="shared" si="52"/>
        <v>0.5882352941176471</v>
      </c>
      <c r="O160" s="18">
        <v>28</v>
      </c>
      <c r="P160" s="17">
        <f t="shared" si="42"/>
        <v>8.235294117647058</v>
      </c>
      <c r="Q160" s="18">
        <v>0</v>
      </c>
      <c r="R160" s="17">
        <f t="shared" si="58"/>
        <v>0</v>
      </c>
      <c r="S160" s="63">
        <v>2</v>
      </c>
      <c r="T160" s="17">
        <f t="shared" si="62"/>
        <v>0.5882352941176471</v>
      </c>
      <c r="U160" s="18">
        <v>0</v>
      </c>
      <c r="V160" s="17">
        <f t="shared" si="44"/>
        <v>0</v>
      </c>
      <c r="W160" s="63">
        <v>3</v>
      </c>
      <c r="X160" s="17">
        <f t="shared" si="53"/>
        <v>0.8823529411764706</v>
      </c>
      <c r="Y160" s="63">
        <v>0</v>
      </c>
      <c r="Z160" s="17">
        <f t="shared" si="54"/>
        <v>0</v>
      </c>
      <c r="AA160" s="63">
        <f t="shared" si="59"/>
        <v>330</v>
      </c>
      <c r="AB160" s="67">
        <f t="shared" si="55"/>
        <v>97.05882352941177</v>
      </c>
      <c r="AC160" s="18">
        <v>10</v>
      </c>
      <c r="AD160" s="76">
        <f t="shared" si="56"/>
        <v>2.941176470588235</v>
      </c>
      <c r="AE160" s="63">
        <f t="shared" si="63"/>
        <v>340</v>
      </c>
      <c r="AF160" s="76">
        <f t="shared" si="48"/>
        <v>72.03389830508475</v>
      </c>
      <c r="AG160" s="77">
        <f t="shared" si="57"/>
        <v>-27.966101694915253</v>
      </c>
    </row>
    <row r="161" spans="1:33" ht="12.75">
      <c r="A161" s="226"/>
      <c r="B161" s="108">
        <v>77</v>
      </c>
      <c r="C161" s="109" t="s">
        <v>14</v>
      </c>
      <c r="D161" s="110">
        <v>0</v>
      </c>
      <c r="E161" s="18">
        <v>38</v>
      </c>
      <c r="F161" s="17">
        <f t="shared" si="49"/>
        <v>30.89430894308943</v>
      </c>
      <c r="G161" s="18">
        <v>61</v>
      </c>
      <c r="H161" s="17">
        <f t="shared" si="50"/>
        <v>49.59349593495935</v>
      </c>
      <c r="I161" s="18">
        <v>1</v>
      </c>
      <c r="J161" s="17">
        <f t="shared" si="60"/>
        <v>0.8130081300813009</v>
      </c>
      <c r="K161" s="18">
        <v>1</v>
      </c>
      <c r="L161" s="17">
        <f t="shared" si="51"/>
        <v>0.8130081300813009</v>
      </c>
      <c r="M161" s="18">
        <v>0</v>
      </c>
      <c r="N161" s="17">
        <f t="shared" si="52"/>
        <v>0</v>
      </c>
      <c r="O161" s="18">
        <v>18</v>
      </c>
      <c r="P161" s="17">
        <f t="shared" si="42"/>
        <v>14.634146341463413</v>
      </c>
      <c r="Q161" s="18">
        <v>0</v>
      </c>
      <c r="R161" s="17">
        <f t="shared" si="58"/>
        <v>0</v>
      </c>
      <c r="S161" s="63">
        <v>1</v>
      </c>
      <c r="T161" s="17">
        <f t="shared" si="62"/>
        <v>0.8130081300813009</v>
      </c>
      <c r="U161" s="18">
        <v>0</v>
      </c>
      <c r="V161" s="17">
        <f t="shared" si="44"/>
        <v>0</v>
      </c>
      <c r="W161" s="63">
        <v>0</v>
      </c>
      <c r="X161" s="17">
        <f t="shared" si="53"/>
        <v>0</v>
      </c>
      <c r="Y161" s="63">
        <v>0</v>
      </c>
      <c r="Z161" s="17">
        <f t="shared" si="54"/>
        <v>0</v>
      </c>
      <c r="AA161" s="63">
        <f t="shared" si="59"/>
        <v>120</v>
      </c>
      <c r="AB161" s="67">
        <f t="shared" si="55"/>
        <v>97.5609756097561</v>
      </c>
      <c r="AC161" s="18">
        <v>3</v>
      </c>
      <c r="AD161" s="76">
        <f t="shared" si="56"/>
        <v>2.4390243902439024</v>
      </c>
      <c r="AE161" s="63">
        <f t="shared" si="63"/>
        <v>123</v>
      </c>
      <c r="AF161" s="76">
        <f>AE161/250*100</f>
        <v>49.2</v>
      </c>
      <c r="AG161" s="77">
        <f t="shared" si="57"/>
        <v>-50.8</v>
      </c>
    </row>
    <row r="162" spans="1:33" ht="12.75">
      <c r="A162" s="226"/>
      <c r="B162" s="108">
        <v>78</v>
      </c>
      <c r="C162" s="109" t="s">
        <v>7</v>
      </c>
      <c r="D162" s="110">
        <v>447</v>
      </c>
      <c r="E162" s="18">
        <v>88</v>
      </c>
      <c r="F162" s="17">
        <f t="shared" si="49"/>
        <v>34.509803921568626</v>
      </c>
      <c r="G162" s="18">
        <v>136</v>
      </c>
      <c r="H162" s="17">
        <f t="shared" si="50"/>
        <v>53.333333333333336</v>
      </c>
      <c r="I162" s="18">
        <v>4</v>
      </c>
      <c r="J162" s="17">
        <f t="shared" si="60"/>
        <v>1.5686274509803921</v>
      </c>
      <c r="K162" s="18">
        <v>3</v>
      </c>
      <c r="L162" s="17">
        <f t="shared" si="51"/>
        <v>1.1764705882352942</v>
      </c>
      <c r="M162" s="18">
        <v>1</v>
      </c>
      <c r="N162" s="17">
        <f t="shared" si="52"/>
        <v>0.39215686274509803</v>
      </c>
      <c r="O162" s="18">
        <v>22</v>
      </c>
      <c r="P162" s="17">
        <f t="shared" si="42"/>
        <v>8.627450980392156</v>
      </c>
      <c r="Q162" s="18">
        <v>0</v>
      </c>
      <c r="R162" s="17">
        <f t="shared" si="58"/>
        <v>0</v>
      </c>
      <c r="S162" s="63">
        <v>0</v>
      </c>
      <c r="T162" s="17">
        <f t="shared" si="62"/>
        <v>0</v>
      </c>
      <c r="U162" s="18">
        <v>0</v>
      </c>
      <c r="V162" s="17">
        <f t="shared" si="44"/>
        <v>0</v>
      </c>
      <c r="W162" s="63">
        <v>1</v>
      </c>
      <c r="X162" s="17">
        <f t="shared" si="53"/>
        <v>0.39215686274509803</v>
      </c>
      <c r="Y162" s="63">
        <v>0</v>
      </c>
      <c r="Z162" s="17">
        <f t="shared" si="54"/>
        <v>0</v>
      </c>
      <c r="AA162" s="63">
        <f t="shared" si="59"/>
        <v>255</v>
      </c>
      <c r="AB162" s="67">
        <f t="shared" si="55"/>
        <v>100</v>
      </c>
      <c r="AC162" s="18">
        <v>0</v>
      </c>
      <c r="AD162" s="76">
        <f t="shared" si="56"/>
        <v>0</v>
      </c>
      <c r="AE162" s="63">
        <f t="shared" si="63"/>
        <v>255</v>
      </c>
      <c r="AF162" s="76">
        <f t="shared" si="48"/>
        <v>57.04697986577181</v>
      </c>
      <c r="AG162" s="77">
        <f t="shared" si="57"/>
        <v>-42.95302013422819</v>
      </c>
    </row>
    <row r="163" spans="1:33" ht="12.75">
      <c r="A163" s="226"/>
      <c r="B163" s="108">
        <v>78</v>
      </c>
      <c r="C163" s="109" t="s">
        <v>8</v>
      </c>
      <c r="D163" s="110">
        <v>447</v>
      </c>
      <c r="E163" s="18">
        <v>109</v>
      </c>
      <c r="F163" s="17">
        <f t="shared" si="49"/>
        <v>36.94915254237288</v>
      </c>
      <c r="G163" s="18">
        <v>142</v>
      </c>
      <c r="H163" s="17">
        <f t="shared" si="50"/>
        <v>48.13559322033898</v>
      </c>
      <c r="I163" s="18">
        <v>4</v>
      </c>
      <c r="J163" s="17">
        <f t="shared" si="60"/>
        <v>1.3559322033898304</v>
      </c>
      <c r="K163" s="18">
        <v>1</v>
      </c>
      <c r="L163" s="17">
        <f t="shared" si="51"/>
        <v>0.3389830508474576</v>
      </c>
      <c r="M163" s="18">
        <v>2</v>
      </c>
      <c r="N163" s="17">
        <f t="shared" si="52"/>
        <v>0.6779661016949152</v>
      </c>
      <c r="O163" s="18">
        <v>24</v>
      </c>
      <c r="P163" s="17">
        <f t="shared" si="42"/>
        <v>8.135593220338983</v>
      </c>
      <c r="Q163" s="18">
        <v>0</v>
      </c>
      <c r="R163" s="17">
        <f t="shared" si="58"/>
        <v>0</v>
      </c>
      <c r="S163" s="63">
        <v>3</v>
      </c>
      <c r="T163" s="17">
        <f t="shared" si="62"/>
        <v>1.0169491525423728</v>
      </c>
      <c r="U163" s="18">
        <v>0</v>
      </c>
      <c r="V163" s="17">
        <f t="shared" si="44"/>
        <v>0</v>
      </c>
      <c r="W163" s="63">
        <v>0</v>
      </c>
      <c r="X163" s="17">
        <f t="shared" si="53"/>
        <v>0</v>
      </c>
      <c r="Y163" s="63">
        <v>0</v>
      </c>
      <c r="Z163" s="17">
        <f t="shared" si="54"/>
        <v>0</v>
      </c>
      <c r="AA163" s="63">
        <f t="shared" si="59"/>
        <v>285</v>
      </c>
      <c r="AB163" s="67">
        <f t="shared" si="55"/>
        <v>96.61016949152543</v>
      </c>
      <c r="AC163" s="18">
        <v>10</v>
      </c>
      <c r="AD163" s="76">
        <f t="shared" si="56"/>
        <v>3.389830508474576</v>
      </c>
      <c r="AE163" s="63">
        <f t="shared" si="63"/>
        <v>295</v>
      </c>
      <c r="AF163" s="76">
        <f t="shared" si="48"/>
        <v>65.99552572706935</v>
      </c>
      <c r="AG163" s="77">
        <f t="shared" si="57"/>
        <v>-34.00447427293065</v>
      </c>
    </row>
    <row r="164" spans="1:33" ht="12.75">
      <c r="A164" s="226"/>
      <c r="B164" s="108">
        <v>79</v>
      </c>
      <c r="C164" s="109" t="s">
        <v>7</v>
      </c>
      <c r="D164" s="110">
        <v>627</v>
      </c>
      <c r="E164" s="18">
        <v>124</v>
      </c>
      <c r="F164" s="17">
        <f t="shared" si="49"/>
        <v>35.32763532763533</v>
      </c>
      <c r="G164" s="18">
        <v>168</v>
      </c>
      <c r="H164" s="17">
        <f t="shared" si="50"/>
        <v>47.863247863247864</v>
      </c>
      <c r="I164" s="18">
        <v>7</v>
      </c>
      <c r="J164" s="17">
        <f t="shared" si="60"/>
        <v>1.9943019943019942</v>
      </c>
      <c r="K164" s="18">
        <v>1</v>
      </c>
      <c r="L164" s="17">
        <f t="shared" si="51"/>
        <v>0.2849002849002849</v>
      </c>
      <c r="M164" s="18">
        <v>6</v>
      </c>
      <c r="N164" s="17">
        <f t="shared" si="52"/>
        <v>1.7094017094017095</v>
      </c>
      <c r="O164" s="18">
        <v>32</v>
      </c>
      <c r="P164" s="17">
        <f t="shared" si="42"/>
        <v>9.116809116809117</v>
      </c>
      <c r="Q164" s="18">
        <v>0</v>
      </c>
      <c r="R164" s="17">
        <f t="shared" si="58"/>
        <v>0</v>
      </c>
      <c r="S164" s="63">
        <v>6</v>
      </c>
      <c r="T164" s="17">
        <f t="shared" si="62"/>
        <v>1.7094017094017095</v>
      </c>
      <c r="U164" s="18">
        <v>0</v>
      </c>
      <c r="V164" s="17">
        <f t="shared" si="44"/>
        <v>0</v>
      </c>
      <c r="W164" s="63">
        <v>0</v>
      </c>
      <c r="X164" s="17">
        <f t="shared" si="53"/>
        <v>0</v>
      </c>
      <c r="Y164" s="63">
        <v>0</v>
      </c>
      <c r="Z164" s="17">
        <f t="shared" si="54"/>
        <v>0</v>
      </c>
      <c r="AA164" s="63">
        <f t="shared" si="59"/>
        <v>344</v>
      </c>
      <c r="AB164" s="67">
        <f t="shared" si="55"/>
        <v>98.00569800569801</v>
      </c>
      <c r="AC164" s="18">
        <v>7</v>
      </c>
      <c r="AD164" s="76">
        <f t="shared" si="56"/>
        <v>1.9943019943019942</v>
      </c>
      <c r="AE164" s="63">
        <f t="shared" si="63"/>
        <v>351</v>
      </c>
      <c r="AF164" s="76">
        <f t="shared" si="48"/>
        <v>55.980861244019145</v>
      </c>
      <c r="AG164" s="77">
        <f t="shared" si="57"/>
        <v>-44.019138755980855</v>
      </c>
    </row>
    <row r="165" spans="1:33" ht="12.75">
      <c r="A165" s="226"/>
      <c r="B165" s="108">
        <v>79</v>
      </c>
      <c r="C165" s="109" t="s">
        <v>8</v>
      </c>
      <c r="D165" s="110">
        <v>628</v>
      </c>
      <c r="E165" s="18">
        <v>121</v>
      </c>
      <c r="F165" s="17">
        <f t="shared" si="49"/>
        <v>33.060109289617486</v>
      </c>
      <c r="G165" s="18">
        <v>183</v>
      </c>
      <c r="H165" s="17">
        <f t="shared" si="50"/>
        <v>50</v>
      </c>
      <c r="I165" s="18">
        <v>6</v>
      </c>
      <c r="J165" s="17">
        <f t="shared" si="60"/>
        <v>1.639344262295082</v>
      </c>
      <c r="K165" s="18">
        <v>2</v>
      </c>
      <c r="L165" s="17">
        <f t="shared" si="51"/>
        <v>0.546448087431694</v>
      </c>
      <c r="M165" s="18">
        <v>0</v>
      </c>
      <c r="N165" s="17">
        <f t="shared" si="52"/>
        <v>0</v>
      </c>
      <c r="O165" s="18">
        <v>39</v>
      </c>
      <c r="P165" s="17">
        <f t="shared" si="42"/>
        <v>10.655737704918032</v>
      </c>
      <c r="Q165" s="18">
        <v>0</v>
      </c>
      <c r="R165" s="17">
        <f t="shared" si="58"/>
        <v>0</v>
      </c>
      <c r="S165" s="63">
        <v>2</v>
      </c>
      <c r="T165" s="17">
        <f t="shared" si="62"/>
        <v>0.546448087431694</v>
      </c>
      <c r="U165" s="18">
        <v>0</v>
      </c>
      <c r="V165" s="17">
        <f t="shared" si="44"/>
        <v>0</v>
      </c>
      <c r="W165" s="63">
        <v>0</v>
      </c>
      <c r="X165" s="17">
        <f t="shared" si="53"/>
        <v>0</v>
      </c>
      <c r="Y165" s="63">
        <v>0</v>
      </c>
      <c r="Z165" s="17">
        <f t="shared" si="54"/>
        <v>0</v>
      </c>
      <c r="AA165" s="63">
        <f t="shared" si="59"/>
        <v>353</v>
      </c>
      <c r="AB165" s="67">
        <f t="shared" si="55"/>
        <v>96.44808743169399</v>
      </c>
      <c r="AC165" s="18">
        <v>13</v>
      </c>
      <c r="AD165" s="76">
        <f t="shared" si="56"/>
        <v>3.551912568306011</v>
      </c>
      <c r="AE165" s="63">
        <f t="shared" si="63"/>
        <v>366</v>
      </c>
      <c r="AF165" s="76">
        <f t="shared" si="48"/>
        <v>58.28025477707006</v>
      </c>
      <c r="AG165" s="77">
        <f t="shared" si="57"/>
        <v>-41.71974522292994</v>
      </c>
    </row>
    <row r="166" spans="1:33" ht="12.75">
      <c r="A166" s="226"/>
      <c r="B166" s="108">
        <v>80</v>
      </c>
      <c r="C166" s="109" t="s">
        <v>7</v>
      </c>
      <c r="D166" s="110">
        <v>411</v>
      </c>
      <c r="E166" s="18">
        <v>96</v>
      </c>
      <c r="F166" s="17">
        <f t="shared" si="49"/>
        <v>31.57894736842105</v>
      </c>
      <c r="G166" s="18">
        <v>162</v>
      </c>
      <c r="H166" s="17">
        <f t="shared" si="50"/>
        <v>53.289473684210535</v>
      </c>
      <c r="I166" s="18">
        <v>4</v>
      </c>
      <c r="J166" s="17">
        <f t="shared" si="60"/>
        <v>1.3157894736842104</v>
      </c>
      <c r="K166" s="18">
        <v>1</v>
      </c>
      <c r="L166" s="17">
        <f t="shared" si="51"/>
        <v>0.3289473684210526</v>
      </c>
      <c r="M166" s="18">
        <v>5</v>
      </c>
      <c r="N166" s="17">
        <f t="shared" si="52"/>
        <v>1.644736842105263</v>
      </c>
      <c r="O166" s="18">
        <v>29</v>
      </c>
      <c r="P166" s="17">
        <f t="shared" si="42"/>
        <v>9.539473684210527</v>
      </c>
      <c r="Q166" s="18">
        <v>0</v>
      </c>
      <c r="R166" s="17">
        <f t="shared" si="58"/>
        <v>0</v>
      </c>
      <c r="S166" s="63">
        <v>0</v>
      </c>
      <c r="T166" s="17">
        <f t="shared" si="62"/>
        <v>0</v>
      </c>
      <c r="U166" s="18">
        <v>0</v>
      </c>
      <c r="V166" s="17">
        <f t="shared" si="44"/>
        <v>0</v>
      </c>
      <c r="W166" s="63">
        <v>0</v>
      </c>
      <c r="X166" s="17">
        <f t="shared" si="53"/>
        <v>0</v>
      </c>
      <c r="Y166" s="63">
        <v>1</v>
      </c>
      <c r="Z166" s="17">
        <f t="shared" si="54"/>
        <v>0.3289473684210526</v>
      </c>
      <c r="AA166" s="63">
        <f t="shared" si="59"/>
        <v>298</v>
      </c>
      <c r="AB166" s="67">
        <f t="shared" si="55"/>
        <v>98.02631578947368</v>
      </c>
      <c r="AC166" s="18">
        <v>6</v>
      </c>
      <c r="AD166" s="76">
        <f t="shared" si="56"/>
        <v>1.9736842105263157</v>
      </c>
      <c r="AE166" s="63">
        <f t="shared" si="63"/>
        <v>304</v>
      </c>
      <c r="AF166" s="76">
        <f t="shared" si="48"/>
        <v>73.96593673965937</v>
      </c>
      <c r="AG166" s="77">
        <f t="shared" si="57"/>
        <v>-26.03406326034063</v>
      </c>
    </row>
    <row r="167" spans="1:33" ht="12.75">
      <c r="A167" s="226"/>
      <c r="B167" s="108">
        <v>80</v>
      </c>
      <c r="C167" s="109" t="s">
        <v>8</v>
      </c>
      <c r="D167" s="110">
        <v>411</v>
      </c>
      <c r="E167" s="18">
        <v>101</v>
      </c>
      <c r="F167" s="17">
        <f t="shared" si="49"/>
        <v>37.269372693726936</v>
      </c>
      <c r="G167" s="18">
        <v>132</v>
      </c>
      <c r="H167" s="17">
        <f t="shared" si="50"/>
        <v>48.708487084870846</v>
      </c>
      <c r="I167" s="18">
        <v>4</v>
      </c>
      <c r="J167" s="17">
        <f t="shared" si="60"/>
        <v>1.4760147601476015</v>
      </c>
      <c r="K167" s="18">
        <v>2</v>
      </c>
      <c r="L167" s="17">
        <f t="shared" si="51"/>
        <v>0.7380073800738007</v>
      </c>
      <c r="M167" s="18">
        <v>0</v>
      </c>
      <c r="N167" s="17">
        <f t="shared" si="52"/>
        <v>0</v>
      </c>
      <c r="O167" s="18">
        <v>30</v>
      </c>
      <c r="P167" s="17">
        <f t="shared" si="42"/>
        <v>11.07011070110701</v>
      </c>
      <c r="Q167" s="18">
        <v>0</v>
      </c>
      <c r="R167" s="17">
        <f t="shared" si="58"/>
        <v>0</v>
      </c>
      <c r="S167" s="63">
        <v>1</v>
      </c>
      <c r="T167" s="17">
        <f t="shared" si="62"/>
        <v>0.36900369003690037</v>
      </c>
      <c r="U167" s="18">
        <v>1</v>
      </c>
      <c r="V167" s="17">
        <f t="shared" si="44"/>
        <v>0.36900369003690037</v>
      </c>
      <c r="W167" s="63">
        <v>0</v>
      </c>
      <c r="X167" s="17">
        <f t="shared" si="53"/>
        <v>0</v>
      </c>
      <c r="Y167" s="63">
        <v>0</v>
      </c>
      <c r="Z167" s="17">
        <f t="shared" si="54"/>
        <v>0</v>
      </c>
      <c r="AA167" s="63">
        <f t="shared" si="59"/>
        <v>271</v>
      </c>
      <c r="AB167" s="67">
        <f t="shared" si="55"/>
        <v>100</v>
      </c>
      <c r="AC167" s="18">
        <v>0</v>
      </c>
      <c r="AD167" s="76">
        <f t="shared" si="56"/>
        <v>0</v>
      </c>
      <c r="AE167" s="63">
        <f t="shared" si="63"/>
        <v>271</v>
      </c>
      <c r="AF167" s="76">
        <f t="shared" si="48"/>
        <v>65.93673965936739</v>
      </c>
      <c r="AG167" s="77">
        <f t="shared" si="57"/>
        <v>-34.06326034063261</v>
      </c>
    </row>
    <row r="168" spans="1:33" ht="12.75">
      <c r="A168" s="226"/>
      <c r="B168" s="108">
        <v>81</v>
      </c>
      <c r="C168" s="109" t="s">
        <v>7</v>
      </c>
      <c r="D168" s="110">
        <v>687</v>
      </c>
      <c r="E168" s="18">
        <v>185</v>
      </c>
      <c r="F168" s="17">
        <f t="shared" si="49"/>
        <v>43.42723004694836</v>
      </c>
      <c r="G168" s="18">
        <v>191</v>
      </c>
      <c r="H168" s="17">
        <f t="shared" si="50"/>
        <v>44.835680751173705</v>
      </c>
      <c r="I168" s="18">
        <v>5</v>
      </c>
      <c r="J168" s="17">
        <f t="shared" si="60"/>
        <v>1.1737089201877933</v>
      </c>
      <c r="K168" s="18">
        <v>2</v>
      </c>
      <c r="L168" s="17">
        <f t="shared" si="51"/>
        <v>0.4694835680751174</v>
      </c>
      <c r="M168" s="18">
        <v>7</v>
      </c>
      <c r="N168" s="17">
        <f t="shared" si="52"/>
        <v>1.643192488262911</v>
      </c>
      <c r="O168" s="18">
        <v>30</v>
      </c>
      <c r="P168" s="17">
        <f t="shared" si="42"/>
        <v>7.042253521126761</v>
      </c>
      <c r="Q168" s="18">
        <v>0</v>
      </c>
      <c r="R168" s="17">
        <f t="shared" si="58"/>
        <v>0</v>
      </c>
      <c r="S168" s="63">
        <v>0</v>
      </c>
      <c r="T168" s="17">
        <f t="shared" si="62"/>
        <v>0</v>
      </c>
      <c r="U168" s="18">
        <v>0</v>
      </c>
      <c r="V168" s="17">
        <f t="shared" si="44"/>
        <v>0</v>
      </c>
      <c r="W168" s="63">
        <v>0</v>
      </c>
      <c r="X168" s="17">
        <f t="shared" si="53"/>
        <v>0</v>
      </c>
      <c r="Y168" s="63">
        <v>0</v>
      </c>
      <c r="Z168" s="17">
        <f t="shared" si="54"/>
        <v>0</v>
      </c>
      <c r="AA168" s="63">
        <f t="shared" si="59"/>
        <v>420</v>
      </c>
      <c r="AB168" s="67">
        <f t="shared" si="55"/>
        <v>98.59154929577466</v>
      </c>
      <c r="AC168" s="18">
        <v>6</v>
      </c>
      <c r="AD168" s="76">
        <f t="shared" si="56"/>
        <v>1.4084507042253522</v>
      </c>
      <c r="AE168" s="63">
        <f t="shared" si="63"/>
        <v>426</v>
      </c>
      <c r="AF168" s="76">
        <f t="shared" si="48"/>
        <v>62.00873362445415</v>
      </c>
      <c r="AG168" s="77">
        <f t="shared" si="57"/>
        <v>-37.99126637554585</v>
      </c>
    </row>
    <row r="169" spans="1:33" ht="12.75">
      <c r="A169" s="226"/>
      <c r="B169" s="108">
        <v>81</v>
      </c>
      <c r="C169" s="109" t="s">
        <v>8</v>
      </c>
      <c r="D169" s="110">
        <v>687</v>
      </c>
      <c r="E169" s="18">
        <v>148</v>
      </c>
      <c r="F169" s="17">
        <f t="shared" si="49"/>
        <v>36.18581907090464</v>
      </c>
      <c r="G169" s="18">
        <v>204</v>
      </c>
      <c r="H169" s="17">
        <f t="shared" si="50"/>
        <v>49.877750611246945</v>
      </c>
      <c r="I169" s="18">
        <v>10</v>
      </c>
      <c r="J169" s="17">
        <f t="shared" si="60"/>
        <v>2.444987775061125</v>
      </c>
      <c r="K169" s="18">
        <v>2</v>
      </c>
      <c r="L169" s="17">
        <f t="shared" si="51"/>
        <v>0.4889975550122249</v>
      </c>
      <c r="M169" s="18">
        <v>2</v>
      </c>
      <c r="N169" s="17">
        <f t="shared" si="52"/>
        <v>0.4889975550122249</v>
      </c>
      <c r="O169" s="18">
        <v>34</v>
      </c>
      <c r="P169" s="17">
        <f t="shared" si="42"/>
        <v>8.312958435207824</v>
      </c>
      <c r="Q169" s="18">
        <v>0</v>
      </c>
      <c r="R169" s="17">
        <f t="shared" si="58"/>
        <v>0</v>
      </c>
      <c r="S169" s="63">
        <v>1</v>
      </c>
      <c r="T169" s="17">
        <f t="shared" si="62"/>
        <v>0.24449877750611246</v>
      </c>
      <c r="U169" s="18">
        <v>0</v>
      </c>
      <c r="V169" s="17">
        <f t="shared" si="44"/>
        <v>0</v>
      </c>
      <c r="W169" s="63">
        <v>2</v>
      </c>
      <c r="X169" s="17">
        <f t="shared" si="53"/>
        <v>0.4889975550122249</v>
      </c>
      <c r="Y169" s="63">
        <v>0</v>
      </c>
      <c r="Z169" s="17">
        <f t="shared" si="54"/>
        <v>0</v>
      </c>
      <c r="AA169" s="63">
        <f t="shared" si="59"/>
        <v>403</v>
      </c>
      <c r="AB169" s="67">
        <f t="shared" si="55"/>
        <v>98.53300733496333</v>
      </c>
      <c r="AC169" s="18">
        <v>6</v>
      </c>
      <c r="AD169" s="76">
        <f t="shared" si="56"/>
        <v>1.466992665036675</v>
      </c>
      <c r="AE169" s="63">
        <f t="shared" si="63"/>
        <v>409</v>
      </c>
      <c r="AF169" s="76">
        <f aca="true" t="shared" si="64" ref="AF169:AF200">AE169/D169*100</f>
        <v>59.53420669577875</v>
      </c>
      <c r="AG169" s="77">
        <f t="shared" si="57"/>
        <v>-40.46579330422125</v>
      </c>
    </row>
    <row r="170" spans="1:33" ht="12.75">
      <c r="A170" s="226"/>
      <c r="B170" s="108">
        <v>81</v>
      </c>
      <c r="C170" s="109" t="s">
        <v>9</v>
      </c>
      <c r="D170" s="110">
        <v>687</v>
      </c>
      <c r="E170" s="18">
        <v>171</v>
      </c>
      <c r="F170" s="17">
        <f t="shared" si="49"/>
        <v>40.42553191489361</v>
      </c>
      <c r="G170" s="18">
        <v>183</v>
      </c>
      <c r="H170" s="17">
        <f t="shared" si="50"/>
        <v>43.262411347517734</v>
      </c>
      <c r="I170" s="18">
        <v>11</v>
      </c>
      <c r="J170" s="17">
        <f t="shared" si="60"/>
        <v>2.6004728132387704</v>
      </c>
      <c r="K170" s="18">
        <v>3</v>
      </c>
      <c r="L170" s="17">
        <f t="shared" si="51"/>
        <v>0.7092198581560284</v>
      </c>
      <c r="M170" s="18">
        <v>4</v>
      </c>
      <c r="N170" s="17">
        <f t="shared" si="52"/>
        <v>0.9456264775413712</v>
      </c>
      <c r="O170" s="18">
        <v>37</v>
      </c>
      <c r="P170" s="17">
        <f t="shared" si="42"/>
        <v>8.747044917257684</v>
      </c>
      <c r="Q170" s="18">
        <v>0</v>
      </c>
      <c r="R170" s="17">
        <f t="shared" si="58"/>
        <v>0</v>
      </c>
      <c r="S170" s="63">
        <v>4</v>
      </c>
      <c r="T170" s="17">
        <f t="shared" si="62"/>
        <v>0.9456264775413712</v>
      </c>
      <c r="U170" s="18">
        <v>0</v>
      </c>
      <c r="V170" s="17">
        <f t="shared" si="44"/>
        <v>0</v>
      </c>
      <c r="W170" s="63">
        <v>1</v>
      </c>
      <c r="X170" s="17">
        <f t="shared" si="53"/>
        <v>0.2364066193853428</v>
      </c>
      <c r="Y170" s="63">
        <v>0</v>
      </c>
      <c r="Z170" s="17">
        <f t="shared" si="54"/>
        <v>0</v>
      </c>
      <c r="AA170" s="63">
        <f t="shared" si="59"/>
        <v>414</v>
      </c>
      <c r="AB170" s="67">
        <f t="shared" si="55"/>
        <v>97.87234042553192</v>
      </c>
      <c r="AC170" s="18">
        <v>9</v>
      </c>
      <c r="AD170" s="76">
        <f t="shared" si="56"/>
        <v>2.127659574468085</v>
      </c>
      <c r="AE170" s="63">
        <f t="shared" si="63"/>
        <v>423</v>
      </c>
      <c r="AF170" s="76">
        <f t="shared" si="64"/>
        <v>61.572052401746724</v>
      </c>
      <c r="AG170" s="77">
        <f t="shared" si="57"/>
        <v>-38.427947598253276</v>
      </c>
    </row>
    <row r="171" spans="1:33" ht="12.75">
      <c r="A171" s="226"/>
      <c r="B171" s="108">
        <v>81</v>
      </c>
      <c r="C171" s="109" t="s">
        <v>10</v>
      </c>
      <c r="D171" s="110">
        <v>687</v>
      </c>
      <c r="E171" s="18">
        <v>163</v>
      </c>
      <c r="F171" s="17">
        <f t="shared" si="49"/>
        <v>40.44665012406948</v>
      </c>
      <c r="G171" s="18">
        <v>189</v>
      </c>
      <c r="H171" s="17">
        <f t="shared" si="50"/>
        <v>46.898263027295286</v>
      </c>
      <c r="I171" s="18">
        <v>5</v>
      </c>
      <c r="J171" s="17">
        <f t="shared" si="60"/>
        <v>1.240694789081886</v>
      </c>
      <c r="K171" s="18">
        <v>3</v>
      </c>
      <c r="L171" s="17">
        <f t="shared" si="51"/>
        <v>0.7444168734491315</v>
      </c>
      <c r="M171" s="18">
        <v>3</v>
      </c>
      <c r="N171" s="17">
        <f t="shared" si="52"/>
        <v>0.7444168734491315</v>
      </c>
      <c r="O171" s="18">
        <v>33</v>
      </c>
      <c r="P171" s="17">
        <f t="shared" si="42"/>
        <v>8.188585607940446</v>
      </c>
      <c r="Q171" s="18">
        <v>0</v>
      </c>
      <c r="R171" s="17">
        <f t="shared" si="58"/>
        <v>0</v>
      </c>
      <c r="S171" s="63">
        <v>1</v>
      </c>
      <c r="T171" s="17">
        <f t="shared" si="62"/>
        <v>0.24813895781637718</v>
      </c>
      <c r="U171" s="18">
        <v>1</v>
      </c>
      <c r="V171" s="17">
        <f t="shared" si="44"/>
        <v>0.24813895781637718</v>
      </c>
      <c r="W171" s="63">
        <v>0</v>
      </c>
      <c r="X171" s="17">
        <f t="shared" si="53"/>
        <v>0</v>
      </c>
      <c r="Y171" s="63">
        <v>0</v>
      </c>
      <c r="Z171" s="17">
        <f t="shared" si="54"/>
        <v>0</v>
      </c>
      <c r="AA171" s="63">
        <f t="shared" si="59"/>
        <v>398</v>
      </c>
      <c r="AB171" s="67">
        <f t="shared" si="55"/>
        <v>98.75930521091811</v>
      </c>
      <c r="AC171" s="18">
        <v>5</v>
      </c>
      <c r="AD171" s="76">
        <f t="shared" si="56"/>
        <v>1.240694789081886</v>
      </c>
      <c r="AE171" s="63">
        <f t="shared" si="63"/>
        <v>403</v>
      </c>
      <c r="AF171" s="76">
        <f t="shared" si="64"/>
        <v>58.660844250363894</v>
      </c>
      <c r="AG171" s="77">
        <f t="shared" si="57"/>
        <v>-41.339155749636106</v>
      </c>
    </row>
    <row r="172" spans="1:33" ht="12.75">
      <c r="A172" s="226"/>
      <c r="B172" s="108">
        <v>81</v>
      </c>
      <c r="C172" s="109" t="s">
        <v>11</v>
      </c>
      <c r="D172" s="110">
        <v>688</v>
      </c>
      <c r="E172" s="18">
        <v>176</v>
      </c>
      <c r="F172" s="17">
        <f t="shared" si="49"/>
        <v>39.63963963963964</v>
      </c>
      <c r="G172" s="18">
        <v>220</v>
      </c>
      <c r="H172" s="17">
        <f t="shared" si="50"/>
        <v>49.549549549549546</v>
      </c>
      <c r="I172" s="18">
        <v>2</v>
      </c>
      <c r="J172" s="17">
        <f t="shared" si="60"/>
        <v>0.45045045045045046</v>
      </c>
      <c r="K172" s="18">
        <v>2</v>
      </c>
      <c r="L172" s="17">
        <f t="shared" si="51"/>
        <v>0.45045045045045046</v>
      </c>
      <c r="M172" s="18">
        <v>3</v>
      </c>
      <c r="N172" s="17">
        <f t="shared" si="52"/>
        <v>0.6756756756756757</v>
      </c>
      <c r="O172" s="18">
        <v>35</v>
      </c>
      <c r="P172" s="17">
        <f t="shared" si="42"/>
        <v>7.882882882882883</v>
      </c>
      <c r="Q172" s="18">
        <v>0</v>
      </c>
      <c r="R172" s="17">
        <f t="shared" si="58"/>
        <v>0</v>
      </c>
      <c r="S172" s="63">
        <v>2</v>
      </c>
      <c r="T172" s="17">
        <f t="shared" si="62"/>
        <v>0.45045045045045046</v>
      </c>
      <c r="U172" s="18">
        <v>0</v>
      </c>
      <c r="V172" s="17">
        <f t="shared" si="44"/>
        <v>0</v>
      </c>
      <c r="W172" s="63">
        <v>0</v>
      </c>
      <c r="X172" s="17">
        <f t="shared" si="53"/>
        <v>0</v>
      </c>
      <c r="Y172" s="63">
        <v>0</v>
      </c>
      <c r="Z172" s="17">
        <f t="shared" si="54"/>
        <v>0</v>
      </c>
      <c r="AA172" s="63">
        <f t="shared" si="59"/>
        <v>440</v>
      </c>
      <c r="AB172" s="67">
        <f t="shared" si="55"/>
        <v>99.09909909909909</v>
      </c>
      <c r="AC172" s="18">
        <v>4</v>
      </c>
      <c r="AD172" s="76">
        <f t="shared" si="56"/>
        <v>0.9009009009009009</v>
      </c>
      <c r="AE172" s="63">
        <f t="shared" si="63"/>
        <v>444</v>
      </c>
      <c r="AF172" s="76">
        <f t="shared" si="64"/>
        <v>64.53488372093024</v>
      </c>
      <c r="AG172" s="77">
        <f t="shared" si="57"/>
        <v>-35.46511627906976</v>
      </c>
    </row>
    <row r="173" spans="1:33" ht="12.75">
      <c r="A173" s="226"/>
      <c r="B173" s="108">
        <v>81</v>
      </c>
      <c r="C173" s="109" t="s">
        <v>12</v>
      </c>
      <c r="D173" s="110">
        <v>688</v>
      </c>
      <c r="E173" s="18">
        <v>163</v>
      </c>
      <c r="F173" s="17">
        <f t="shared" si="49"/>
        <v>38.26291079812207</v>
      </c>
      <c r="G173" s="18">
        <v>201</v>
      </c>
      <c r="H173" s="17">
        <f t="shared" si="50"/>
        <v>47.183098591549296</v>
      </c>
      <c r="I173" s="18">
        <v>4</v>
      </c>
      <c r="J173" s="17">
        <f t="shared" si="60"/>
        <v>0.9389671361502347</v>
      </c>
      <c r="K173" s="18">
        <v>2</v>
      </c>
      <c r="L173" s="17">
        <f t="shared" si="51"/>
        <v>0.4694835680751174</v>
      </c>
      <c r="M173" s="18">
        <v>4</v>
      </c>
      <c r="N173" s="17">
        <f t="shared" si="52"/>
        <v>0.9389671361502347</v>
      </c>
      <c r="O173" s="18">
        <v>48</v>
      </c>
      <c r="P173" s="17">
        <f t="shared" si="42"/>
        <v>11.267605633802818</v>
      </c>
      <c r="Q173" s="18">
        <v>0</v>
      </c>
      <c r="R173" s="17">
        <f t="shared" si="58"/>
        <v>0</v>
      </c>
      <c r="S173" s="63">
        <v>1</v>
      </c>
      <c r="T173" s="17">
        <f t="shared" si="62"/>
        <v>0.2347417840375587</v>
      </c>
      <c r="U173" s="18">
        <v>0</v>
      </c>
      <c r="V173" s="17">
        <f t="shared" si="44"/>
        <v>0</v>
      </c>
      <c r="W173" s="63">
        <v>0</v>
      </c>
      <c r="X173" s="17">
        <f t="shared" si="53"/>
        <v>0</v>
      </c>
      <c r="Y173" s="63">
        <v>0</v>
      </c>
      <c r="Z173" s="17">
        <f t="shared" si="54"/>
        <v>0</v>
      </c>
      <c r="AA173" s="63">
        <f t="shared" si="59"/>
        <v>423</v>
      </c>
      <c r="AB173" s="67">
        <f t="shared" si="55"/>
        <v>99.29577464788733</v>
      </c>
      <c r="AC173" s="18">
        <v>3</v>
      </c>
      <c r="AD173" s="76">
        <f t="shared" si="56"/>
        <v>0.7042253521126761</v>
      </c>
      <c r="AE173" s="63">
        <f t="shared" si="63"/>
        <v>426</v>
      </c>
      <c r="AF173" s="76">
        <f t="shared" si="64"/>
        <v>61.91860465116279</v>
      </c>
      <c r="AG173" s="77">
        <f t="shared" si="57"/>
        <v>-38.08139534883721</v>
      </c>
    </row>
    <row r="174" spans="1:33" ht="12.75">
      <c r="A174" s="226"/>
      <c r="B174" s="108">
        <v>81</v>
      </c>
      <c r="C174" s="109" t="s">
        <v>13</v>
      </c>
      <c r="D174" s="110">
        <v>688</v>
      </c>
      <c r="E174" s="18">
        <v>153</v>
      </c>
      <c r="F174" s="17">
        <f t="shared" si="49"/>
        <v>37.22627737226277</v>
      </c>
      <c r="G174" s="18">
        <v>198</v>
      </c>
      <c r="H174" s="17">
        <f t="shared" si="50"/>
        <v>48.175182481751825</v>
      </c>
      <c r="I174" s="18">
        <v>6</v>
      </c>
      <c r="J174" s="17">
        <f t="shared" si="60"/>
        <v>1.4598540145985401</v>
      </c>
      <c r="K174" s="18">
        <v>0</v>
      </c>
      <c r="L174" s="17">
        <f t="shared" si="51"/>
        <v>0</v>
      </c>
      <c r="M174" s="18">
        <v>5</v>
      </c>
      <c r="N174" s="17">
        <f t="shared" si="52"/>
        <v>1.2165450121654502</v>
      </c>
      <c r="O174" s="18">
        <v>40</v>
      </c>
      <c r="P174" s="17">
        <f t="shared" si="42"/>
        <v>9.732360097323602</v>
      </c>
      <c r="Q174" s="18">
        <v>0</v>
      </c>
      <c r="R174" s="17">
        <f t="shared" si="58"/>
        <v>0</v>
      </c>
      <c r="S174" s="63">
        <v>5</v>
      </c>
      <c r="T174" s="17">
        <f t="shared" si="62"/>
        <v>1.2165450121654502</v>
      </c>
      <c r="U174" s="18">
        <v>0</v>
      </c>
      <c r="V174" s="17">
        <f t="shared" si="44"/>
        <v>0</v>
      </c>
      <c r="W174" s="63">
        <v>1</v>
      </c>
      <c r="X174" s="17">
        <f t="shared" si="53"/>
        <v>0.24330900243309003</v>
      </c>
      <c r="Y174" s="63">
        <v>0</v>
      </c>
      <c r="Z174" s="17">
        <f t="shared" si="54"/>
        <v>0</v>
      </c>
      <c r="AA174" s="63">
        <f t="shared" si="59"/>
        <v>408</v>
      </c>
      <c r="AB174" s="67">
        <f t="shared" si="55"/>
        <v>99.27007299270073</v>
      </c>
      <c r="AC174" s="18">
        <v>3</v>
      </c>
      <c r="AD174" s="76">
        <f t="shared" si="56"/>
        <v>0.7299270072992701</v>
      </c>
      <c r="AE174" s="63">
        <f t="shared" si="63"/>
        <v>411</v>
      </c>
      <c r="AF174" s="76">
        <f t="shared" si="64"/>
        <v>59.73837209302325</v>
      </c>
      <c r="AG174" s="77">
        <f t="shared" si="57"/>
        <v>-40.26162790697675</v>
      </c>
    </row>
    <row r="175" spans="1:33" ht="12.75">
      <c r="A175" s="226"/>
      <c r="B175" s="108">
        <v>82</v>
      </c>
      <c r="C175" s="109" t="s">
        <v>7</v>
      </c>
      <c r="D175" s="110">
        <v>443</v>
      </c>
      <c r="E175" s="18">
        <v>112</v>
      </c>
      <c r="F175" s="17">
        <f t="shared" si="49"/>
        <v>37.58389261744966</v>
      </c>
      <c r="G175" s="18">
        <v>152</v>
      </c>
      <c r="H175" s="17">
        <f t="shared" si="50"/>
        <v>51.006711409395976</v>
      </c>
      <c r="I175" s="18">
        <v>1</v>
      </c>
      <c r="J175" s="17">
        <f aca="true" t="shared" si="65" ref="J175:J206">I175/AE175*100</f>
        <v>0.33557046979865773</v>
      </c>
      <c r="K175" s="18">
        <v>0</v>
      </c>
      <c r="L175" s="17">
        <f t="shared" si="51"/>
        <v>0</v>
      </c>
      <c r="M175" s="18">
        <v>2</v>
      </c>
      <c r="N175" s="17">
        <f t="shared" si="52"/>
        <v>0.6711409395973155</v>
      </c>
      <c r="O175" s="18">
        <v>23</v>
      </c>
      <c r="P175" s="17">
        <f aca="true" t="shared" si="66" ref="P175:P238">O175/AE175*100</f>
        <v>7.718120805369128</v>
      </c>
      <c r="Q175" s="18">
        <v>0</v>
      </c>
      <c r="R175" s="17">
        <f t="shared" si="58"/>
        <v>0</v>
      </c>
      <c r="S175" s="63">
        <v>1</v>
      </c>
      <c r="T175" s="17">
        <f t="shared" si="62"/>
        <v>0.33557046979865773</v>
      </c>
      <c r="U175" s="18">
        <v>0</v>
      </c>
      <c r="V175" s="17">
        <f aca="true" t="shared" si="67" ref="V175:V238">U175/AE175*100</f>
        <v>0</v>
      </c>
      <c r="W175" s="63">
        <v>2</v>
      </c>
      <c r="X175" s="17">
        <f t="shared" si="53"/>
        <v>0.6711409395973155</v>
      </c>
      <c r="Y175" s="63">
        <v>0</v>
      </c>
      <c r="Z175" s="17">
        <f t="shared" si="54"/>
        <v>0</v>
      </c>
      <c r="AA175" s="63">
        <f t="shared" si="59"/>
        <v>293</v>
      </c>
      <c r="AB175" s="67">
        <f t="shared" si="55"/>
        <v>98.3221476510067</v>
      </c>
      <c r="AC175" s="18">
        <v>5</v>
      </c>
      <c r="AD175" s="76">
        <f t="shared" si="56"/>
        <v>1.6778523489932886</v>
      </c>
      <c r="AE175" s="63">
        <f t="shared" si="63"/>
        <v>298</v>
      </c>
      <c r="AF175" s="76">
        <f t="shared" si="64"/>
        <v>67.2686230248307</v>
      </c>
      <c r="AG175" s="77">
        <f t="shared" si="57"/>
        <v>-32.7313769751693</v>
      </c>
    </row>
    <row r="176" spans="1:33" ht="12.75">
      <c r="A176" s="226"/>
      <c r="B176" s="108">
        <v>82</v>
      </c>
      <c r="C176" s="109" t="s">
        <v>8</v>
      </c>
      <c r="D176" s="110">
        <v>444</v>
      </c>
      <c r="E176" s="18">
        <v>112</v>
      </c>
      <c r="F176" s="17">
        <f t="shared" si="49"/>
        <v>40.43321299638989</v>
      </c>
      <c r="G176" s="18">
        <v>120</v>
      </c>
      <c r="H176" s="17">
        <f t="shared" si="50"/>
        <v>43.32129963898917</v>
      </c>
      <c r="I176" s="18">
        <v>4</v>
      </c>
      <c r="J176" s="17">
        <f t="shared" si="65"/>
        <v>1.444043321299639</v>
      </c>
      <c r="K176" s="18">
        <v>1</v>
      </c>
      <c r="L176" s="17">
        <f t="shared" si="51"/>
        <v>0.36101083032490977</v>
      </c>
      <c r="M176" s="18">
        <v>2</v>
      </c>
      <c r="N176" s="17">
        <f t="shared" si="52"/>
        <v>0.7220216606498195</v>
      </c>
      <c r="O176" s="18">
        <v>32</v>
      </c>
      <c r="P176" s="17">
        <f t="shared" si="66"/>
        <v>11.552346570397113</v>
      </c>
      <c r="Q176" s="18">
        <v>0</v>
      </c>
      <c r="R176" s="17">
        <f t="shared" si="58"/>
        <v>0</v>
      </c>
      <c r="S176" s="63">
        <v>0</v>
      </c>
      <c r="T176" s="17">
        <f t="shared" si="62"/>
        <v>0</v>
      </c>
      <c r="U176" s="18">
        <v>0</v>
      </c>
      <c r="V176" s="17">
        <f t="shared" si="67"/>
        <v>0</v>
      </c>
      <c r="W176" s="63">
        <v>1</v>
      </c>
      <c r="X176" s="17">
        <f t="shared" si="53"/>
        <v>0.36101083032490977</v>
      </c>
      <c r="Y176" s="63">
        <v>0</v>
      </c>
      <c r="Z176" s="17">
        <f t="shared" si="54"/>
        <v>0</v>
      </c>
      <c r="AA176" s="63">
        <f t="shared" si="59"/>
        <v>272</v>
      </c>
      <c r="AB176" s="67">
        <f t="shared" si="55"/>
        <v>98.19494584837545</v>
      </c>
      <c r="AC176" s="18">
        <v>5</v>
      </c>
      <c r="AD176" s="76">
        <f t="shared" si="56"/>
        <v>1.8050541516245486</v>
      </c>
      <c r="AE176" s="63">
        <f t="shared" si="63"/>
        <v>277</v>
      </c>
      <c r="AF176" s="76">
        <f t="shared" si="64"/>
        <v>62.387387387387385</v>
      </c>
      <c r="AG176" s="77">
        <f t="shared" si="57"/>
        <v>-37.612612612612615</v>
      </c>
    </row>
    <row r="177" spans="1:33" ht="12.75">
      <c r="A177" s="226"/>
      <c r="B177" s="108">
        <v>83</v>
      </c>
      <c r="C177" s="109" t="s">
        <v>7</v>
      </c>
      <c r="D177" s="110">
        <v>664</v>
      </c>
      <c r="E177" s="18">
        <v>159</v>
      </c>
      <c r="F177" s="17">
        <f t="shared" si="49"/>
        <v>38.405797101449274</v>
      </c>
      <c r="G177" s="18">
        <v>210</v>
      </c>
      <c r="H177" s="17">
        <f t="shared" si="50"/>
        <v>50.72463768115942</v>
      </c>
      <c r="I177" s="18">
        <v>4</v>
      </c>
      <c r="J177" s="17">
        <f t="shared" si="65"/>
        <v>0.966183574879227</v>
      </c>
      <c r="K177" s="18">
        <v>1</v>
      </c>
      <c r="L177" s="17">
        <f t="shared" si="51"/>
        <v>0.24154589371980675</v>
      </c>
      <c r="M177" s="18">
        <v>6</v>
      </c>
      <c r="N177" s="17">
        <f t="shared" si="52"/>
        <v>1.4492753623188406</v>
      </c>
      <c r="O177" s="18">
        <v>28</v>
      </c>
      <c r="P177" s="17">
        <f t="shared" si="66"/>
        <v>6.763285024154589</v>
      </c>
      <c r="Q177" s="18">
        <v>0</v>
      </c>
      <c r="R177" s="17">
        <f t="shared" si="58"/>
        <v>0</v>
      </c>
      <c r="S177" s="63">
        <v>3</v>
      </c>
      <c r="T177" s="17">
        <f t="shared" si="62"/>
        <v>0.7246376811594203</v>
      </c>
      <c r="U177" s="18">
        <v>1</v>
      </c>
      <c r="V177" s="17">
        <f t="shared" si="67"/>
        <v>0.24154589371980675</v>
      </c>
      <c r="W177" s="63">
        <v>0</v>
      </c>
      <c r="X177" s="17">
        <f t="shared" si="53"/>
        <v>0</v>
      </c>
      <c r="Y177" s="63">
        <v>0</v>
      </c>
      <c r="Z177" s="17">
        <f t="shared" si="54"/>
        <v>0</v>
      </c>
      <c r="AA177" s="63">
        <f t="shared" si="59"/>
        <v>412</v>
      </c>
      <c r="AB177" s="67">
        <f t="shared" si="55"/>
        <v>99.51690821256038</v>
      </c>
      <c r="AC177" s="18">
        <v>2</v>
      </c>
      <c r="AD177" s="76">
        <f t="shared" si="56"/>
        <v>0.4830917874396135</v>
      </c>
      <c r="AE177" s="63">
        <f t="shared" si="63"/>
        <v>414</v>
      </c>
      <c r="AF177" s="76">
        <f t="shared" si="64"/>
        <v>62.34939759036144</v>
      </c>
      <c r="AG177" s="77">
        <f t="shared" si="57"/>
        <v>-37.65060240963856</v>
      </c>
    </row>
    <row r="178" spans="1:33" ht="12.75">
      <c r="A178" s="226"/>
      <c r="B178" s="108">
        <v>83</v>
      </c>
      <c r="C178" s="109" t="s">
        <v>8</v>
      </c>
      <c r="D178" s="110">
        <v>664</v>
      </c>
      <c r="E178" s="18">
        <v>140</v>
      </c>
      <c r="F178" s="17">
        <f t="shared" si="49"/>
        <v>36.17571059431525</v>
      </c>
      <c r="G178" s="18">
        <v>191</v>
      </c>
      <c r="H178" s="17">
        <f t="shared" si="50"/>
        <v>49.35400516795866</v>
      </c>
      <c r="I178" s="18">
        <v>6</v>
      </c>
      <c r="J178" s="17">
        <f t="shared" si="65"/>
        <v>1.550387596899225</v>
      </c>
      <c r="K178" s="18">
        <v>2</v>
      </c>
      <c r="L178" s="17">
        <f t="shared" si="51"/>
        <v>0.516795865633075</v>
      </c>
      <c r="M178" s="18">
        <v>0</v>
      </c>
      <c r="N178" s="17">
        <f t="shared" si="52"/>
        <v>0</v>
      </c>
      <c r="O178" s="18">
        <v>30</v>
      </c>
      <c r="P178" s="17">
        <f t="shared" si="66"/>
        <v>7.751937984496124</v>
      </c>
      <c r="Q178" s="18">
        <v>0</v>
      </c>
      <c r="R178" s="17">
        <f t="shared" si="58"/>
        <v>0</v>
      </c>
      <c r="S178" s="63">
        <v>0</v>
      </c>
      <c r="T178" s="17">
        <f t="shared" si="62"/>
        <v>0</v>
      </c>
      <c r="U178" s="18">
        <v>0</v>
      </c>
      <c r="V178" s="17">
        <f t="shared" si="67"/>
        <v>0</v>
      </c>
      <c r="W178" s="63">
        <v>0</v>
      </c>
      <c r="X178" s="17">
        <f t="shared" si="53"/>
        <v>0</v>
      </c>
      <c r="Y178" s="63">
        <v>0</v>
      </c>
      <c r="Z178" s="17">
        <f t="shared" si="54"/>
        <v>0</v>
      </c>
      <c r="AA178" s="63">
        <f t="shared" si="59"/>
        <v>369</v>
      </c>
      <c r="AB178" s="67">
        <f t="shared" si="55"/>
        <v>95.34883720930233</v>
      </c>
      <c r="AC178" s="18">
        <v>18</v>
      </c>
      <c r="AD178" s="76">
        <f t="shared" si="56"/>
        <v>4.651162790697675</v>
      </c>
      <c r="AE178" s="63">
        <f t="shared" si="63"/>
        <v>387</v>
      </c>
      <c r="AF178" s="76">
        <f t="shared" si="64"/>
        <v>58.28313253012048</v>
      </c>
      <c r="AG178" s="77">
        <f t="shared" si="57"/>
        <v>-41.71686746987952</v>
      </c>
    </row>
    <row r="179" spans="1:33" ht="12.75">
      <c r="A179" s="226"/>
      <c r="B179" s="108">
        <v>83</v>
      </c>
      <c r="C179" s="109" t="s">
        <v>9</v>
      </c>
      <c r="D179" s="110">
        <v>665</v>
      </c>
      <c r="E179" s="18">
        <v>146</v>
      </c>
      <c r="F179" s="17">
        <f t="shared" si="49"/>
        <v>36.13861386138614</v>
      </c>
      <c r="G179" s="18">
        <v>206</v>
      </c>
      <c r="H179" s="17">
        <f t="shared" si="50"/>
        <v>50.99009900990099</v>
      </c>
      <c r="I179" s="18">
        <v>5</v>
      </c>
      <c r="J179" s="17">
        <f t="shared" si="65"/>
        <v>1.2376237623762376</v>
      </c>
      <c r="K179" s="18">
        <v>4</v>
      </c>
      <c r="L179" s="17">
        <f t="shared" si="51"/>
        <v>0.9900990099009901</v>
      </c>
      <c r="M179" s="18">
        <v>4</v>
      </c>
      <c r="N179" s="17">
        <f t="shared" si="52"/>
        <v>0.9900990099009901</v>
      </c>
      <c r="O179" s="18">
        <v>26</v>
      </c>
      <c r="P179" s="17">
        <f t="shared" si="66"/>
        <v>6.435643564356436</v>
      </c>
      <c r="Q179" s="18">
        <v>0</v>
      </c>
      <c r="R179" s="17">
        <f t="shared" si="58"/>
        <v>0</v>
      </c>
      <c r="S179" s="63">
        <v>5</v>
      </c>
      <c r="T179" s="17">
        <f t="shared" si="62"/>
        <v>1.2376237623762376</v>
      </c>
      <c r="U179" s="18">
        <v>0</v>
      </c>
      <c r="V179" s="17">
        <f t="shared" si="67"/>
        <v>0</v>
      </c>
      <c r="W179" s="63">
        <v>0</v>
      </c>
      <c r="X179" s="17">
        <f t="shared" si="53"/>
        <v>0</v>
      </c>
      <c r="Y179" s="63">
        <v>0</v>
      </c>
      <c r="Z179" s="17">
        <f t="shared" si="54"/>
        <v>0</v>
      </c>
      <c r="AA179" s="63">
        <f t="shared" si="59"/>
        <v>396</v>
      </c>
      <c r="AB179" s="67">
        <f t="shared" si="55"/>
        <v>98.01980198019803</v>
      </c>
      <c r="AC179" s="18">
        <v>8</v>
      </c>
      <c r="AD179" s="76">
        <f t="shared" si="56"/>
        <v>1.9801980198019802</v>
      </c>
      <c r="AE179" s="63">
        <f t="shared" si="63"/>
        <v>404</v>
      </c>
      <c r="AF179" s="76">
        <f t="shared" si="64"/>
        <v>60.75187969924812</v>
      </c>
      <c r="AG179" s="77">
        <f t="shared" si="57"/>
        <v>-39.24812030075188</v>
      </c>
    </row>
    <row r="180" spans="1:33" ht="12.75">
      <c r="A180" s="226"/>
      <c r="B180" s="108">
        <v>83</v>
      </c>
      <c r="C180" s="109" t="s">
        <v>10</v>
      </c>
      <c r="D180" s="110">
        <v>665</v>
      </c>
      <c r="E180" s="18">
        <v>153</v>
      </c>
      <c r="F180" s="17">
        <f t="shared" si="49"/>
        <v>38.15461346633416</v>
      </c>
      <c r="G180" s="18">
        <v>186</v>
      </c>
      <c r="H180" s="17">
        <f t="shared" si="50"/>
        <v>46.38403990024938</v>
      </c>
      <c r="I180" s="18">
        <v>4</v>
      </c>
      <c r="J180" s="17">
        <f t="shared" si="65"/>
        <v>0.997506234413965</v>
      </c>
      <c r="K180" s="18">
        <v>0</v>
      </c>
      <c r="L180" s="17">
        <f t="shared" si="51"/>
        <v>0</v>
      </c>
      <c r="M180" s="18">
        <v>7</v>
      </c>
      <c r="N180" s="17">
        <f t="shared" si="52"/>
        <v>1.7456359102244388</v>
      </c>
      <c r="O180" s="18">
        <v>41</v>
      </c>
      <c r="P180" s="17">
        <f t="shared" si="66"/>
        <v>10.224438902743142</v>
      </c>
      <c r="Q180" s="18">
        <v>0</v>
      </c>
      <c r="R180" s="17">
        <f t="shared" si="58"/>
        <v>0</v>
      </c>
      <c r="S180" s="63">
        <v>1</v>
      </c>
      <c r="T180" s="17">
        <f t="shared" si="62"/>
        <v>0.24937655860349126</v>
      </c>
      <c r="U180" s="18">
        <v>0</v>
      </c>
      <c r="V180" s="17">
        <f t="shared" si="67"/>
        <v>0</v>
      </c>
      <c r="W180" s="63">
        <v>0</v>
      </c>
      <c r="X180" s="17">
        <f t="shared" si="53"/>
        <v>0</v>
      </c>
      <c r="Y180" s="63">
        <v>0</v>
      </c>
      <c r="Z180" s="17">
        <f t="shared" si="54"/>
        <v>0</v>
      </c>
      <c r="AA180" s="63">
        <f t="shared" si="59"/>
        <v>392</v>
      </c>
      <c r="AB180" s="67">
        <f t="shared" si="55"/>
        <v>97.75561097256858</v>
      </c>
      <c r="AC180" s="18">
        <v>9</v>
      </c>
      <c r="AD180" s="76">
        <f t="shared" si="56"/>
        <v>2.2443890274314215</v>
      </c>
      <c r="AE180" s="63">
        <f t="shared" si="63"/>
        <v>401</v>
      </c>
      <c r="AF180" s="76">
        <f t="shared" si="64"/>
        <v>60.30075187969924</v>
      </c>
      <c r="AG180" s="77">
        <f t="shared" si="57"/>
        <v>-39.69924812030076</v>
      </c>
    </row>
    <row r="181" spans="1:33" ht="12.75">
      <c r="A181" s="226"/>
      <c r="B181" s="108">
        <v>84</v>
      </c>
      <c r="C181" s="109" t="s">
        <v>7</v>
      </c>
      <c r="D181" s="110">
        <v>742</v>
      </c>
      <c r="E181" s="18">
        <v>168</v>
      </c>
      <c r="F181" s="17">
        <f t="shared" si="49"/>
        <v>39.436619718309856</v>
      </c>
      <c r="G181" s="18">
        <v>202</v>
      </c>
      <c r="H181" s="17">
        <f t="shared" si="50"/>
        <v>47.417840375586856</v>
      </c>
      <c r="I181" s="18">
        <v>3</v>
      </c>
      <c r="J181" s="17">
        <f t="shared" si="65"/>
        <v>0.7042253521126761</v>
      </c>
      <c r="K181" s="18">
        <v>0</v>
      </c>
      <c r="L181" s="17">
        <f t="shared" si="51"/>
        <v>0</v>
      </c>
      <c r="M181" s="18">
        <v>3</v>
      </c>
      <c r="N181" s="17">
        <f t="shared" si="52"/>
        <v>0.7042253521126761</v>
      </c>
      <c r="O181" s="18">
        <v>32</v>
      </c>
      <c r="P181" s="17">
        <f t="shared" si="66"/>
        <v>7.511737089201878</v>
      </c>
      <c r="Q181" s="18">
        <v>0</v>
      </c>
      <c r="R181" s="17">
        <f t="shared" si="58"/>
        <v>0</v>
      </c>
      <c r="S181" s="63">
        <v>4</v>
      </c>
      <c r="T181" s="17">
        <f t="shared" si="62"/>
        <v>0.9389671361502347</v>
      </c>
      <c r="U181" s="18">
        <v>0</v>
      </c>
      <c r="V181" s="17">
        <f t="shared" si="67"/>
        <v>0</v>
      </c>
      <c r="W181" s="63">
        <v>0</v>
      </c>
      <c r="X181" s="17">
        <f t="shared" si="53"/>
        <v>0</v>
      </c>
      <c r="Y181" s="63">
        <v>0</v>
      </c>
      <c r="Z181" s="17">
        <f t="shared" si="54"/>
        <v>0</v>
      </c>
      <c r="AA181" s="63">
        <f t="shared" si="59"/>
        <v>412</v>
      </c>
      <c r="AB181" s="67">
        <f t="shared" si="55"/>
        <v>96.71361502347418</v>
      </c>
      <c r="AC181" s="18">
        <v>14</v>
      </c>
      <c r="AD181" s="76">
        <f t="shared" si="56"/>
        <v>3.286384976525822</v>
      </c>
      <c r="AE181" s="63">
        <f t="shared" si="63"/>
        <v>426</v>
      </c>
      <c r="AF181" s="76">
        <f t="shared" si="64"/>
        <v>57.41239892183289</v>
      </c>
      <c r="AG181" s="77">
        <f t="shared" si="57"/>
        <v>-42.58760107816711</v>
      </c>
    </row>
    <row r="182" spans="1:33" ht="12.75">
      <c r="A182" s="226"/>
      <c r="B182" s="108">
        <v>85</v>
      </c>
      <c r="C182" s="109" t="s">
        <v>7</v>
      </c>
      <c r="D182" s="110">
        <v>494</v>
      </c>
      <c r="E182" s="18">
        <v>116</v>
      </c>
      <c r="F182" s="17">
        <f t="shared" si="49"/>
        <v>37.17948717948718</v>
      </c>
      <c r="G182" s="18">
        <v>138</v>
      </c>
      <c r="H182" s="17">
        <f t="shared" si="50"/>
        <v>44.230769230769226</v>
      </c>
      <c r="I182" s="18">
        <v>2</v>
      </c>
      <c r="J182" s="17">
        <f t="shared" si="65"/>
        <v>0.641025641025641</v>
      </c>
      <c r="K182" s="18">
        <v>1</v>
      </c>
      <c r="L182" s="17">
        <f t="shared" si="51"/>
        <v>0.3205128205128205</v>
      </c>
      <c r="M182" s="18">
        <v>2</v>
      </c>
      <c r="N182" s="17">
        <f t="shared" si="52"/>
        <v>0.641025641025641</v>
      </c>
      <c r="O182" s="18">
        <v>29</v>
      </c>
      <c r="P182" s="17">
        <f t="shared" si="66"/>
        <v>9.294871794871796</v>
      </c>
      <c r="Q182" s="18">
        <v>1</v>
      </c>
      <c r="R182" s="17">
        <f t="shared" si="58"/>
        <v>0.3205128205128205</v>
      </c>
      <c r="S182" s="63">
        <v>2</v>
      </c>
      <c r="T182" s="17">
        <f aca="true" t="shared" si="68" ref="T182:T213">S182/AE182*100</f>
        <v>0.641025641025641</v>
      </c>
      <c r="U182" s="18">
        <v>2</v>
      </c>
      <c r="V182" s="17">
        <f t="shared" si="67"/>
        <v>0.641025641025641</v>
      </c>
      <c r="W182" s="63">
        <v>2</v>
      </c>
      <c r="X182" s="17">
        <f t="shared" si="53"/>
        <v>0.641025641025641</v>
      </c>
      <c r="Y182" s="63">
        <v>0</v>
      </c>
      <c r="Z182" s="17">
        <f t="shared" si="54"/>
        <v>0</v>
      </c>
      <c r="AA182" s="63">
        <f t="shared" si="59"/>
        <v>295</v>
      </c>
      <c r="AB182" s="67">
        <f t="shared" si="55"/>
        <v>94.55128205128204</v>
      </c>
      <c r="AC182" s="18">
        <v>17</v>
      </c>
      <c r="AD182" s="76">
        <f t="shared" si="56"/>
        <v>5.448717948717949</v>
      </c>
      <c r="AE182" s="63">
        <f t="shared" si="63"/>
        <v>312</v>
      </c>
      <c r="AF182" s="76">
        <f t="shared" si="64"/>
        <v>63.1578947368421</v>
      </c>
      <c r="AG182" s="77">
        <f t="shared" si="57"/>
        <v>-36.8421052631579</v>
      </c>
    </row>
    <row r="183" spans="1:33" ht="12.75">
      <c r="A183" s="226"/>
      <c r="B183" s="108">
        <v>85</v>
      </c>
      <c r="C183" s="109" t="s">
        <v>8</v>
      </c>
      <c r="D183" s="110">
        <v>494</v>
      </c>
      <c r="E183" s="18">
        <v>149</v>
      </c>
      <c r="F183" s="17">
        <f t="shared" si="49"/>
        <v>47.6038338658147</v>
      </c>
      <c r="G183" s="18">
        <v>123</v>
      </c>
      <c r="H183" s="17">
        <f t="shared" si="50"/>
        <v>39.29712460063898</v>
      </c>
      <c r="I183" s="18">
        <v>4</v>
      </c>
      <c r="J183" s="17">
        <f t="shared" si="65"/>
        <v>1.2779552715654952</v>
      </c>
      <c r="K183" s="18">
        <v>7</v>
      </c>
      <c r="L183" s="17">
        <f t="shared" si="51"/>
        <v>2.2364217252396164</v>
      </c>
      <c r="M183" s="18">
        <v>0</v>
      </c>
      <c r="N183" s="17">
        <f t="shared" si="52"/>
        <v>0</v>
      </c>
      <c r="O183" s="18">
        <v>19</v>
      </c>
      <c r="P183" s="17">
        <f t="shared" si="66"/>
        <v>6.070287539936102</v>
      </c>
      <c r="Q183" s="18">
        <v>0</v>
      </c>
      <c r="R183" s="17">
        <f t="shared" si="58"/>
        <v>0</v>
      </c>
      <c r="S183" s="63">
        <v>4</v>
      </c>
      <c r="T183" s="17">
        <f t="shared" si="68"/>
        <v>1.2779552715654952</v>
      </c>
      <c r="U183" s="18">
        <v>0</v>
      </c>
      <c r="V183" s="17">
        <f t="shared" si="67"/>
        <v>0</v>
      </c>
      <c r="W183" s="63">
        <v>0</v>
      </c>
      <c r="X183" s="17">
        <f t="shared" si="53"/>
        <v>0</v>
      </c>
      <c r="Y183" s="63">
        <v>0</v>
      </c>
      <c r="Z183" s="17">
        <f t="shared" si="54"/>
        <v>0</v>
      </c>
      <c r="AA183" s="63">
        <f t="shared" si="59"/>
        <v>306</v>
      </c>
      <c r="AB183" s="67">
        <f t="shared" si="55"/>
        <v>97.76357827476039</v>
      </c>
      <c r="AC183" s="18">
        <v>7</v>
      </c>
      <c r="AD183" s="76">
        <f t="shared" si="56"/>
        <v>2.2364217252396164</v>
      </c>
      <c r="AE183" s="63">
        <f t="shared" si="63"/>
        <v>313</v>
      </c>
      <c r="AF183" s="76">
        <f t="shared" si="64"/>
        <v>63.36032388663968</v>
      </c>
      <c r="AG183" s="77">
        <f t="shared" si="57"/>
        <v>-36.63967611336032</v>
      </c>
    </row>
    <row r="184" spans="1:33" ht="12.75">
      <c r="A184" s="226"/>
      <c r="B184" s="108">
        <v>86</v>
      </c>
      <c r="C184" s="109" t="s">
        <v>7</v>
      </c>
      <c r="D184" s="110">
        <v>510</v>
      </c>
      <c r="E184" s="18">
        <v>134</v>
      </c>
      <c r="F184" s="17">
        <f t="shared" si="49"/>
        <v>33.66834170854271</v>
      </c>
      <c r="G184" s="18">
        <v>234</v>
      </c>
      <c r="H184" s="17">
        <f t="shared" si="50"/>
        <v>58.79396984924623</v>
      </c>
      <c r="I184" s="18">
        <v>1</v>
      </c>
      <c r="J184" s="17">
        <f t="shared" si="65"/>
        <v>0.25125628140703515</v>
      </c>
      <c r="K184" s="18">
        <v>1</v>
      </c>
      <c r="L184" s="17">
        <f t="shared" si="51"/>
        <v>0.25125628140703515</v>
      </c>
      <c r="M184" s="18">
        <v>2</v>
      </c>
      <c r="N184" s="17">
        <f t="shared" si="52"/>
        <v>0.5025125628140703</v>
      </c>
      <c r="O184" s="18">
        <v>21</v>
      </c>
      <c r="P184" s="17">
        <f t="shared" si="66"/>
        <v>5.276381909547738</v>
      </c>
      <c r="Q184" s="18">
        <v>0</v>
      </c>
      <c r="R184" s="17">
        <f t="shared" si="58"/>
        <v>0</v>
      </c>
      <c r="S184" s="63">
        <v>3</v>
      </c>
      <c r="T184" s="17">
        <f t="shared" si="68"/>
        <v>0.7537688442211055</v>
      </c>
      <c r="U184" s="18">
        <v>0</v>
      </c>
      <c r="V184" s="17">
        <f t="shared" si="67"/>
        <v>0</v>
      </c>
      <c r="W184" s="63">
        <v>2</v>
      </c>
      <c r="X184" s="17">
        <f t="shared" si="53"/>
        <v>0.5025125628140703</v>
      </c>
      <c r="Y184" s="63">
        <v>0</v>
      </c>
      <c r="Z184" s="17">
        <f t="shared" si="54"/>
        <v>0</v>
      </c>
      <c r="AA184" s="63">
        <f t="shared" si="59"/>
        <v>398</v>
      </c>
      <c r="AB184" s="67">
        <f t="shared" si="55"/>
        <v>100</v>
      </c>
      <c r="AC184" s="18">
        <v>0</v>
      </c>
      <c r="AD184" s="76">
        <f t="shared" si="56"/>
        <v>0</v>
      </c>
      <c r="AE184" s="63">
        <f t="shared" si="63"/>
        <v>398</v>
      </c>
      <c r="AF184" s="76">
        <f t="shared" si="64"/>
        <v>78.03921568627452</v>
      </c>
      <c r="AG184" s="77">
        <f t="shared" si="57"/>
        <v>-21.960784313725483</v>
      </c>
    </row>
    <row r="185" spans="1:33" ht="12.75">
      <c r="A185" s="226"/>
      <c r="B185" s="108">
        <v>86</v>
      </c>
      <c r="C185" s="109" t="s">
        <v>8</v>
      </c>
      <c r="D185" s="110">
        <v>510</v>
      </c>
      <c r="E185" s="18">
        <v>120</v>
      </c>
      <c r="F185" s="17">
        <f t="shared" si="49"/>
        <v>30.69053708439898</v>
      </c>
      <c r="G185" s="18">
        <v>228</v>
      </c>
      <c r="H185" s="17">
        <f t="shared" si="50"/>
        <v>58.31202046035806</v>
      </c>
      <c r="I185" s="18">
        <v>3</v>
      </c>
      <c r="J185" s="17">
        <f t="shared" si="65"/>
        <v>0.7672634271099744</v>
      </c>
      <c r="K185" s="18">
        <v>2</v>
      </c>
      <c r="L185" s="17">
        <f t="shared" si="51"/>
        <v>0.5115089514066496</v>
      </c>
      <c r="M185" s="18">
        <v>1</v>
      </c>
      <c r="N185" s="17">
        <f t="shared" si="52"/>
        <v>0.2557544757033248</v>
      </c>
      <c r="O185" s="18">
        <v>26</v>
      </c>
      <c r="P185" s="17">
        <f t="shared" si="66"/>
        <v>6.649616368286446</v>
      </c>
      <c r="Q185" s="18">
        <v>0</v>
      </c>
      <c r="R185" s="17">
        <f t="shared" si="58"/>
        <v>0</v>
      </c>
      <c r="S185" s="63">
        <v>6</v>
      </c>
      <c r="T185" s="17">
        <f t="shared" si="68"/>
        <v>1.5345268542199488</v>
      </c>
      <c r="U185" s="18">
        <v>0</v>
      </c>
      <c r="V185" s="17">
        <f t="shared" si="67"/>
        <v>0</v>
      </c>
      <c r="W185" s="63">
        <v>1</v>
      </c>
      <c r="X185" s="17">
        <f t="shared" si="53"/>
        <v>0.2557544757033248</v>
      </c>
      <c r="Y185" s="63">
        <v>0</v>
      </c>
      <c r="Z185" s="17">
        <f t="shared" si="54"/>
        <v>0</v>
      </c>
      <c r="AA185" s="63">
        <f t="shared" si="59"/>
        <v>387</v>
      </c>
      <c r="AB185" s="67">
        <f t="shared" si="55"/>
        <v>98.9769820971867</v>
      </c>
      <c r="AC185" s="18">
        <v>4</v>
      </c>
      <c r="AD185" s="76">
        <f t="shared" si="56"/>
        <v>1.0230179028132993</v>
      </c>
      <c r="AE185" s="63">
        <f t="shared" si="63"/>
        <v>391</v>
      </c>
      <c r="AF185" s="76">
        <f t="shared" si="64"/>
        <v>76.66666666666667</v>
      </c>
      <c r="AG185" s="77">
        <f t="shared" si="57"/>
        <v>-23.33333333333333</v>
      </c>
    </row>
    <row r="186" spans="1:33" ht="12.75">
      <c r="A186" s="226"/>
      <c r="B186" s="108">
        <v>87</v>
      </c>
      <c r="C186" s="109" t="s">
        <v>7</v>
      </c>
      <c r="D186" s="110">
        <v>463</v>
      </c>
      <c r="E186" s="18">
        <v>98</v>
      </c>
      <c r="F186" s="17">
        <f t="shared" si="49"/>
        <v>31.11111111111111</v>
      </c>
      <c r="G186" s="18">
        <v>172</v>
      </c>
      <c r="H186" s="17">
        <f t="shared" si="50"/>
        <v>54.6031746031746</v>
      </c>
      <c r="I186" s="18">
        <v>2</v>
      </c>
      <c r="J186" s="17">
        <f t="shared" si="65"/>
        <v>0.6349206349206349</v>
      </c>
      <c r="K186" s="18">
        <v>0</v>
      </c>
      <c r="L186" s="17">
        <f t="shared" si="51"/>
        <v>0</v>
      </c>
      <c r="M186" s="18">
        <v>3</v>
      </c>
      <c r="N186" s="17">
        <f t="shared" si="52"/>
        <v>0.9523809523809524</v>
      </c>
      <c r="O186" s="18">
        <v>30</v>
      </c>
      <c r="P186" s="17">
        <f t="shared" si="66"/>
        <v>9.523809523809524</v>
      </c>
      <c r="Q186" s="18">
        <v>0</v>
      </c>
      <c r="R186" s="17">
        <f t="shared" si="58"/>
        <v>0</v>
      </c>
      <c r="S186" s="63">
        <v>1</v>
      </c>
      <c r="T186" s="17">
        <f t="shared" si="68"/>
        <v>0.31746031746031744</v>
      </c>
      <c r="U186" s="18">
        <v>0</v>
      </c>
      <c r="V186" s="17">
        <f t="shared" si="67"/>
        <v>0</v>
      </c>
      <c r="W186" s="63">
        <v>0</v>
      </c>
      <c r="X186" s="17">
        <f t="shared" si="53"/>
        <v>0</v>
      </c>
      <c r="Y186" s="63">
        <v>0</v>
      </c>
      <c r="Z186" s="17">
        <f t="shared" si="54"/>
        <v>0</v>
      </c>
      <c r="AA186" s="63">
        <f t="shared" si="59"/>
        <v>306</v>
      </c>
      <c r="AB186" s="67">
        <f t="shared" si="55"/>
        <v>97.14285714285714</v>
      </c>
      <c r="AC186" s="18">
        <v>9</v>
      </c>
      <c r="AD186" s="76">
        <f t="shared" si="56"/>
        <v>2.857142857142857</v>
      </c>
      <c r="AE186" s="63">
        <f>AA186+AC186</f>
        <v>315</v>
      </c>
      <c r="AF186" s="76">
        <f t="shared" si="64"/>
        <v>68.03455723542116</v>
      </c>
      <c r="AG186" s="77">
        <f t="shared" si="57"/>
        <v>-31.96544276457884</v>
      </c>
    </row>
    <row r="187" spans="1:33" ht="12.75">
      <c r="A187" s="226" t="s">
        <v>6</v>
      </c>
      <c r="B187" s="108">
        <v>87</v>
      </c>
      <c r="C187" s="109" t="s">
        <v>8</v>
      </c>
      <c r="D187" s="110">
        <v>464</v>
      </c>
      <c r="E187" s="18">
        <v>105</v>
      </c>
      <c r="F187" s="17">
        <f t="shared" si="49"/>
        <v>32.8125</v>
      </c>
      <c r="G187" s="18">
        <v>176</v>
      </c>
      <c r="H187" s="17">
        <f t="shared" si="50"/>
        <v>55.00000000000001</v>
      </c>
      <c r="I187" s="18">
        <v>4</v>
      </c>
      <c r="J187" s="17">
        <f t="shared" si="65"/>
        <v>1.25</v>
      </c>
      <c r="K187" s="18">
        <v>3</v>
      </c>
      <c r="L187" s="17">
        <f t="shared" si="51"/>
        <v>0.9375</v>
      </c>
      <c r="M187" s="18">
        <v>2</v>
      </c>
      <c r="N187" s="17">
        <f t="shared" si="52"/>
        <v>0.625</v>
      </c>
      <c r="O187" s="18">
        <v>23</v>
      </c>
      <c r="P187" s="17">
        <f t="shared" si="66"/>
        <v>7.187499999999999</v>
      </c>
      <c r="Q187" s="18">
        <v>0</v>
      </c>
      <c r="R187" s="17">
        <f t="shared" si="58"/>
        <v>0</v>
      </c>
      <c r="S187" s="63">
        <v>0</v>
      </c>
      <c r="T187" s="17">
        <f t="shared" si="68"/>
        <v>0</v>
      </c>
      <c r="U187" s="18">
        <v>0</v>
      </c>
      <c r="V187" s="17">
        <f t="shared" si="67"/>
        <v>0</v>
      </c>
      <c r="W187" s="63">
        <v>0</v>
      </c>
      <c r="X187" s="17">
        <f t="shared" si="53"/>
        <v>0</v>
      </c>
      <c r="Y187" s="63">
        <v>0</v>
      </c>
      <c r="Z187" s="17">
        <f t="shared" si="54"/>
        <v>0</v>
      </c>
      <c r="AA187" s="63">
        <f t="shared" si="59"/>
        <v>313</v>
      </c>
      <c r="AB187" s="67">
        <f t="shared" si="55"/>
        <v>97.8125</v>
      </c>
      <c r="AC187" s="18">
        <v>7</v>
      </c>
      <c r="AD187" s="76">
        <f t="shared" si="56"/>
        <v>2.1875</v>
      </c>
      <c r="AE187" s="63">
        <f>AA187+AC187</f>
        <v>320</v>
      </c>
      <c r="AF187" s="76">
        <f t="shared" si="64"/>
        <v>68.96551724137932</v>
      </c>
      <c r="AG187" s="77">
        <f t="shared" si="57"/>
        <v>-31.034482758620683</v>
      </c>
    </row>
    <row r="188" spans="1:33" ht="12.75">
      <c r="A188" s="226"/>
      <c r="B188" s="108">
        <v>88</v>
      </c>
      <c r="C188" s="109" t="s">
        <v>7</v>
      </c>
      <c r="D188" s="110">
        <v>667</v>
      </c>
      <c r="E188" s="18">
        <v>126</v>
      </c>
      <c r="F188" s="17">
        <f t="shared" si="49"/>
        <v>25.661914460285136</v>
      </c>
      <c r="G188" s="18">
        <v>297</v>
      </c>
      <c r="H188" s="17">
        <f t="shared" si="50"/>
        <v>60.4887983706721</v>
      </c>
      <c r="I188" s="18">
        <v>3</v>
      </c>
      <c r="J188" s="17">
        <f t="shared" si="65"/>
        <v>0.6109979633401221</v>
      </c>
      <c r="K188" s="18">
        <v>8</v>
      </c>
      <c r="L188" s="17">
        <f t="shared" si="51"/>
        <v>1.6293279022403258</v>
      </c>
      <c r="M188" s="18">
        <v>2</v>
      </c>
      <c r="N188" s="17">
        <f t="shared" si="52"/>
        <v>0.40733197556008144</v>
      </c>
      <c r="O188" s="18">
        <v>47</v>
      </c>
      <c r="P188" s="17">
        <f t="shared" si="66"/>
        <v>9.572301425661914</v>
      </c>
      <c r="Q188" s="18">
        <v>0</v>
      </c>
      <c r="R188" s="17">
        <f t="shared" si="58"/>
        <v>0</v>
      </c>
      <c r="S188" s="63">
        <v>3</v>
      </c>
      <c r="T188" s="17">
        <f t="shared" si="68"/>
        <v>0.6109979633401221</v>
      </c>
      <c r="U188" s="18">
        <v>0</v>
      </c>
      <c r="V188" s="17">
        <f t="shared" si="67"/>
        <v>0</v>
      </c>
      <c r="W188" s="63">
        <v>0</v>
      </c>
      <c r="X188" s="17">
        <f t="shared" si="53"/>
        <v>0</v>
      </c>
      <c r="Y188" s="63">
        <v>0</v>
      </c>
      <c r="Z188" s="17">
        <f t="shared" si="54"/>
        <v>0</v>
      </c>
      <c r="AA188" s="63">
        <f t="shared" si="59"/>
        <v>486</v>
      </c>
      <c r="AB188" s="67">
        <f t="shared" si="55"/>
        <v>98.98167006109979</v>
      </c>
      <c r="AC188" s="18">
        <v>5</v>
      </c>
      <c r="AD188" s="76">
        <f t="shared" si="56"/>
        <v>1.0183299389002036</v>
      </c>
      <c r="AE188" s="63">
        <f>AC188+AA188</f>
        <v>491</v>
      </c>
      <c r="AF188" s="76">
        <f t="shared" si="64"/>
        <v>73.61319340329835</v>
      </c>
      <c r="AG188" s="77">
        <f t="shared" si="57"/>
        <v>-26.386806596701646</v>
      </c>
    </row>
    <row r="189" spans="1:33" ht="12.75">
      <c r="A189" s="226"/>
      <c r="B189" s="108">
        <v>89</v>
      </c>
      <c r="C189" s="109" t="s">
        <v>7</v>
      </c>
      <c r="D189" s="110">
        <v>525</v>
      </c>
      <c r="E189" s="18">
        <v>112</v>
      </c>
      <c r="F189" s="17">
        <f t="shared" si="49"/>
        <v>29.551451187335093</v>
      </c>
      <c r="G189" s="18">
        <v>217</v>
      </c>
      <c r="H189" s="17">
        <f t="shared" si="50"/>
        <v>57.25593667546174</v>
      </c>
      <c r="I189" s="18">
        <v>2</v>
      </c>
      <c r="J189" s="17">
        <f t="shared" si="65"/>
        <v>0.5277044854881267</v>
      </c>
      <c r="K189" s="18">
        <v>3</v>
      </c>
      <c r="L189" s="17">
        <f t="shared" si="51"/>
        <v>0.79155672823219</v>
      </c>
      <c r="M189" s="18">
        <v>2</v>
      </c>
      <c r="N189" s="17">
        <f t="shared" si="52"/>
        <v>0.5277044854881267</v>
      </c>
      <c r="O189" s="18">
        <v>38</v>
      </c>
      <c r="P189" s="17">
        <f t="shared" si="66"/>
        <v>10.026385224274406</v>
      </c>
      <c r="Q189" s="18">
        <v>0</v>
      </c>
      <c r="R189" s="17">
        <f t="shared" si="58"/>
        <v>0</v>
      </c>
      <c r="S189" s="63">
        <v>2</v>
      </c>
      <c r="T189" s="17">
        <f t="shared" si="68"/>
        <v>0.5277044854881267</v>
      </c>
      <c r="U189" s="18">
        <v>0</v>
      </c>
      <c r="V189" s="17">
        <f t="shared" si="67"/>
        <v>0</v>
      </c>
      <c r="W189" s="63">
        <v>0</v>
      </c>
      <c r="X189" s="17">
        <f t="shared" si="53"/>
        <v>0</v>
      </c>
      <c r="Y189" s="63">
        <v>0</v>
      </c>
      <c r="Z189" s="17">
        <f t="shared" si="54"/>
        <v>0</v>
      </c>
      <c r="AA189" s="63">
        <f t="shared" si="59"/>
        <v>376</v>
      </c>
      <c r="AB189" s="67">
        <f t="shared" si="55"/>
        <v>99.2084432717678</v>
      </c>
      <c r="AC189" s="18">
        <v>3</v>
      </c>
      <c r="AD189" s="76">
        <f t="shared" si="56"/>
        <v>0.79155672823219</v>
      </c>
      <c r="AE189" s="63">
        <f>AC189+AA189</f>
        <v>379</v>
      </c>
      <c r="AF189" s="76">
        <f t="shared" si="64"/>
        <v>72.19047619047619</v>
      </c>
      <c r="AG189" s="77">
        <f t="shared" si="57"/>
        <v>-27.80952380952381</v>
      </c>
    </row>
    <row r="190" spans="1:33" ht="12.75">
      <c r="A190" s="226"/>
      <c r="B190" s="108">
        <v>89</v>
      </c>
      <c r="C190" s="109" t="s">
        <v>8</v>
      </c>
      <c r="D190" s="110">
        <v>525</v>
      </c>
      <c r="E190" s="18">
        <v>114</v>
      </c>
      <c r="F190" s="17">
        <f t="shared" si="49"/>
        <v>31.232876712328768</v>
      </c>
      <c r="G190" s="18">
        <v>210</v>
      </c>
      <c r="H190" s="17">
        <f t="shared" si="50"/>
        <v>57.534246575342465</v>
      </c>
      <c r="I190" s="18">
        <v>4</v>
      </c>
      <c r="J190" s="17">
        <f t="shared" si="65"/>
        <v>1.095890410958904</v>
      </c>
      <c r="K190" s="18">
        <v>0</v>
      </c>
      <c r="L190" s="17">
        <f t="shared" si="51"/>
        <v>0</v>
      </c>
      <c r="M190" s="18">
        <v>1</v>
      </c>
      <c r="N190" s="17">
        <f t="shared" si="52"/>
        <v>0.273972602739726</v>
      </c>
      <c r="O190" s="18">
        <v>33</v>
      </c>
      <c r="P190" s="17">
        <f t="shared" si="66"/>
        <v>9.04109589041096</v>
      </c>
      <c r="Q190" s="18">
        <v>0</v>
      </c>
      <c r="R190" s="17">
        <f t="shared" si="58"/>
        <v>0</v>
      </c>
      <c r="S190" s="63">
        <v>0</v>
      </c>
      <c r="T190" s="17">
        <f t="shared" si="68"/>
        <v>0</v>
      </c>
      <c r="U190" s="18">
        <v>0</v>
      </c>
      <c r="V190" s="17">
        <f t="shared" si="67"/>
        <v>0</v>
      </c>
      <c r="W190" s="63">
        <v>0</v>
      </c>
      <c r="X190" s="17">
        <f t="shared" si="53"/>
        <v>0</v>
      </c>
      <c r="Y190" s="63">
        <v>0</v>
      </c>
      <c r="Z190" s="17">
        <f t="shared" si="54"/>
        <v>0</v>
      </c>
      <c r="AA190" s="63">
        <f t="shared" si="59"/>
        <v>362</v>
      </c>
      <c r="AB190" s="67">
        <f t="shared" si="55"/>
        <v>99.17808219178083</v>
      </c>
      <c r="AC190" s="18">
        <v>3</v>
      </c>
      <c r="AD190" s="76">
        <f t="shared" si="56"/>
        <v>0.821917808219178</v>
      </c>
      <c r="AE190" s="63">
        <f>AC190+AA190</f>
        <v>365</v>
      </c>
      <c r="AF190" s="76">
        <f t="shared" si="64"/>
        <v>69.52380952380952</v>
      </c>
      <c r="AG190" s="77">
        <f t="shared" si="57"/>
        <v>-30.47619047619048</v>
      </c>
    </row>
    <row r="191" spans="1:33" ht="12.75">
      <c r="A191" s="226"/>
      <c r="B191" s="108">
        <v>90</v>
      </c>
      <c r="C191" s="109" t="s">
        <v>7</v>
      </c>
      <c r="D191" s="110">
        <v>717</v>
      </c>
      <c r="E191" s="18">
        <v>146</v>
      </c>
      <c r="F191" s="17">
        <f t="shared" si="49"/>
        <v>31.808278867102395</v>
      </c>
      <c r="G191" s="18">
        <v>229</v>
      </c>
      <c r="H191" s="17">
        <f t="shared" si="50"/>
        <v>49.89106753812636</v>
      </c>
      <c r="I191" s="18">
        <v>3</v>
      </c>
      <c r="J191" s="17">
        <f t="shared" si="65"/>
        <v>0.6535947712418301</v>
      </c>
      <c r="K191" s="18">
        <v>9</v>
      </c>
      <c r="L191" s="17">
        <f t="shared" si="51"/>
        <v>1.9607843137254901</v>
      </c>
      <c r="M191" s="18">
        <v>4</v>
      </c>
      <c r="N191" s="17">
        <f t="shared" si="52"/>
        <v>0.8714596949891068</v>
      </c>
      <c r="O191" s="18">
        <v>59</v>
      </c>
      <c r="P191" s="17">
        <f t="shared" si="66"/>
        <v>12.854030501089325</v>
      </c>
      <c r="Q191" s="18">
        <v>0</v>
      </c>
      <c r="R191" s="17">
        <f t="shared" si="58"/>
        <v>0</v>
      </c>
      <c r="S191" s="63">
        <v>1</v>
      </c>
      <c r="T191" s="17">
        <f t="shared" si="68"/>
        <v>0.2178649237472767</v>
      </c>
      <c r="U191" s="18">
        <v>0</v>
      </c>
      <c r="V191" s="17">
        <f t="shared" si="67"/>
        <v>0</v>
      </c>
      <c r="W191" s="63">
        <v>1</v>
      </c>
      <c r="X191" s="17">
        <f t="shared" si="53"/>
        <v>0.2178649237472767</v>
      </c>
      <c r="Y191" s="63">
        <v>0</v>
      </c>
      <c r="Z191" s="17">
        <f t="shared" si="54"/>
        <v>0</v>
      </c>
      <c r="AA191" s="63">
        <f t="shared" si="59"/>
        <v>452</v>
      </c>
      <c r="AB191" s="67">
        <f t="shared" si="55"/>
        <v>98.47494553376906</v>
      </c>
      <c r="AC191" s="18">
        <v>7</v>
      </c>
      <c r="AD191" s="76">
        <f t="shared" si="56"/>
        <v>1.5250544662309369</v>
      </c>
      <c r="AE191" s="63">
        <f>AC191+AA191</f>
        <v>459</v>
      </c>
      <c r="AF191" s="76">
        <f t="shared" si="64"/>
        <v>64.01673640167364</v>
      </c>
      <c r="AG191" s="77">
        <f t="shared" si="57"/>
        <v>-35.98326359832636</v>
      </c>
    </row>
    <row r="192" spans="1:33" ht="12.75">
      <c r="A192" s="226"/>
      <c r="B192" s="108">
        <v>90</v>
      </c>
      <c r="C192" s="109" t="s">
        <v>8</v>
      </c>
      <c r="D192" s="110">
        <v>717</v>
      </c>
      <c r="E192" s="18">
        <v>137</v>
      </c>
      <c r="F192" s="17">
        <f t="shared" si="49"/>
        <v>28.842105263157897</v>
      </c>
      <c r="G192" s="18">
        <v>246</v>
      </c>
      <c r="H192" s="17">
        <f t="shared" si="50"/>
        <v>51.78947368421053</v>
      </c>
      <c r="I192" s="18">
        <v>5</v>
      </c>
      <c r="J192" s="17">
        <f t="shared" si="65"/>
        <v>1.0526315789473684</v>
      </c>
      <c r="K192" s="18">
        <v>9</v>
      </c>
      <c r="L192" s="17">
        <f t="shared" si="51"/>
        <v>1.8947368421052633</v>
      </c>
      <c r="M192" s="18">
        <v>11</v>
      </c>
      <c r="N192" s="17">
        <f t="shared" si="52"/>
        <v>2.3157894736842106</v>
      </c>
      <c r="O192" s="18">
        <v>58</v>
      </c>
      <c r="P192" s="17">
        <f t="shared" si="66"/>
        <v>12.210526315789473</v>
      </c>
      <c r="Q192" s="18">
        <v>0</v>
      </c>
      <c r="R192" s="17">
        <f t="shared" si="58"/>
        <v>0</v>
      </c>
      <c r="S192" s="63">
        <v>1</v>
      </c>
      <c r="T192" s="17">
        <f t="shared" si="68"/>
        <v>0.21052631578947367</v>
      </c>
      <c r="U192" s="18">
        <v>0</v>
      </c>
      <c r="V192" s="17">
        <f t="shared" si="67"/>
        <v>0</v>
      </c>
      <c r="W192" s="63">
        <v>0</v>
      </c>
      <c r="X192" s="17">
        <f t="shared" si="53"/>
        <v>0</v>
      </c>
      <c r="Y192" s="63">
        <v>0</v>
      </c>
      <c r="Z192" s="17">
        <f t="shared" si="54"/>
        <v>0</v>
      </c>
      <c r="AA192" s="63">
        <f t="shared" si="59"/>
        <v>467</v>
      </c>
      <c r="AB192" s="67">
        <f t="shared" si="55"/>
        <v>98.3157894736842</v>
      </c>
      <c r="AC192" s="18">
        <v>8</v>
      </c>
      <c r="AD192" s="76">
        <f t="shared" si="56"/>
        <v>1.6842105263157894</v>
      </c>
      <c r="AE192" s="63">
        <f>AC192+AA192</f>
        <v>475</v>
      </c>
      <c r="AF192" s="76">
        <f t="shared" si="64"/>
        <v>66.24825662482566</v>
      </c>
      <c r="AG192" s="77">
        <f t="shared" si="57"/>
        <v>-33.75174337517434</v>
      </c>
    </row>
    <row r="193" spans="1:33" ht="12.75">
      <c r="A193" s="226"/>
      <c r="B193" s="108">
        <v>91</v>
      </c>
      <c r="C193" s="109" t="s">
        <v>7</v>
      </c>
      <c r="D193" s="110">
        <v>623</v>
      </c>
      <c r="E193" s="18">
        <v>143</v>
      </c>
      <c r="F193" s="17">
        <f t="shared" si="49"/>
        <v>38.858695652173914</v>
      </c>
      <c r="G193" s="18">
        <v>153</v>
      </c>
      <c r="H193" s="17">
        <f t="shared" si="50"/>
        <v>41.57608695652174</v>
      </c>
      <c r="I193" s="18">
        <v>7</v>
      </c>
      <c r="J193" s="17">
        <f t="shared" si="65"/>
        <v>1.9021739130434785</v>
      </c>
      <c r="K193" s="18">
        <v>6</v>
      </c>
      <c r="L193" s="17">
        <f t="shared" si="51"/>
        <v>1.6304347826086956</v>
      </c>
      <c r="M193" s="18">
        <v>4</v>
      </c>
      <c r="N193" s="17">
        <f t="shared" si="52"/>
        <v>1.0869565217391304</v>
      </c>
      <c r="O193" s="18">
        <v>38</v>
      </c>
      <c r="P193" s="17">
        <f t="shared" si="66"/>
        <v>10.326086956521738</v>
      </c>
      <c r="Q193" s="18">
        <v>0</v>
      </c>
      <c r="R193" s="17">
        <f t="shared" si="58"/>
        <v>0</v>
      </c>
      <c r="S193" s="63">
        <v>1</v>
      </c>
      <c r="T193" s="17">
        <f t="shared" si="68"/>
        <v>0.2717391304347826</v>
      </c>
      <c r="U193" s="18">
        <v>0</v>
      </c>
      <c r="V193" s="17">
        <f t="shared" si="67"/>
        <v>0</v>
      </c>
      <c r="W193" s="63">
        <v>1</v>
      </c>
      <c r="X193" s="17">
        <f t="shared" si="53"/>
        <v>0.2717391304347826</v>
      </c>
      <c r="Y193" s="63">
        <v>0</v>
      </c>
      <c r="Z193" s="17">
        <f t="shared" si="54"/>
        <v>0</v>
      </c>
      <c r="AA193" s="63">
        <f t="shared" si="59"/>
        <v>353</v>
      </c>
      <c r="AB193" s="67">
        <f t="shared" si="55"/>
        <v>95.92391304347827</v>
      </c>
      <c r="AC193" s="18">
        <v>15</v>
      </c>
      <c r="AD193" s="76">
        <f t="shared" si="56"/>
        <v>4.076086956521739</v>
      </c>
      <c r="AE193" s="63">
        <f>AA193+AC193</f>
        <v>368</v>
      </c>
      <c r="AF193" s="76">
        <f t="shared" si="64"/>
        <v>59.069020866773684</v>
      </c>
      <c r="AG193" s="77">
        <f t="shared" si="57"/>
        <v>-40.930979133226316</v>
      </c>
    </row>
    <row r="194" spans="1:33" ht="12.75">
      <c r="A194" s="226"/>
      <c r="B194" s="108">
        <v>91</v>
      </c>
      <c r="C194" s="109" t="s">
        <v>8</v>
      </c>
      <c r="D194" s="110">
        <v>623</v>
      </c>
      <c r="E194" s="18">
        <v>146</v>
      </c>
      <c r="F194" s="17">
        <f t="shared" si="49"/>
        <v>39.782016348773844</v>
      </c>
      <c r="G194" s="18">
        <v>159</v>
      </c>
      <c r="H194" s="17">
        <f t="shared" si="50"/>
        <v>43.32425068119891</v>
      </c>
      <c r="I194" s="18">
        <v>4</v>
      </c>
      <c r="J194" s="17">
        <f t="shared" si="65"/>
        <v>1.08991825613079</v>
      </c>
      <c r="K194" s="18">
        <v>4</v>
      </c>
      <c r="L194" s="17">
        <f t="shared" si="51"/>
        <v>1.08991825613079</v>
      </c>
      <c r="M194" s="18">
        <v>1</v>
      </c>
      <c r="N194" s="17">
        <f t="shared" si="52"/>
        <v>0.2724795640326975</v>
      </c>
      <c r="O194" s="18">
        <v>38</v>
      </c>
      <c r="P194" s="17">
        <f t="shared" si="66"/>
        <v>10.354223433242508</v>
      </c>
      <c r="Q194" s="18">
        <v>0</v>
      </c>
      <c r="R194" s="17">
        <f t="shared" si="58"/>
        <v>0</v>
      </c>
      <c r="S194" s="63">
        <v>4</v>
      </c>
      <c r="T194" s="17">
        <f t="shared" si="68"/>
        <v>1.08991825613079</v>
      </c>
      <c r="U194" s="18">
        <v>0</v>
      </c>
      <c r="V194" s="17">
        <f t="shared" si="67"/>
        <v>0</v>
      </c>
      <c r="W194" s="63">
        <v>0</v>
      </c>
      <c r="X194" s="17">
        <f t="shared" si="53"/>
        <v>0</v>
      </c>
      <c r="Y194" s="63">
        <v>1</v>
      </c>
      <c r="Z194" s="17">
        <f t="shared" si="54"/>
        <v>0.2724795640326975</v>
      </c>
      <c r="AA194" s="63">
        <f t="shared" si="59"/>
        <v>357</v>
      </c>
      <c r="AB194" s="67">
        <f t="shared" si="55"/>
        <v>97.27520435967303</v>
      </c>
      <c r="AC194" s="18">
        <v>10</v>
      </c>
      <c r="AD194" s="76">
        <f t="shared" si="56"/>
        <v>2.7247956403269753</v>
      </c>
      <c r="AE194" s="63">
        <f>AA194+AC194</f>
        <v>367</v>
      </c>
      <c r="AF194" s="76">
        <f t="shared" si="64"/>
        <v>58.90850722311396</v>
      </c>
      <c r="AG194" s="77">
        <f t="shared" si="57"/>
        <v>-41.09149277688604</v>
      </c>
    </row>
    <row r="195" spans="1:33" ht="12.75">
      <c r="A195" s="226"/>
      <c r="B195" s="108">
        <v>92</v>
      </c>
      <c r="C195" s="109" t="s">
        <v>7</v>
      </c>
      <c r="D195" s="110">
        <v>436</v>
      </c>
      <c r="E195" s="18">
        <v>117</v>
      </c>
      <c r="F195" s="17">
        <f t="shared" si="49"/>
        <v>35.77981651376147</v>
      </c>
      <c r="G195" s="18">
        <v>184</v>
      </c>
      <c r="H195" s="17">
        <f t="shared" si="50"/>
        <v>56.269113149847094</v>
      </c>
      <c r="I195" s="18">
        <v>2</v>
      </c>
      <c r="J195" s="17">
        <f t="shared" si="65"/>
        <v>0.6116207951070336</v>
      </c>
      <c r="K195" s="18">
        <v>2</v>
      </c>
      <c r="L195" s="17">
        <f t="shared" si="51"/>
        <v>0.6116207951070336</v>
      </c>
      <c r="M195" s="18">
        <v>5</v>
      </c>
      <c r="N195" s="17">
        <f t="shared" si="52"/>
        <v>1.529051987767584</v>
      </c>
      <c r="O195" s="18">
        <v>14</v>
      </c>
      <c r="P195" s="17">
        <f t="shared" si="66"/>
        <v>4.281345565749235</v>
      </c>
      <c r="Q195" s="18">
        <v>0</v>
      </c>
      <c r="R195" s="17">
        <f t="shared" si="58"/>
        <v>0</v>
      </c>
      <c r="S195" s="63">
        <v>1</v>
      </c>
      <c r="T195" s="17">
        <f t="shared" si="68"/>
        <v>0.3058103975535168</v>
      </c>
      <c r="U195" s="18">
        <v>0</v>
      </c>
      <c r="V195" s="17">
        <f t="shared" si="67"/>
        <v>0</v>
      </c>
      <c r="W195" s="63">
        <v>1</v>
      </c>
      <c r="X195" s="17">
        <f t="shared" si="53"/>
        <v>0.3058103975535168</v>
      </c>
      <c r="Y195" s="63">
        <v>1</v>
      </c>
      <c r="Z195" s="17">
        <f t="shared" si="54"/>
        <v>0.3058103975535168</v>
      </c>
      <c r="AA195" s="63">
        <f t="shared" si="59"/>
        <v>327</v>
      </c>
      <c r="AB195" s="67">
        <f t="shared" si="55"/>
        <v>100</v>
      </c>
      <c r="AC195" s="18">
        <v>0</v>
      </c>
      <c r="AD195" s="76">
        <f t="shared" si="56"/>
        <v>0</v>
      </c>
      <c r="AE195" s="63">
        <f aca="true" t="shared" si="69" ref="AE195:AE208">AC195+AA195</f>
        <v>327</v>
      </c>
      <c r="AF195" s="76">
        <f t="shared" si="64"/>
        <v>75</v>
      </c>
      <c r="AG195" s="77">
        <f t="shared" si="57"/>
        <v>-25</v>
      </c>
    </row>
    <row r="196" spans="1:33" ht="12.75">
      <c r="A196" s="226"/>
      <c r="B196" s="108">
        <v>92</v>
      </c>
      <c r="C196" s="109" t="s">
        <v>8</v>
      </c>
      <c r="D196" s="110">
        <v>436</v>
      </c>
      <c r="E196" s="18">
        <v>118</v>
      </c>
      <c r="F196" s="17">
        <f t="shared" si="49"/>
        <v>36.64596273291926</v>
      </c>
      <c r="G196" s="18">
        <v>169</v>
      </c>
      <c r="H196" s="17">
        <f t="shared" si="50"/>
        <v>52.484472049689444</v>
      </c>
      <c r="I196" s="18">
        <v>7</v>
      </c>
      <c r="J196" s="17">
        <f t="shared" si="65"/>
        <v>2.1739130434782608</v>
      </c>
      <c r="K196" s="18">
        <v>1</v>
      </c>
      <c r="L196" s="17">
        <f t="shared" si="51"/>
        <v>0.3105590062111801</v>
      </c>
      <c r="M196" s="18">
        <v>1</v>
      </c>
      <c r="N196" s="17">
        <f t="shared" si="52"/>
        <v>0.3105590062111801</v>
      </c>
      <c r="O196" s="18">
        <v>26</v>
      </c>
      <c r="P196" s="17">
        <f t="shared" si="66"/>
        <v>8.074534161490684</v>
      </c>
      <c r="Q196" s="18">
        <v>0</v>
      </c>
      <c r="R196" s="17">
        <f t="shared" si="58"/>
        <v>0</v>
      </c>
      <c r="S196" s="63">
        <v>0</v>
      </c>
      <c r="T196" s="17">
        <f t="shared" si="68"/>
        <v>0</v>
      </c>
      <c r="U196" s="18">
        <v>0</v>
      </c>
      <c r="V196" s="17">
        <f t="shared" si="67"/>
        <v>0</v>
      </c>
      <c r="W196" s="63">
        <v>0</v>
      </c>
      <c r="X196" s="17">
        <f t="shared" si="53"/>
        <v>0</v>
      </c>
      <c r="Y196" s="63">
        <v>0</v>
      </c>
      <c r="Z196" s="17">
        <f t="shared" si="54"/>
        <v>0</v>
      </c>
      <c r="AA196" s="63">
        <f t="shared" si="59"/>
        <v>322</v>
      </c>
      <c r="AB196" s="67">
        <f t="shared" si="55"/>
        <v>100</v>
      </c>
      <c r="AC196" s="18">
        <v>0</v>
      </c>
      <c r="AD196" s="76">
        <f t="shared" si="56"/>
        <v>0</v>
      </c>
      <c r="AE196" s="63">
        <f t="shared" si="69"/>
        <v>322</v>
      </c>
      <c r="AF196" s="76">
        <f t="shared" si="64"/>
        <v>73.85321100917432</v>
      </c>
      <c r="AG196" s="77">
        <f t="shared" si="57"/>
        <v>-26.146788990825684</v>
      </c>
    </row>
    <row r="197" spans="1:33" ht="12.75">
      <c r="A197" s="226"/>
      <c r="B197" s="108">
        <v>93</v>
      </c>
      <c r="C197" s="109" t="s">
        <v>7</v>
      </c>
      <c r="D197" s="110">
        <v>381</v>
      </c>
      <c r="E197" s="18">
        <v>93</v>
      </c>
      <c r="F197" s="17">
        <f t="shared" si="49"/>
        <v>32.068965517241374</v>
      </c>
      <c r="G197" s="18">
        <v>173</v>
      </c>
      <c r="H197" s="17">
        <f t="shared" si="50"/>
        <v>59.6551724137931</v>
      </c>
      <c r="I197" s="18">
        <v>1</v>
      </c>
      <c r="J197" s="17">
        <f t="shared" si="65"/>
        <v>0.3448275862068966</v>
      </c>
      <c r="K197" s="18">
        <v>3</v>
      </c>
      <c r="L197" s="17">
        <f t="shared" si="51"/>
        <v>1.0344827586206897</v>
      </c>
      <c r="M197" s="18">
        <v>1</v>
      </c>
      <c r="N197" s="17">
        <f t="shared" si="52"/>
        <v>0.3448275862068966</v>
      </c>
      <c r="O197" s="18">
        <v>16</v>
      </c>
      <c r="P197" s="17">
        <f t="shared" si="66"/>
        <v>5.517241379310345</v>
      </c>
      <c r="Q197" s="18">
        <v>0</v>
      </c>
      <c r="R197" s="17">
        <f t="shared" si="58"/>
        <v>0</v>
      </c>
      <c r="S197" s="63">
        <v>1</v>
      </c>
      <c r="T197" s="17">
        <f t="shared" si="68"/>
        <v>0.3448275862068966</v>
      </c>
      <c r="U197" s="18">
        <v>0</v>
      </c>
      <c r="V197" s="17">
        <f t="shared" si="67"/>
        <v>0</v>
      </c>
      <c r="W197" s="63">
        <v>0</v>
      </c>
      <c r="X197" s="17">
        <f t="shared" si="53"/>
        <v>0</v>
      </c>
      <c r="Y197" s="63">
        <v>0</v>
      </c>
      <c r="Z197" s="17">
        <f t="shared" si="54"/>
        <v>0</v>
      </c>
      <c r="AA197" s="63">
        <f t="shared" si="59"/>
        <v>288</v>
      </c>
      <c r="AB197" s="67">
        <f t="shared" si="55"/>
        <v>99.3103448275862</v>
      </c>
      <c r="AC197" s="18">
        <v>2</v>
      </c>
      <c r="AD197" s="76">
        <f t="shared" si="56"/>
        <v>0.6896551724137931</v>
      </c>
      <c r="AE197" s="63">
        <f t="shared" si="69"/>
        <v>290</v>
      </c>
      <c r="AF197" s="76">
        <f t="shared" si="64"/>
        <v>76.11548556430446</v>
      </c>
      <c r="AG197" s="77">
        <f t="shared" si="57"/>
        <v>-23.884514435695536</v>
      </c>
    </row>
    <row r="198" spans="1:33" ht="12.75">
      <c r="A198" s="226"/>
      <c r="B198" s="108">
        <v>93</v>
      </c>
      <c r="C198" s="109" t="s">
        <v>8</v>
      </c>
      <c r="D198" s="110">
        <v>382</v>
      </c>
      <c r="E198" s="18">
        <v>125</v>
      </c>
      <c r="F198" s="17">
        <f t="shared" si="49"/>
        <v>41.946308724832214</v>
      </c>
      <c r="G198" s="18">
        <v>141</v>
      </c>
      <c r="H198" s="17">
        <f t="shared" si="50"/>
        <v>47.31543624161073</v>
      </c>
      <c r="I198" s="18">
        <v>5</v>
      </c>
      <c r="J198" s="17">
        <f t="shared" si="65"/>
        <v>1.6778523489932886</v>
      </c>
      <c r="K198" s="18">
        <v>3</v>
      </c>
      <c r="L198" s="17">
        <f t="shared" si="51"/>
        <v>1.006711409395973</v>
      </c>
      <c r="M198" s="18">
        <v>0</v>
      </c>
      <c r="N198" s="17">
        <f t="shared" si="52"/>
        <v>0</v>
      </c>
      <c r="O198" s="18">
        <v>23</v>
      </c>
      <c r="P198" s="17">
        <f t="shared" si="66"/>
        <v>7.718120805369128</v>
      </c>
      <c r="Q198" s="18">
        <v>0</v>
      </c>
      <c r="R198" s="17">
        <f t="shared" si="58"/>
        <v>0</v>
      </c>
      <c r="S198" s="63">
        <v>0</v>
      </c>
      <c r="T198" s="17">
        <f t="shared" si="68"/>
        <v>0</v>
      </c>
      <c r="U198" s="18">
        <v>0</v>
      </c>
      <c r="V198" s="17">
        <f t="shared" si="67"/>
        <v>0</v>
      </c>
      <c r="W198" s="63">
        <v>0</v>
      </c>
      <c r="X198" s="17">
        <f t="shared" si="53"/>
        <v>0</v>
      </c>
      <c r="Y198" s="63">
        <v>0</v>
      </c>
      <c r="Z198" s="17">
        <f t="shared" si="54"/>
        <v>0</v>
      </c>
      <c r="AA198" s="63">
        <f t="shared" si="59"/>
        <v>297</v>
      </c>
      <c r="AB198" s="67">
        <f t="shared" si="55"/>
        <v>99.66442953020133</v>
      </c>
      <c r="AC198" s="18">
        <v>1</v>
      </c>
      <c r="AD198" s="76">
        <f t="shared" si="56"/>
        <v>0.33557046979865773</v>
      </c>
      <c r="AE198" s="63">
        <f t="shared" si="69"/>
        <v>298</v>
      </c>
      <c r="AF198" s="76">
        <f t="shared" si="64"/>
        <v>78.01047120418848</v>
      </c>
      <c r="AG198" s="77">
        <f t="shared" si="57"/>
        <v>-21.989528795811523</v>
      </c>
    </row>
    <row r="199" spans="1:33" ht="12.75">
      <c r="A199" s="226"/>
      <c r="B199" s="108">
        <v>94</v>
      </c>
      <c r="C199" s="109" t="s">
        <v>7</v>
      </c>
      <c r="D199" s="110">
        <v>525</v>
      </c>
      <c r="E199" s="18">
        <v>134</v>
      </c>
      <c r="F199" s="17">
        <f t="shared" si="49"/>
        <v>36.71232876712329</v>
      </c>
      <c r="G199" s="18">
        <v>170</v>
      </c>
      <c r="H199" s="17">
        <f t="shared" si="50"/>
        <v>46.57534246575342</v>
      </c>
      <c r="I199" s="18">
        <v>6</v>
      </c>
      <c r="J199" s="17">
        <f t="shared" si="65"/>
        <v>1.643835616438356</v>
      </c>
      <c r="K199" s="18">
        <v>3</v>
      </c>
      <c r="L199" s="17">
        <f t="shared" si="51"/>
        <v>0.821917808219178</v>
      </c>
      <c r="M199" s="18">
        <v>5</v>
      </c>
      <c r="N199" s="17">
        <f t="shared" si="52"/>
        <v>1.36986301369863</v>
      </c>
      <c r="O199" s="18">
        <v>37</v>
      </c>
      <c r="P199" s="17">
        <f t="shared" si="66"/>
        <v>10.136986301369863</v>
      </c>
      <c r="Q199" s="18">
        <v>0</v>
      </c>
      <c r="R199" s="17">
        <f t="shared" si="58"/>
        <v>0</v>
      </c>
      <c r="S199" s="63">
        <v>2</v>
      </c>
      <c r="T199" s="17">
        <f t="shared" si="68"/>
        <v>0.547945205479452</v>
      </c>
      <c r="U199" s="18">
        <v>1</v>
      </c>
      <c r="V199" s="17">
        <f t="shared" si="67"/>
        <v>0.273972602739726</v>
      </c>
      <c r="W199" s="63">
        <v>0</v>
      </c>
      <c r="X199" s="17">
        <f t="shared" si="53"/>
        <v>0</v>
      </c>
      <c r="Y199" s="63">
        <v>0</v>
      </c>
      <c r="Z199" s="17">
        <f t="shared" si="54"/>
        <v>0</v>
      </c>
      <c r="AA199" s="63">
        <f t="shared" si="59"/>
        <v>358</v>
      </c>
      <c r="AB199" s="67">
        <f t="shared" si="55"/>
        <v>98.08219178082192</v>
      </c>
      <c r="AC199" s="18">
        <v>7</v>
      </c>
      <c r="AD199" s="76">
        <f t="shared" si="56"/>
        <v>1.9178082191780823</v>
      </c>
      <c r="AE199" s="63">
        <f t="shared" si="69"/>
        <v>365</v>
      </c>
      <c r="AF199" s="76">
        <f t="shared" si="64"/>
        <v>69.52380952380952</v>
      </c>
      <c r="AG199" s="77">
        <f t="shared" si="57"/>
        <v>-30.47619047619048</v>
      </c>
    </row>
    <row r="200" spans="1:33" ht="12.75">
      <c r="A200" s="226"/>
      <c r="B200" s="108">
        <v>94</v>
      </c>
      <c r="C200" s="109" t="s">
        <v>8</v>
      </c>
      <c r="D200" s="110">
        <v>525</v>
      </c>
      <c r="E200" s="18">
        <v>156</v>
      </c>
      <c r="F200" s="17">
        <f t="shared" si="49"/>
        <v>43.333333333333336</v>
      </c>
      <c r="G200" s="18">
        <v>156</v>
      </c>
      <c r="H200" s="17">
        <f t="shared" si="50"/>
        <v>43.333333333333336</v>
      </c>
      <c r="I200" s="18">
        <v>6</v>
      </c>
      <c r="J200" s="17">
        <f t="shared" si="65"/>
        <v>1.6666666666666667</v>
      </c>
      <c r="K200" s="18">
        <v>6</v>
      </c>
      <c r="L200" s="17">
        <f t="shared" si="51"/>
        <v>1.6666666666666667</v>
      </c>
      <c r="M200" s="18">
        <v>4</v>
      </c>
      <c r="N200" s="17">
        <f t="shared" si="52"/>
        <v>1.1111111111111112</v>
      </c>
      <c r="O200" s="18">
        <v>24</v>
      </c>
      <c r="P200" s="17">
        <f t="shared" si="66"/>
        <v>6.666666666666667</v>
      </c>
      <c r="Q200" s="18">
        <v>0</v>
      </c>
      <c r="R200" s="17">
        <f t="shared" si="58"/>
        <v>0</v>
      </c>
      <c r="S200" s="63">
        <v>3</v>
      </c>
      <c r="T200" s="17">
        <f t="shared" si="68"/>
        <v>0.8333333333333334</v>
      </c>
      <c r="U200" s="18">
        <v>0</v>
      </c>
      <c r="V200" s="17">
        <f t="shared" si="67"/>
        <v>0</v>
      </c>
      <c r="W200" s="63">
        <v>1</v>
      </c>
      <c r="X200" s="17">
        <f t="shared" si="53"/>
        <v>0.2777777777777778</v>
      </c>
      <c r="Y200" s="63">
        <v>0</v>
      </c>
      <c r="Z200" s="17">
        <f t="shared" si="54"/>
        <v>0</v>
      </c>
      <c r="AA200" s="63">
        <f t="shared" si="59"/>
        <v>356</v>
      </c>
      <c r="AB200" s="67">
        <f t="shared" si="55"/>
        <v>98.88888888888889</v>
      </c>
      <c r="AC200" s="18">
        <v>4</v>
      </c>
      <c r="AD200" s="76">
        <f t="shared" si="56"/>
        <v>1.1111111111111112</v>
      </c>
      <c r="AE200" s="63">
        <f t="shared" si="69"/>
        <v>360</v>
      </c>
      <c r="AF200" s="76">
        <f t="shared" si="64"/>
        <v>68.57142857142857</v>
      </c>
      <c r="AG200" s="77">
        <f t="shared" si="57"/>
        <v>-31.42857142857143</v>
      </c>
    </row>
    <row r="201" spans="1:33" ht="12.75">
      <c r="A201" s="226"/>
      <c r="B201" s="108">
        <v>95</v>
      </c>
      <c r="C201" s="109" t="s">
        <v>7</v>
      </c>
      <c r="D201" s="110">
        <v>412</v>
      </c>
      <c r="E201" s="18">
        <v>86</v>
      </c>
      <c r="F201" s="17">
        <f t="shared" si="49"/>
        <v>39.09090909090909</v>
      </c>
      <c r="G201" s="18">
        <v>90</v>
      </c>
      <c r="H201" s="17">
        <f t="shared" si="50"/>
        <v>40.909090909090914</v>
      </c>
      <c r="I201" s="18">
        <v>8</v>
      </c>
      <c r="J201" s="17">
        <f t="shared" si="65"/>
        <v>3.6363636363636362</v>
      </c>
      <c r="K201" s="18">
        <v>4</v>
      </c>
      <c r="L201" s="17">
        <f t="shared" si="51"/>
        <v>1.8181818181818181</v>
      </c>
      <c r="M201" s="18">
        <v>0</v>
      </c>
      <c r="N201" s="17">
        <f t="shared" si="52"/>
        <v>0</v>
      </c>
      <c r="O201" s="18">
        <v>19</v>
      </c>
      <c r="P201" s="17">
        <f t="shared" si="66"/>
        <v>8.636363636363637</v>
      </c>
      <c r="Q201" s="18">
        <v>0</v>
      </c>
      <c r="R201" s="17">
        <f t="shared" si="58"/>
        <v>0</v>
      </c>
      <c r="S201" s="63">
        <v>0</v>
      </c>
      <c r="T201" s="17">
        <f t="shared" si="68"/>
        <v>0</v>
      </c>
      <c r="U201" s="18">
        <v>0</v>
      </c>
      <c r="V201" s="17">
        <f t="shared" si="67"/>
        <v>0</v>
      </c>
      <c r="W201" s="63">
        <v>0</v>
      </c>
      <c r="X201" s="17">
        <f t="shared" si="53"/>
        <v>0</v>
      </c>
      <c r="Y201" s="63">
        <v>0</v>
      </c>
      <c r="Z201" s="17">
        <f t="shared" si="54"/>
        <v>0</v>
      </c>
      <c r="AA201" s="63">
        <f t="shared" si="59"/>
        <v>207</v>
      </c>
      <c r="AB201" s="67">
        <f t="shared" si="55"/>
        <v>94.0909090909091</v>
      </c>
      <c r="AC201" s="18">
        <v>13</v>
      </c>
      <c r="AD201" s="76">
        <f t="shared" si="56"/>
        <v>5.909090909090909</v>
      </c>
      <c r="AE201" s="63">
        <f t="shared" si="69"/>
        <v>220</v>
      </c>
      <c r="AF201" s="76">
        <f aca="true" t="shared" si="70" ref="AF201:AF232">AE201/D201*100</f>
        <v>53.398058252427184</v>
      </c>
      <c r="AG201" s="77">
        <f t="shared" si="57"/>
        <v>-46.601941747572816</v>
      </c>
    </row>
    <row r="202" spans="1:33" ht="12.75">
      <c r="A202" s="226"/>
      <c r="B202" s="108">
        <v>95</v>
      </c>
      <c r="C202" s="109" t="s">
        <v>8</v>
      </c>
      <c r="D202" s="110">
        <v>413</v>
      </c>
      <c r="E202" s="18">
        <v>98</v>
      </c>
      <c r="F202" s="17">
        <f t="shared" si="49"/>
        <v>40.66390041493776</v>
      </c>
      <c r="G202" s="18">
        <v>114</v>
      </c>
      <c r="H202" s="17">
        <f t="shared" si="50"/>
        <v>47.30290456431535</v>
      </c>
      <c r="I202" s="18">
        <v>3</v>
      </c>
      <c r="J202" s="17">
        <f t="shared" si="65"/>
        <v>1.2448132780082988</v>
      </c>
      <c r="K202" s="18">
        <v>2</v>
      </c>
      <c r="L202" s="17">
        <f t="shared" si="51"/>
        <v>0.8298755186721992</v>
      </c>
      <c r="M202" s="18">
        <v>0</v>
      </c>
      <c r="N202" s="17">
        <f t="shared" si="52"/>
        <v>0</v>
      </c>
      <c r="O202" s="18">
        <v>21</v>
      </c>
      <c r="P202" s="17">
        <f t="shared" si="66"/>
        <v>8.71369294605809</v>
      </c>
      <c r="Q202" s="18">
        <v>0</v>
      </c>
      <c r="R202" s="17">
        <f t="shared" si="58"/>
        <v>0</v>
      </c>
      <c r="S202" s="63">
        <v>0</v>
      </c>
      <c r="T202" s="17">
        <f t="shared" si="68"/>
        <v>0</v>
      </c>
      <c r="U202" s="18">
        <v>0</v>
      </c>
      <c r="V202" s="17">
        <f t="shared" si="67"/>
        <v>0</v>
      </c>
      <c r="W202" s="63">
        <v>0</v>
      </c>
      <c r="X202" s="17">
        <f t="shared" si="53"/>
        <v>0</v>
      </c>
      <c r="Y202" s="63">
        <v>0</v>
      </c>
      <c r="Z202" s="17">
        <f t="shared" si="54"/>
        <v>0</v>
      </c>
      <c r="AA202" s="63">
        <f t="shared" si="59"/>
        <v>238</v>
      </c>
      <c r="AB202" s="67">
        <f t="shared" si="55"/>
        <v>98.7551867219917</v>
      </c>
      <c r="AC202" s="18">
        <v>3</v>
      </c>
      <c r="AD202" s="76">
        <f t="shared" si="56"/>
        <v>1.2448132780082988</v>
      </c>
      <c r="AE202" s="63">
        <f t="shared" si="69"/>
        <v>241</v>
      </c>
      <c r="AF202" s="76">
        <f t="shared" si="70"/>
        <v>58.35351089588377</v>
      </c>
      <c r="AG202" s="77">
        <f t="shared" si="57"/>
        <v>-41.64648910411623</v>
      </c>
    </row>
    <row r="203" spans="1:33" ht="12.75">
      <c r="A203" s="226"/>
      <c r="B203" s="108">
        <v>96</v>
      </c>
      <c r="C203" s="109" t="s">
        <v>7</v>
      </c>
      <c r="D203" s="110">
        <v>511</v>
      </c>
      <c r="E203" s="18">
        <v>102</v>
      </c>
      <c r="F203" s="17">
        <f t="shared" si="49"/>
        <v>40.15748031496063</v>
      </c>
      <c r="G203" s="18">
        <v>121</v>
      </c>
      <c r="H203" s="17">
        <f t="shared" si="50"/>
        <v>47.63779527559055</v>
      </c>
      <c r="I203" s="18">
        <v>3</v>
      </c>
      <c r="J203" s="17">
        <f t="shared" si="65"/>
        <v>1.1811023622047243</v>
      </c>
      <c r="K203" s="18">
        <v>0</v>
      </c>
      <c r="L203" s="17">
        <f t="shared" si="51"/>
        <v>0</v>
      </c>
      <c r="M203" s="18">
        <v>1</v>
      </c>
      <c r="N203" s="17">
        <f t="shared" si="52"/>
        <v>0.39370078740157477</v>
      </c>
      <c r="O203" s="18">
        <v>14</v>
      </c>
      <c r="P203" s="17">
        <f t="shared" si="66"/>
        <v>5.511811023622047</v>
      </c>
      <c r="Q203" s="18">
        <v>0</v>
      </c>
      <c r="R203" s="17">
        <f t="shared" si="58"/>
        <v>0</v>
      </c>
      <c r="S203" s="63">
        <v>2</v>
      </c>
      <c r="T203" s="17">
        <f t="shared" si="68"/>
        <v>0.7874015748031495</v>
      </c>
      <c r="U203" s="18">
        <v>0</v>
      </c>
      <c r="V203" s="17">
        <f t="shared" si="67"/>
        <v>0</v>
      </c>
      <c r="W203" s="63">
        <v>0</v>
      </c>
      <c r="X203" s="17">
        <f t="shared" si="53"/>
        <v>0</v>
      </c>
      <c r="Y203" s="63">
        <v>0</v>
      </c>
      <c r="Z203" s="17">
        <f t="shared" si="54"/>
        <v>0</v>
      </c>
      <c r="AA203" s="63">
        <f t="shared" si="59"/>
        <v>243</v>
      </c>
      <c r="AB203" s="67">
        <f t="shared" si="55"/>
        <v>95.66929133858267</v>
      </c>
      <c r="AC203" s="18">
        <v>11</v>
      </c>
      <c r="AD203" s="76">
        <f t="shared" si="56"/>
        <v>4.330708661417323</v>
      </c>
      <c r="AE203" s="63">
        <f t="shared" si="69"/>
        <v>254</v>
      </c>
      <c r="AF203" s="76">
        <f t="shared" si="70"/>
        <v>49.706457925636</v>
      </c>
      <c r="AG203" s="77">
        <f t="shared" si="57"/>
        <v>-50.293542074364</v>
      </c>
    </row>
    <row r="204" spans="1:33" ht="12.75">
      <c r="A204" s="226"/>
      <c r="B204" s="108">
        <v>96</v>
      </c>
      <c r="C204" s="109" t="s">
        <v>8</v>
      </c>
      <c r="D204" s="110">
        <v>511</v>
      </c>
      <c r="E204" s="18">
        <v>147</v>
      </c>
      <c r="F204" s="17">
        <f t="shared" si="49"/>
        <v>47.88273615635179</v>
      </c>
      <c r="G204" s="18">
        <v>123</v>
      </c>
      <c r="H204" s="17">
        <f t="shared" si="50"/>
        <v>40.06514657980456</v>
      </c>
      <c r="I204" s="18">
        <v>1</v>
      </c>
      <c r="J204" s="17">
        <f t="shared" si="65"/>
        <v>0.32573289902280134</v>
      </c>
      <c r="K204" s="18">
        <v>3</v>
      </c>
      <c r="L204" s="17">
        <f t="shared" si="51"/>
        <v>0.9771986970684038</v>
      </c>
      <c r="M204" s="18">
        <v>1</v>
      </c>
      <c r="N204" s="17">
        <f t="shared" si="52"/>
        <v>0.32573289902280134</v>
      </c>
      <c r="O204" s="18">
        <v>19</v>
      </c>
      <c r="P204" s="17">
        <f t="shared" si="66"/>
        <v>6.188925081433225</v>
      </c>
      <c r="Q204" s="18">
        <v>0</v>
      </c>
      <c r="R204" s="17">
        <f t="shared" si="58"/>
        <v>0</v>
      </c>
      <c r="S204" s="63">
        <v>4</v>
      </c>
      <c r="T204" s="17">
        <f t="shared" si="68"/>
        <v>1.3029315960912053</v>
      </c>
      <c r="U204" s="18">
        <v>0</v>
      </c>
      <c r="V204" s="17">
        <f t="shared" si="67"/>
        <v>0</v>
      </c>
      <c r="W204" s="63">
        <v>0</v>
      </c>
      <c r="X204" s="17">
        <f t="shared" si="53"/>
        <v>0</v>
      </c>
      <c r="Y204" s="63">
        <v>1</v>
      </c>
      <c r="Z204" s="17">
        <f t="shared" si="54"/>
        <v>0.32573289902280134</v>
      </c>
      <c r="AA204" s="63">
        <f t="shared" si="59"/>
        <v>299</v>
      </c>
      <c r="AB204" s="67">
        <f t="shared" si="55"/>
        <v>97.39413680781759</v>
      </c>
      <c r="AC204" s="18">
        <v>8</v>
      </c>
      <c r="AD204" s="76">
        <f t="shared" si="56"/>
        <v>2.6058631921824107</v>
      </c>
      <c r="AE204" s="63">
        <f t="shared" si="69"/>
        <v>307</v>
      </c>
      <c r="AF204" s="76">
        <f t="shared" si="70"/>
        <v>60.07827788649707</v>
      </c>
      <c r="AG204" s="77">
        <f t="shared" si="57"/>
        <v>-39.92172211350293</v>
      </c>
    </row>
    <row r="205" spans="1:33" ht="12.75">
      <c r="A205" s="226"/>
      <c r="B205" s="108">
        <v>97</v>
      </c>
      <c r="C205" s="109" t="s">
        <v>7</v>
      </c>
      <c r="D205" s="110">
        <v>506</v>
      </c>
      <c r="E205" s="18">
        <v>143</v>
      </c>
      <c r="F205" s="17">
        <f aca="true" t="shared" si="71" ref="F205:F268">E205/AE205*100</f>
        <v>51.25448028673835</v>
      </c>
      <c r="G205" s="18">
        <v>119</v>
      </c>
      <c r="H205" s="17">
        <f aca="true" t="shared" si="72" ref="H205:H268">G205/AE205*100</f>
        <v>42.65232974910394</v>
      </c>
      <c r="I205" s="18">
        <v>0</v>
      </c>
      <c r="J205" s="17">
        <f t="shared" si="65"/>
        <v>0</v>
      </c>
      <c r="K205" s="18">
        <v>2</v>
      </c>
      <c r="L205" s="17">
        <f aca="true" t="shared" si="73" ref="L205:L268">K205/AE205*100</f>
        <v>0.7168458781362007</v>
      </c>
      <c r="M205" s="18">
        <v>3</v>
      </c>
      <c r="N205" s="17">
        <f aca="true" t="shared" si="74" ref="N205:N268">M205/AE205*100</f>
        <v>1.0752688172043012</v>
      </c>
      <c r="O205" s="18">
        <v>0</v>
      </c>
      <c r="P205" s="17">
        <f t="shared" si="66"/>
        <v>0</v>
      </c>
      <c r="Q205" s="18">
        <v>0</v>
      </c>
      <c r="R205" s="17">
        <f t="shared" si="58"/>
        <v>0</v>
      </c>
      <c r="S205" s="63">
        <v>0</v>
      </c>
      <c r="T205" s="17">
        <f t="shared" si="68"/>
        <v>0</v>
      </c>
      <c r="U205" s="18">
        <v>0</v>
      </c>
      <c r="V205" s="17">
        <f t="shared" si="67"/>
        <v>0</v>
      </c>
      <c r="W205" s="63">
        <v>0</v>
      </c>
      <c r="X205" s="17">
        <f aca="true" t="shared" si="75" ref="X205:X268">W205/AE205*100</f>
        <v>0</v>
      </c>
      <c r="Y205" s="63">
        <v>0</v>
      </c>
      <c r="Z205" s="17">
        <f aca="true" t="shared" si="76" ref="Z205:Z268">Y205/AE205*100</f>
        <v>0</v>
      </c>
      <c r="AA205" s="63">
        <f t="shared" si="59"/>
        <v>267</v>
      </c>
      <c r="AB205" s="67">
        <f aca="true" t="shared" si="77" ref="AB205:AB268">AA205/AE205*100</f>
        <v>95.6989247311828</v>
      </c>
      <c r="AC205" s="18">
        <v>12</v>
      </c>
      <c r="AD205" s="76">
        <f aca="true" t="shared" si="78" ref="AD205:AD268">AC205/AE205*100</f>
        <v>4.301075268817205</v>
      </c>
      <c r="AE205" s="63">
        <f t="shared" si="69"/>
        <v>279</v>
      </c>
      <c r="AF205" s="76">
        <f t="shared" si="70"/>
        <v>55.13833992094862</v>
      </c>
      <c r="AG205" s="77">
        <f aca="true" t="shared" si="79" ref="AG205:AG268">AF205-100</f>
        <v>-44.86166007905138</v>
      </c>
    </row>
    <row r="206" spans="1:33" ht="12.75">
      <c r="A206" s="226"/>
      <c r="B206" s="108">
        <v>97</v>
      </c>
      <c r="C206" s="109" t="s">
        <v>8</v>
      </c>
      <c r="D206" s="110">
        <v>506</v>
      </c>
      <c r="E206" s="18">
        <v>160</v>
      </c>
      <c r="F206" s="17">
        <f t="shared" si="71"/>
        <v>50.955414012738856</v>
      </c>
      <c r="G206" s="18">
        <v>130</v>
      </c>
      <c r="H206" s="17">
        <f t="shared" si="72"/>
        <v>41.40127388535032</v>
      </c>
      <c r="I206" s="18">
        <v>0</v>
      </c>
      <c r="J206" s="17">
        <f t="shared" si="65"/>
        <v>0</v>
      </c>
      <c r="K206" s="18">
        <v>6</v>
      </c>
      <c r="L206" s="17">
        <f t="shared" si="73"/>
        <v>1.910828025477707</v>
      </c>
      <c r="M206" s="18">
        <v>1</v>
      </c>
      <c r="N206" s="17">
        <f t="shared" si="74"/>
        <v>0.3184713375796179</v>
      </c>
      <c r="O206" s="18">
        <v>14</v>
      </c>
      <c r="P206" s="17">
        <f t="shared" si="66"/>
        <v>4.45859872611465</v>
      </c>
      <c r="Q206" s="18">
        <v>2</v>
      </c>
      <c r="R206" s="17">
        <f aca="true" t="shared" si="80" ref="R206:R269">Q206/AE206*100</f>
        <v>0.6369426751592357</v>
      </c>
      <c r="S206" s="63">
        <v>1</v>
      </c>
      <c r="T206" s="17">
        <f t="shared" si="68"/>
        <v>0.3184713375796179</v>
      </c>
      <c r="U206" s="18">
        <v>0</v>
      </c>
      <c r="V206" s="17">
        <f t="shared" si="67"/>
        <v>0</v>
      </c>
      <c r="W206" s="63">
        <v>0</v>
      </c>
      <c r="X206" s="17">
        <f t="shared" si="75"/>
        <v>0</v>
      </c>
      <c r="Y206" s="63">
        <v>0</v>
      </c>
      <c r="Z206" s="17">
        <f t="shared" si="76"/>
        <v>0</v>
      </c>
      <c r="AA206" s="63">
        <f aca="true" t="shared" si="81" ref="AA206:AA269">Y206+W206+U206+S206+O206+Q206+M206+K206+I206+G206+E206</f>
        <v>314</v>
      </c>
      <c r="AB206" s="67">
        <f t="shared" si="77"/>
        <v>100</v>
      </c>
      <c r="AC206" s="18">
        <v>0</v>
      </c>
      <c r="AD206" s="76">
        <f t="shared" si="78"/>
        <v>0</v>
      </c>
      <c r="AE206" s="63">
        <f t="shared" si="69"/>
        <v>314</v>
      </c>
      <c r="AF206" s="76">
        <f t="shared" si="70"/>
        <v>62.055335968379445</v>
      </c>
      <c r="AG206" s="77">
        <f t="shared" si="79"/>
        <v>-37.944664031620555</v>
      </c>
    </row>
    <row r="207" spans="1:33" ht="12.75">
      <c r="A207" s="226"/>
      <c r="B207" s="108">
        <v>98</v>
      </c>
      <c r="C207" s="109" t="s">
        <v>7</v>
      </c>
      <c r="D207" s="110">
        <v>408</v>
      </c>
      <c r="E207" s="18">
        <v>101</v>
      </c>
      <c r="F207" s="17">
        <f t="shared" si="71"/>
        <v>32.475884244372985</v>
      </c>
      <c r="G207" s="18">
        <v>174</v>
      </c>
      <c r="H207" s="17">
        <f t="shared" si="72"/>
        <v>55.948553054662376</v>
      </c>
      <c r="I207" s="18">
        <v>2</v>
      </c>
      <c r="J207" s="17">
        <f aca="true" t="shared" si="82" ref="J207:J238">I207/AE207*100</f>
        <v>0.6430868167202572</v>
      </c>
      <c r="K207" s="18">
        <v>0</v>
      </c>
      <c r="L207" s="17">
        <f t="shared" si="73"/>
        <v>0</v>
      </c>
      <c r="M207" s="18">
        <v>1</v>
      </c>
      <c r="N207" s="17">
        <f t="shared" si="74"/>
        <v>0.3215434083601286</v>
      </c>
      <c r="O207" s="18">
        <v>27</v>
      </c>
      <c r="P207" s="17">
        <f t="shared" si="66"/>
        <v>8.681672025723474</v>
      </c>
      <c r="Q207" s="18">
        <v>0</v>
      </c>
      <c r="R207" s="17">
        <f t="shared" si="80"/>
        <v>0</v>
      </c>
      <c r="S207" s="63">
        <v>2</v>
      </c>
      <c r="T207" s="17">
        <f t="shared" si="68"/>
        <v>0.6430868167202572</v>
      </c>
      <c r="U207" s="18">
        <v>0</v>
      </c>
      <c r="V207" s="17">
        <f t="shared" si="67"/>
        <v>0</v>
      </c>
      <c r="W207" s="63">
        <v>0</v>
      </c>
      <c r="X207" s="17">
        <f t="shared" si="75"/>
        <v>0</v>
      </c>
      <c r="Y207" s="63">
        <v>0</v>
      </c>
      <c r="Z207" s="17">
        <f t="shared" si="76"/>
        <v>0</v>
      </c>
      <c r="AA207" s="63">
        <f t="shared" si="81"/>
        <v>307</v>
      </c>
      <c r="AB207" s="67">
        <f t="shared" si="77"/>
        <v>98.71382636655949</v>
      </c>
      <c r="AC207" s="18">
        <v>4</v>
      </c>
      <c r="AD207" s="76">
        <f t="shared" si="78"/>
        <v>1.2861736334405145</v>
      </c>
      <c r="AE207" s="63">
        <f t="shared" si="69"/>
        <v>311</v>
      </c>
      <c r="AF207" s="76">
        <f t="shared" si="70"/>
        <v>76.22549019607843</v>
      </c>
      <c r="AG207" s="77">
        <f t="shared" si="79"/>
        <v>-23.774509803921575</v>
      </c>
    </row>
    <row r="208" spans="1:33" ht="12.75">
      <c r="A208" s="226"/>
      <c r="B208" s="108">
        <v>98</v>
      </c>
      <c r="C208" s="109" t="s">
        <v>8</v>
      </c>
      <c r="D208" s="110">
        <v>409</v>
      </c>
      <c r="E208" s="18">
        <v>113</v>
      </c>
      <c r="F208" s="17">
        <f t="shared" si="71"/>
        <v>38.83161512027492</v>
      </c>
      <c r="G208" s="18">
        <v>139</v>
      </c>
      <c r="H208" s="17">
        <f t="shared" si="72"/>
        <v>47.766323024054984</v>
      </c>
      <c r="I208" s="18">
        <v>1</v>
      </c>
      <c r="J208" s="17">
        <f t="shared" si="82"/>
        <v>0.3436426116838488</v>
      </c>
      <c r="K208" s="18">
        <v>1</v>
      </c>
      <c r="L208" s="17">
        <f t="shared" si="73"/>
        <v>0.3436426116838488</v>
      </c>
      <c r="M208" s="18">
        <v>6</v>
      </c>
      <c r="N208" s="17">
        <f t="shared" si="74"/>
        <v>2.0618556701030926</v>
      </c>
      <c r="O208" s="18">
        <v>21</v>
      </c>
      <c r="P208" s="17">
        <f t="shared" si="66"/>
        <v>7.216494845360824</v>
      </c>
      <c r="Q208" s="18">
        <v>0</v>
      </c>
      <c r="R208" s="17">
        <f t="shared" si="80"/>
        <v>0</v>
      </c>
      <c r="S208" s="63">
        <v>2</v>
      </c>
      <c r="T208" s="17">
        <f t="shared" si="68"/>
        <v>0.6872852233676976</v>
      </c>
      <c r="U208" s="18">
        <v>0</v>
      </c>
      <c r="V208" s="17">
        <f t="shared" si="67"/>
        <v>0</v>
      </c>
      <c r="W208" s="63">
        <v>1</v>
      </c>
      <c r="X208" s="17">
        <f t="shared" si="75"/>
        <v>0.3436426116838488</v>
      </c>
      <c r="Y208" s="63">
        <v>0</v>
      </c>
      <c r="Z208" s="17">
        <f t="shared" si="76"/>
        <v>0</v>
      </c>
      <c r="AA208" s="63">
        <f t="shared" si="81"/>
        <v>284</v>
      </c>
      <c r="AB208" s="67">
        <f t="shared" si="77"/>
        <v>97.59450171821305</v>
      </c>
      <c r="AC208" s="18">
        <v>7</v>
      </c>
      <c r="AD208" s="76">
        <f t="shared" si="78"/>
        <v>2.405498281786942</v>
      </c>
      <c r="AE208" s="63">
        <f t="shared" si="69"/>
        <v>291</v>
      </c>
      <c r="AF208" s="76">
        <f t="shared" si="70"/>
        <v>71.14914425427872</v>
      </c>
      <c r="AG208" s="77">
        <f t="shared" si="79"/>
        <v>-28.850855745721276</v>
      </c>
    </row>
    <row r="209" spans="1:33" ht="12.75">
      <c r="A209" s="226"/>
      <c r="B209" s="108">
        <v>99</v>
      </c>
      <c r="C209" s="109" t="s">
        <v>7</v>
      </c>
      <c r="D209" s="110">
        <v>531</v>
      </c>
      <c r="E209" s="18">
        <v>114</v>
      </c>
      <c r="F209" s="17">
        <f t="shared" si="71"/>
        <v>35.18518518518518</v>
      </c>
      <c r="G209" s="18">
        <v>144</v>
      </c>
      <c r="H209" s="17">
        <f t="shared" si="72"/>
        <v>44.44444444444444</v>
      </c>
      <c r="I209" s="18">
        <v>10</v>
      </c>
      <c r="J209" s="17">
        <f t="shared" si="82"/>
        <v>3.0864197530864197</v>
      </c>
      <c r="K209" s="18">
        <v>7</v>
      </c>
      <c r="L209" s="17">
        <f t="shared" si="73"/>
        <v>2.1604938271604937</v>
      </c>
      <c r="M209" s="18">
        <v>4</v>
      </c>
      <c r="N209" s="17">
        <f t="shared" si="74"/>
        <v>1.2345679012345678</v>
      </c>
      <c r="O209" s="18">
        <v>33</v>
      </c>
      <c r="P209" s="17">
        <f t="shared" si="66"/>
        <v>10.185185185185185</v>
      </c>
      <c r="Q209" s="18">
        <v>0</v>
      </c>
      <c r="R209" s="17">
        <f t="shared" si="80"/>
        <v>0</v>
      </c>
      <c r="S209" s="63">
        <v>2</v>
      </c>
      <c r="T209" s="17">
        <f t="shared" si="68"/>
        <v>0.6172839506172839</v>
      </c>
      <c r="U209" s="18">
        <v>0</v>
      </c>
      <c r="V209" s="17">
        <f t="shared" si="67"/>
        <v>0</v>
      </c>
      <c r="W209" s="63">
        <v>0</v>
      </c>
      <c r="X209" s="17">
        <f t="shared" si="75"/>
        <v>0</v>
      </c>
      <c r="Y209" s="63">
        <v>1</v>
      </c>
      <c r="Z209" s="17">
        <f t="shared" si="76"/>
        <v>0.30864197530864196</v>
      </c>
      <c r="AA209" s="63">
        <f t="shared" si="81"/>
        <v>315</v>
      </c>
      <c r="AB209" s="67">
        <f t="shared" si="77"/>
        <v>97.22222222222221</v>
      </c>
      <c r="AC209" s="18">
        <v>9</v>
      </c>
      <c r="AD209" s="76">
        <f t="shared" si="78"/>
        <v>2.7777777777777777</v>
      </c>
      <c r="AE209" s="63">
        <f>AA209+AC209</f>
        <v>324</v>
      </c>
      <c r="AF209" s="76">
        <f t="shared" si="70"/>
        <v>61.016949152542374</v>
      </c>
      <c r="AG209" s="77">
        <f t="shared" si="79"/>
        <v>-38.983050847457626</v>
      </c>
    </row>
    <row r="210" spans="1:33" ht="12.75">
      <c r="A210" s="226"/>
      <c r="B210" s="108">
        <v>99</v>
      </c>
      <c r="C210" s="109" t="s">
        <v>8</v>
      </c>
      <c r="D210" s="110">
        <v>531</v>
      </c>
      <c r="E210" s="18">
        <v>107</v>
      </c>
      <c r="F210" s="17">
        <f t="shared" si="71"/>
        <v>32.92307692307692</v>
      </c>
      <c r="G210" s="18">
        <v>154</v>
      </c>
      <c r="H210" s="17">
        <f t="shared" si="72"/>
        <v>47.38461538461539</v>
      </c>
      <c r="I210" s="18">
        <v>4</v>
      </c>
      <c r="J210" s="17">
        <f t="shared" si="82"/>
        <v>1.2307692307692308</v>
      </c>
      <c r="K210" s="18">
        <v>3</v>
      </c>
      <c r="L210" s="17">
        <f t="shared" si="73"/>
        <v>0.9230769230769231</v>
      </c>
      <c r="M210" s="18">
        <v>2</v>
      </c>
      <c r="N210" s="17">
        <f t="shared" si="74"/>
        <v>0.6153846153846154</v>
      </c>
      <c r="O210" s="18">
        <v>46</v>
      </c>
      <c r="P210" s="17">
        <f t="shared" si="66"/>
        <v>14.153846153846153</v>
      </c>
      <c r="Q210" s="18">
        <v>0</v>
      </c>
      <c r="R210" s="17">
        <f t="shared" si="80"/>
        <v>0</v>
      </c>
      <c r="S210" s="63">
        <v>1</v>
      </c>
      <c r="T210" s="17">
        <f t="shared" si="68"/>
        <v>0.3076923076923077</v>
      </c>
      <c r="U210" s="18">
        <v>0</v>
      </c>
      <c r="V210" s="17">
        <f t="shared" si="67"/>
        <v>0</v>
      </c>
      <c r="W210" s="63">
        <v>0</v>
      </c>
      <c r="X210" s="17">
        <f t="shared" si="75"/>
        <v>0</v>
      </c>
      <c r="Y210" s="63">
        <v>0</v>
      </c>
      <c r="Z210" s="17">
        <f t="shared" si="76"/>
        <v>0</v>
      </c>
      <c r="AA210" s="63">
        <f t="shared" si="81"/>
        <v>317</v>
      </c>
      <c r="AB210" s="67">
        <f t="shared" si="77"/>
        <v>97.53846153846155</v>
      </c>
      <c r="AC210" s="18">
        <v>8</v>
      </c>
      <c r="AD210" s="76">
        <f t="shared" si="78"/>
        <v>2.4615384615384617</v>
      </c>
      <c r="AE210" s="63">
        <f>AA210+AC210</f>
        <v>325</v>
      </c>
      <c r="AF210" s="76">
        <f t="shared" si="70"/>
        <v>61.20527306967985</v>
      </c>
      <c r="AG210" s="77">
        <f t="shared" si="79"/>
        <v>-38.79472693032015</v>
      </c>
    </row>
    <row r="211" spans="1:33" ht="12.75">
      <c r="A211" s="226"/>
      <c r="B211" s="108">
        <v>100</v>
      </c>
      <c r="C211" s="109" t="s">
        <v>7</v>
      </c>
      <c r="D211" s="110">
        <v>590</v>
      </c>
      <c r="E211" s="18">
        <v>106</v>
      </c>
      <c r="F211" s="17">
        <f t="shared" si="71"/>
        <v>29.775280898876407</v>
      </c>
      <c r="G211" s="18">
        <v>197</v>
      </c>
      <c r="H211" s="17">
        <f t="shared" si="72"/>
        <v>55.33707865168539</v>
      </c>
      <c r="I211" s="18">
        <v>6</v>
      </c>
      <c r="J211" s="17">
        <f t="shared" si="82"/>
        <v>1.6853932584269662</v>
      </c>
      <c r="K211" s="18">
        <v>5</v>
      </c>
      <c r="L211" s="17">
        <f t="shared" si="73"/>
        <v>1.4044943820224718</v>
      </c>
      <c r="M211" s="18">
        <v>4</v>
      </c>
      <c r="N211" s="17">
        <f t="shared" si="74"/>
        <v>1.1235955056179776</v>
      </c>
      <c r="O211" s="18">
        <v>29</v>
      </c>
      <c r="P211" s="17">
        <f t="shared" si="66"/>
        <v>8.146067415730338</v>
      </c>
      <c r="Q211" s="18">
        <v>0</v>
      </c>
      <c r="R211" s="17">
        <f t="shared" si="80"/>
        <v>0</v>
      </c>
      <c r="S211" s="63">
        <v>2</v>
      </c>
      <c r="T211" s="17">
        <f t="shared" si="68"/>
        <v>0.5617977528089888</v>
      </c>
      <c r="U211" s="18">
        <v>0</v>
      </c>
      <c r="V211" s="17">
        <f t="shared" si="67"/>
        <v>0</v>
      </c>
      <c r="W211" s="63">
        <v>0</v>
      </c>
      <c r="X211" s="17">
        <f t="shared" si="75"/>
        <v>0</v>
      </c>
      <c r="Y211" s="63">
        <v>0</v>
      </c>
      <c r="Z211" s="17">
        <f t="shared" si="76"/>
        <v>0</v>
      </c>
      <c r="AA211" s="63">
        <f t="shared" si="81"/>
        <v>349</v>
      </c>
      <c r="AB211" s="67">
        <f t="shared" si="77"/>
        <v>98.03370786516854</v>
      </c>
      <c r="AC211" s="18">
        <v>7</v>
      </c>
      <c r="AD211" s="76">
        <f t="shared" si="78"/>
        <v>1.9662921348314606</v>
      </c>
      <c r="AE211" s="63">
        <f aca="true" t="shared" si="83" ref="AE211:AE216">AC211+AA211</f>
        <v>356</v>
      </c>
      <c r="AF211" s="76">
        <f t="shared" si="70"/>
        <v>60.33898305084746</v>
      </c>
      <c r="AG211" s="77">
        <f t="shared" si="79"/>
        <v>-39.66101694915254</v>
      </c>
    </row>
    <row r="212" spans="1:33" ht="12.75">
      <c r="A212" s="226"/>
      <c r="B212" s="108">
        <v>100</v>
      </c>
      <c r="C212" s="109" t="s">
        <v>8</v>
      </c>
      <c r="D212" s="110">
        <v>590</v>
      </c>
      <c r="E212" s="18">
        <v>121</v>
      </c>
      <c r="F212" s="17">
        <f t="shared" si="71"/>
        <v>32.79132791327913</v>
      </c>
      <c r="G212" s="18">
        <v>197</v>
      </c>
      <c r="H212" s="17">
        <f t="shared" si="72"/>
        <v>53.387533875338754</v>
      </c>
      <c r="I212" s="18">
        <v>4</v>
      </c>
      <c r="J212" s="17">
        <f t="shared" si="82"/>
        <v>1.084010840108401</v>
      </c>
      <c r="K212" s="18">
        <v>2</v>
      </c>
      <c r="L212" s="17">
        <f t="shared" si="73"/>
        <v>0.5420054200542005</v>
      </c>
      <c r="M212" s="18">
        <v>2</v>
      </c>
      <c r="N212" s="17">
        <f t="shared" si="74"/>
        <v>0.5420054200542005</v>
      </c>
      <c r="O212" s="18">
        <v>29</v>
      </c>
      <c r="P212" s="17">
        <f t="shared" si="66"/>
        <v>7.8590785907859075</v>
      </c>
      <c r="Q212" s="18">
        <v>0</v>
      </c>
      <c r="R212" s="17">
        <f t="shared" si="80"/>
        <v>0</v>
      </c>
      <c r="S212" s="63">
        <v>2</v>
      </c>
      <c r="T212" s="17">
        <f t="shared" si="68"/>
        <v>0.5420054200542005</v>
      </c>
      <c r="U212" s="18">
        <v>0</v>
      </c>
      <c r="V212" s="17">
        <f t="shared" si="67"/>
        <v>0</v>
      </c>
      <c r="W212" s="63">
        <v>0</v>
      </c>
      <c r="X212" s="17">
        <f t="shared" si="75"/>
        <v>0</v>
      </c>
      <c r="Y212" s="63">
        <v>0</v>
      </c>
      <c r="Z212" s="17">
        <f t="shared" si="76"/>
        <v>0</v>
      </c>
      <c r="AA212" s="63">
        <f t="shared" si="81"/>
        <v>357</v>
      </c>
      <c r="AB212" s="67">
        <f t="shared" si="77"/>
        <v>96.7479674796748</v>
      </c>
      <c r="AC212" s="18">
        <v>12</v>
      </c>
      <c r="AD212" s="76">
        <f t="shared" si="78"/>
        <v>3.2520325203252036</v>
      </c>
      <c r="AE212" s="63">
        <f t="shared" si="83"/>
        <v>369</v>
      </c>
      <c r="AF212" s="76">
        <f t="shared" si="70"/>
        <v>62.54237288135593</v>
      </c>
      <c r="AG212" s="77">
        <f t="shared" si="79"/>
        <v>-37.45762711864407</v>
      </c>
    </row>
    <row r="213" spans="1:33" ht="12.75">
      <c r="A213" s="226"/>
      <c r="B213" s="108">
        <v>100</v>
      </c>
      <c r="C213" s="109" t="s">
        <v>9</v>
      </c>
      <c r="D213" s="110">
        <v>591</v>
      </c>
      <c r="E213" s="18">
        <v>117</v>
      </c>
      <c r="F213" s="17">
        <f t="shared" si="71"/>
        <v>30.789473684210527</v>
      </c>
      <c r="G213" s="18">
        <v>217</v>
      </c>
      <c r="H213" s="17">
        <f t="shared" si="72"/>
        <v>57.10526315789474</v>
      </c>
      <c r="I213" s="18">
        <v>3</v>
      </c>
      <c r="J213" s="17">
        <f t="shared" si="82"/>
        <v>0.7894736842105263</v>
      </c>
      <c r="K213" s="18">
        <v>0</v>
      </c>
      <c r="L213" s="17">
        <f t="shared" si="73"/>
        <v>0</v>
      </c>
      <c r="M213" s="18">
        <v>3</v>
      </c>
      <c r="N213" s="17">
        <f t="shared" si="74"/>
        <v>0.7894736842105263</v>
      </c>
      <c r="O213" s="18">
        <v>26</v>
      </c>
      <c r="P213" s="17">
        <f t="shared" si="66"/>
        <v>6.842105263157896</v>
      </c>
      <c r="Q213" s="18">
        <v>0</v>
      </c>
      <c r="R213" s="17">
        <f t="shared" si="80"/>
        <v>0</v>
      </c>
      <c r="S213" s="63">
        <v>3</v>
      </c>
      <c r="T213" s="17">
        <f t="shared" si="68"/>
        <v>0.7894736842105263</v>
      </c>
      <c r="U213" s="18">
        <v>0</v>
      </c>
      <c r="V213" s="17">
        <f t="shared" si="67"/>
        <v>0</v>
      </c>
      <c r="W213" s="63">
        <v>0</v>
      </c>
      <c r="X213" s="17">
        <f t="shared" si="75"/>
        <v>0</v>
      </c>
      <c r="Y213" s="63">
        <v>0</v>
      </c>
      <c r="Z213" s="17">
        <f t="shared" si="76"/>
        <v>0</v>
      </c>
      <c r="AA213" s="63">
        <f t="shared" si="81"/>
        <v>369</v>
      </c>
      <c r="AB213" s="67">
        <f t="shared" si="77"/>
        <v>97.10526315789474</v>
      </c>
      <c r="AC213" s="18">
        <v>11</v>
      </c>
      <c r="AD213" s="76">
        <f t="shared" si="78"/>
        <v>2.8947368421052633</v>
      </c>
      <c r="AE213" s="63">
        <f t="shared" si="83"/>
        <v>380</v>
      </c>
      <c r="AF213" s="76">
        <f t="shared" si="70"/>
        <v>64.29780033840947</v>
      </c>
      <c r="AG213" s="77">
        <f t="shared" si="79"/>
        <v>-35.70219966159053</v>
      </c>
    </row>
    <row r="214" spans="1:33" ht="12.75">
      <c r="A214" s="226"/>
      <c r="B214" s="108">
        <v>101</v>
      </c>
      <c r="C214" s="109" t="s">
        <v>7</v>
      </c>
      <c r="D214" s="110">
        <v>605</v>
      </c>
      <c r="E214" s="18">
        <v>110</v>
      </c>
      <c r="F214" s="17">
        <f t="shared" si="71"/>
        <v>27.918781725888326</v>
      </c>
      <c r="G214" s="18">
        <v>221</v>
      </c>
      <c r="H214" s="17">
        <f t="shared" si="72"/>
        <v>56.09137055837563</v>
      </c>
      <c r="I214" s="18">
        <v>5</v>
      </c>
      <c r="J214" s="17">
        <f t="shared" si="82"/>
        <v>1.2690355329949239</v>
      </c>
      <c r="K214" s="18">
        <v>1</v>
      </c>
      <c r="L214" s="17">
        <f t="shared" si="73"/>
        <v>0.25380710659898476</v>
      </c>
      <c r="M214" s="18">
        <v>2</v>
      </c>
      <c r="N214" s="17">
        <f t="shared" si="74"/>
        <v>0.5076142131979695</v>
      </c>
      <c r="O214" s="18">
        <v>43</v>
      </c>
      <c r="P214" s="17">
        <f t="shared" si="66"/>
        <v>10.913705583756345</v>
      </c>
      <c r="Q214" s="18">
        <v>0</v>
      </c>
      <c r="R214" s="17">
        <f t="shared" si="80"/>
        <v>0</v>
      </c>
      <c r="S214" s="63">
        <v>2</v>
      </c>
      <c r="T214" s="17">
        <f aca="true" t="shared" si="84" ref="T214:T245">S214/AE214*100</f>
        <v>0.5076142131979695</v>
      </c>
      <c r="U214" s="18">
        <v>0</v>
      </c>
      <c r="V214" s="17">
        <f t="shared" si="67"/>
        <v>0</v>
      </c>
      <c r="W214" s="63">
        <v>0</v>
      </c>
      <c r="X214" s="17">
        <f t="shared" si="75"/>
        <v>0</v>
      </c>
      <c r="Y214" s="63">
        <v>0</v>
      </c>
      <c r="Z214" s="17">
        <f t="shared" si="76"/>
        <v>0</v>
      </c>
      <c r="AA214" s="63">
        <f t="shared" si="81"/>
        <v>384</v>
      </c>
      <c r="AB214" s="67">
        <f t="shared" si="77"/>
        <v>97.46192893401016</v>
      </c>
      <c r="AC214" s="18">
        <v>10</v>
      </c>
      <c r="AD214" s="76">
        <f t="shared" si="78"/>
        <v>2.5380710659898478</v>
      </c>
      <c r="AE214" s="63">
        <f t="shared" si="83"/>
        <v>394</v>
      </c>
      <c r="AF214" s="76">
        <f t="shared" si="70"/>
        <v>65.12396694214875</v>
      </c>
      <c r="AG214" s="77">
        <f t="shared" si="79"/>
        <v>-34.876033057851245</v>
      </c>
    </row>
    <row r="215" spans="1:33" ht="12.75">
      <c r="A215" s="226"/>
      <c r="B215" s="108">
        <v>101</v>
      </c>
      <c r="C215" s="109" t="s">
        <v>8</v>
      </c>
      <c r="D215" s="110">
        <v>606</v>
      </c>
      <c r="E215" s="18">
        <v>90</v>
      </c>
      <c r="F215" s="17">
        <f t="shared" si="71"/>
        <v>22.727272727272727</v>
      </c>
      <c r="G215" s="18">
        <v>244</v>
      </c>
      <c r="H215" s="17">
        <f t="shared" si="72"/>
        <v>61.61616161616161</v>
      </c>
      <c r="I215" s="18">
        <v>3</v>
      </c>
      <c r="J215" s="17">
        <f t="shared" si="82"/>
        <v>0.7575757575757576</v>
      </c>
      <c r="K215" s="18">
        <v>1</v>
      </c>
      <c r="L215" s="17">
        <f t="shared" si="73"/>
        <v>0.25252525252525254</v>
      </c>
      <c r="M215" s="18">
        <v>2</v>
      </c>
      <c r="N215" s="17">
        <f t="shared" si="74"/>
        <v>0.5050505050505051</v>
      </c>
      <c r="O215" s="18">
        <v>44</v>
      </c>
      <c r="P215" s="17">
        <f t="shared" si="66"/>
        <v>11.11111111111111</v>
      </c>
      <c r="Q215" s="18">
        <v>0</v>
      </c>
      <c r="R215" s="17">
        <f t="shared" si="80"/>
        <v>0</v>
      </c>
      <c r="S215" s="63">
        <v>3</v>
      </c>
      <c r="T215" s="17">
        <f t="shared" si="84"/>
        <v>0.7575757575757576</v>
      </c>
      <c r="U215" s="18">
        <v>0</v>
      </c>
      <c r="V215" s="17">
        <f t="shared" si="67"/>
        <v>0</v>
      </c>
      <c r="W215" s="63">
        <v>0</v>
      </c>
      <c r="X215" s="17">
        <f t="shared" si="75"/>
        <v>0</v>
      </c>
      <c r="Y215" s="63">
        <v>0</v>
      </c>
      <c r="Z215" s="17">
        <f t="shared" si="76"/>
        <v>0</v>
      </c>
      <c r="AA215" s="63">
        <f t="shared" si="81"/>
        <v>387</v>
      </c>
      <c r="AB215" s="67">
        <f t="shared" si="77"/>
        <v>97.72727272727273</v>
      </c>
      <c r="AC215" s="18">
        <v>9</v>
      </c>
      <c r="AD215" s="76">
        <f t="shared" si="78"/>
        <v>2.272727272727273</v>
      </c>
      <c r="AE215" s="63">
        <f t="shared" si="83"/>
        <v>396</v>
      </c>
      <c r="AF215" s="76">
        <f t="shared" si="70"/>
        <v>65.34653465346535</v>
      </c>
      <c r="AG215" s="77">
        <f t="shared" si="79"/>
        <v>-34.653465346534645</v>
      </c>
    </row>
    <row r="216" spans="1:33" ht="12.75">
      <c r="A216" s="226" t="s">
        <v>6</v>
      </c>
      <c r="B216" s="108">
        <v>101</v>
      </c>
      <c r="C216" s="109" t="s">
        <v>9</v>
      </c>
      <c r="D216" s="110">
        <v>606</v>
      </c>
      <c r="E216" s="18">
        <v>84</v>
      </c>
      <c r="F216" s="17">
        <f t="shared" si="71"/>
        <v>23.398328690807798</v>
      </c>
      <c r="G216" s="18">
        <v>219</v>
      </c>
      <c r="H216" s="17">
        <f t="shared" si="72"/>
        <v>61.00278551532033</v>
      </c>
      <c r="I216" s="18">
        <v>3</v>
      </c>
      <c r="J216" s="17">
        <f t="shared" si="82"/>
        <v>0.8356545961002786</v>
      </c>
      <c r="K216" s="18">
        <v>4</v>
      </c>
      <c r="L216" s="17">
        <f t="shared" si="73"/>
        <v>1.1142061281337048</v>
      </c>
      <c r="M216" s="18">
        <v>3</v>
      </c>
      <c r="N216" s="17">
        <f t="shared" si="74"/>
        <v>0.8356545961002786</v>
      </c>
      <c r="O216" s="18">
        <v>35</v>
      </c>
      <c r="P216" s="17">
        <f t="shared" si="66"/>
        <v>9.749303621169917</v>
      </c>
      <c r="Q216" s="18">
        <v>1</v>
      </c>
      <c r="R216" s="17">
        <f t="shared" si="80"/>
        <v>0.2785515320334262</v>
      </c>
      <c r="S216" s="63">
        <v>0</v>
      </c>
      <c r="T216" s="17">
        <f t="shared" si="84"/>
        <v>0</v>
      </c>
      <c r="U216" s="18">
        <v>0</v>
      </c>
      <c r="V216" s="17">
        <f t="shared" si="67"/>
        <v>0</v>
      </c>
      <c r="W216" s="63">
        <v>0</v>
      </c>
      <c r="X216" s="17">
        <f t="shared" si="75"/>
        <v>0</v>
      </c>
      <c r="Y216" s="63">
        <v>0</v>
      </c>
      <c r="Z216" s="17">
        <f t="shared" si="76"/>
        <v>0</v>
      </c>
      <c r="AA216" s="63">
        <f t="shared" si="81"/>
        <v>349</v>
      </c>
      <c r="AB216" s="67">
        <f t="shared" si="77"/>
        <v>97.21448467966573</v>
      </c>
      <c r="AC216" s="18">
        <v>10</v>
      </c>
      <c r="AD216" s="76">
        <f t="shared" si="78"/>
        <v>2.785515320334262</v>
      </c>
      <c r="AE216" s="63">
        <f t="shared" si="83"/>
        <v>359</v>
      </c>
      <c r="AF216" s="76">
        <f t="shared" si="70"/>
        <v>59.240924092409244</v>
      </c>
      <c r="AG216" s="77">
        <f t="shared" si="79"/>
        <v>-40.759075907590756</v>
      </c>
    </row>
    <row r="217" spans="1:33" ht="12.75">
      <c r="A217" s="226"/>
      <c r="B217" s="108">
        <v>102</v>
      </c>
      <c r="C217" s="109" t="s">
        <v>7</v>
      </c>
      <c r="D217" s="110">
        <v>539</v>
      </c>
      <c r="E217" s="18">
        <v>106</v>
      </c>
      <c r="F217" s="17">
        <f t="shared" si="71"/>
        <v>30.37249283667622</v>
      </c>
      <c r="G217" s="18">
        <v>184</v>
      </c>
      <c r="H217" s="17">
        <f t="shared" si="72"/>
        <v>52.72206303724928</v>
      </c>
      <c r="I217" s="18">
        <v>8</v>
      </c>
      <c r="J217" s="17">
        <f t="shared" si="82"/>
        <v>2.292263610315186</v>
      </c>
      <c r="K217" s="18">
        <v>3</v>
      </c>
      <c r="L217" s="17">
        <f t="shared" si="73"/>
        <v>0.8595988538681949</v>
      </c>
      <c r="M217" s="18">
        <v>3</v>
      </c>
      <c r="N217" s="17">
        <f t="shared" si="74"/>
        <v>0.8595988538681949</v>
      </c>
      <c r="O217" s="18">
        <v>34</v>
      </c>
      <c r="P217" s="17">
        <f t="shared" si="66"/>
        <v>9.742120343839542</v>
      </c>
      <c r="Q217" s="18">
        <v>0</v>
      </c>
      <c r="R217" s="17">
        <f t="shared" si="80"/>
        <v>0</v>
      </c>
      <c r="S217" s="63">
        <v>2</v>
      </c>
      <c r="T217" s="17">
        <f t="shared" si="84"/>
        <v>0.5730659025787965</v>
      </c>
      <c r="U217" s="18">
        <v>0</v>
      </c>
      <c r="V217" s="17">
        <f t="shared" si="67"/>
        <v>0</v>
      </c>
      <c r="W217" s="63">
        <v>0</v>
      </c>
      <c r="X217" s="17">
        <f t="shared" si="75"/>
        <v>0</v>
      </c>
      <c r="Y217" s="63">
        <v>0</v>
      </c>
      <c r="Z217" s="17">
        <f t="shared" si="76"/>
        <v>0</v>
      </c>
      <c r="AA217" s="63">
        <f t="shared" si="81"/>
        <v>340</v>
      </c>
      <c r="AB217" s="67">
        <f t="shared" si="77"/>
        <v>97.42120343839542</v>
      </c>
      <c r="AC217" s="18">
        <v>9</v>
      </c>
      <c r="AD217" s="76">
        <f t="shared" si="78"/>
        <v>2.5787965616045847</v>
      </c>
      <c r="AE217" s="63">
        <f>AA217+AC217</f>
        <v>349</v>
      </c>
      <c r="AF217" s="76">
        <f t="shared" si="70"/>
        <v>64.7495361781076</v>
      </c>
      <c r="AG217" s="77">
        <f t="shared" si="79"/>
        <v>-35.250463821892396</v>
      </c>
    </row>
    <row r="218" spans="1:33" ht="12.75">
      <c r="A218" s="226"/>
      <c r="B218" s="108">
        <v>102</v>
      </c>
      <c r="C218" s="109" t="s">
        <v>8</v>
      </c>
      <c r="D218" s="110">
        <v>539</v>
      </c>
      <c r="E218" s="18">
        <v>95</v>
      </c>
      <c r="F218" s="17">
        <f t="shared" si="71"/>
        <v>28.18991097922849</v>
      </c>
      <c r="G218" s="18">
        <v>189</v>
      </c>
      <c r="H218" s="17">
        <f t="shared" si="72"/>
        <v>56.083086053412465</v>
      </c>
      <c r="I218" s="18">
        <v>9</v>
      </c>
      <c r="J218" s="17">
        <f t="shared" si="82"/>
        <v>2.6706231454005933</v>
      </c>
      <c r="K218" s="18">
        <v>4</v>
      </c>
      <c r="L218" s="17">
        <f t="shared" si="73"/>
        <v>1.1869436201780417</v>
      </c>
      <c r="M218" s="18">
        <v>4</v>
      </c>
      <c r="N218" s="17">
        <f t="shared" si="74"/>
        <v>1.1869436201780417</v>
      </c>
      <c r="O218" s="18">
        <v>34</v>
      </c>
      <c r="P218" s="17">
        <f t="shared" si="66"/>
        <v>10.089020771513352</v>
      </c>
      <c r="Q218" s="18">
        <v>0</v>
      </c>
      <c r="R218" s="17">
        <f t="shared" si="80"/>
        <v>0</v>
      </c>
      <c r="S218" s="63">
        <v>1</v>
      </c>
      <c r="T218" s="17">
        <f t="shared" si="84"/>
        <v>0.2967359050445104</v>
      </c>
      <c r="U218" s="18">
        <v>0</v>
      </c>
      <c r="V218" s="17">
        <f t="shared" si="67"/>
        <v>0</v>
      </c>
      <c r="W218" s="63">
        <v>1</v>
      </c>
      <c r="X218" s="17">
        <f t="shared" si="75"/>
        <v>0.2967359050445104</v>
      </c>
      <c r="Y218" s="63">
        <v>0</v>
      </c>
      <c r="Z218" s="17">
        <f t="shared" si="76"/>
        <v>0</v>
      </c>
      <c r="AA218" s="63">
        <f t="shared" si="81"/>
        <v>337</v>
      </c>
      <c r="AB218" s="67">
        <f t="shared" si="77"/>
        <v>100</v>
      </c>
      <c r="AC218" s="18">
        <v>0</v>
      </c>
      <c r="AD218" s="76">
        <f t="shared" si="78"/>
        <v>0</v>
      </c>
      <c r="AE218" s="63">
        <f>AA218+AC218</f>
        <v>337</v>
      </c>
      <c r="AF218" s="76">
        <f t="shared" si="70"/>
        <v>62.52319109461967</v>
      </c>
      <c r="AG218" s="77">
        <f t="shared" si="79"/>
        <v>-37.47680890538033</v>
      </c>
    </row>
    <row r="219" spans="1:33" ht="12.75">
      <c r="A219" s="226"/>
      <c r="B219" s="108">
        <v>103</v>
      </c>
      <c r="C219" s="109" t="s">
        <v>7</v>
      </c>
      <c r="D219" s="110">
        <v>528</v>
      </c>
      <c r="E219" s="18">
        <v>95</v>
      </c>
      <c r="F219" s="17">
        <f t="shared" si="71"/>
        <v>31.561461794019934</v>
      </c>
      <c r="G219" s="18">
        <v>144</v>
      </c>
      <c r="H219" s="17">
        <f t="shared" si="72"/>
        <v>47.840531561461795</v>
      </c>
      <c r="I219" s="18">
        <v>2</v>
      </c>
      <c r="J219" s="17">
        <f t="shared" si="82"/>
        <v>0.6644518272425249</v>
      </c>
      <c r="K219" s="18">
        <v>0</v>
      </c>
      <c r="L219" s="17">
        <f t="shared" si="73"/>
        <v>0</v>
      </c>
      <c r="M219" s="18">
        <v>3</v>
      </c>
      <c r="N219" s="17">
        <f t="shared" si="74"/>
        <v>0.9966777408637874</v>
      </c>
      <c r="O219" s="18">
        <v>45</v>
      </c>
      <c r="P219" s="17">
        <f t="shared" si="66"/>
        <v>14.950166112956811</v>
      </c>
      <c r="Q219" s="18">
        <v>0</v>
      </c>
      <c r="R219" s="17">
        <f t="shared" si="80"/>
        <v>0</v>
      </c>
      <c r="S219" s="63">
        <v>2</v>
      </c>
      <c r="T219" s="17">
        <f t="shared" si="84"/>
        <v>0.6644518272425249</v>
      </c>
      <c r="U219" s="18">
        <v>0</v>
      </c>
      <c r="V219" s="17">
        <f t="shared" si="67"/>
        <v>0</v>
      </c>
      <c r="W219" s="63">
        <v>0</v>
      </c>
      <c r="X219" s="17">
        <f t="shared" si="75"/>
        <v>0</v>
      </c>
      <c r="Y219" s="63">
        <v>1</v>
      </c>
      <c r="Z219" s="17">
        <f t="shared" si="76"/>
        <v>0.33222591362126247</v>
      </c>
      <c r="AA219" s="63">
        <f t="shared" si="81"/>
        <v>292</v>
      </c>
      <c r="AB219" s="67">
        <f t="shared" si="77"/>
        <v>97.00996677740864</v>
      </c>
      <c r="AC219" s="18">
        <v>9</v>
      </c>
      <c r="AD219" s="76">
        <f t="shared" si="78"/>
        <v>2.990033222591362</v>
      </c>
      <c r="AE219" s="63">
        <f>AA219+AC219</f>
        <v>301</v>
      </c>
      <c r="AF219" s="76">
        <f t="shared" si="70"/>
        <v>57.00757575757576</v>
      </c>
      <c r="AG219" s="77">
        <f t="shared" si="79"/>
        <v>-42.99242424242424</v>
      </c>
    </row>
    <row r="220" spans="1:33" ht="12.75">
      <c r="A220" s="226"/>
      <c r="B220" s="108">
        <v>103</v>
      </c>
      <c r="C220" s="109" t="s">
        <v>8</v>
      </c>
      <c r="D220" s="110">
        <v>529</v>
      </c>
      <c r="E220" s="18">
        <v>113</v>
      </c>
      <c r="F220" s="17">
        <f t="shared" si="71"/>
        <v>35.75949367088608</v>
      </c>
      <c r="G220" s="18">
        <v>152</v>
      </c>
      <c r="H220" s="17">
        <f t="shared" si="72"/>
        <v>48.10126582278481</v>
      </c>
      <c r="I220" s="18">
        <v>5</v>
      </c>
      <c r="J220" s="17">
        <f t="shared" si="82"/>
        <v>1.5822784810126582</v>
      </c>
      <c r="K220" s="18">
        <v>2</v>
      </c>
      <c r="L220" s="17">
        <f t="shared" si="73"/>
        <v>0.6329113924050633</v>
      </c>
      <c r="M220" s="18">
        <v>0</v>
      </c>
      <c r="N220" s="17">
        <f t="shared" si="74"/>
        <v>0</v>
      </c>
      <c r="O220" s="18">
        <v>34</v>
      </c>
      <c r="P220" s="17">
        <f t="shared" si="66"/>
        <v>10.759493670886076</v>
      </c>
      <c r="Q220" s="18">
        <v>0</v>
      </c>
      <c r="R220" s="17">
        <f t="shared" si="80"/>
        <v>0</v>
      </c>
      <c r="S220" s="63">
        <v>3</v>
      </c>
      <c r="T220" s="17">
        <f t="shared" si="84"/>
        <v>0.949367088607595</v>
      </c>
      <c r="U220" s="18">
        <v>0</v>
      </c>
      <c r="V220" s="17">
        <f t="shared" si="67"/>
        <v>0</v>
      </c>
      <c r="W220" s="63">
        <v>2</v>
      </c>
      <c r="X220" s="17">
        <f t="shared" si="75"/>
        <v>0.6329113924050633</v>
      </c>
      <c r="Y220" s="63">
        <v>1</v>
      </c>
      <c r="Z220" s="17">
        <f t="shared" si="76"/>
        <v>0.31645569620253167</v>
      </c>
      <c r="AA220" s="63">
        <f t="shared" si="81"/>
        <v>312</v>
      </c>
      <c r="AB220" s="67">
        <f t="shared" si="77"/>
        <v>98.73417721518987</v>
      </c>
      <c r="AC220" s="18">
        <v>4</v>
      </c>
      <c r="AD220" s="76">
        <f t="shared" si="78"/>
        <v>1.2658227848101267</v>
      </c>
      <c r="AE220" s="63">
        <f>AA220+AC220</f>
        <v>316</v>
      </c>
      <c r="AF220" s="76">
        <f t="shared" si="70"/>
        <v>59.73534971644613</v>
      </c>
      <c r="AG220" s="77">
        <f t="shared" si="79"/>
        <v>-40.26465028355387</v>
      </c>
    </row>
    <row r="221" spans="1:33" ht="12.75">
      <c r="A221" s="226"/>
      <c r="B221" s="108">
        <v>104</v>
      </c>
      <c r="C221" s="109" t="s">
        <v>7</v>
      </c>
      <c r="D221" s="110">
        <v>404</v>
      </c>
      <c r="E221" s="18">
        <v>103</v>
      </c>
      <c r="F221" s="17">
        <f t="shared" si="71"/>
        <v>35.153583617747444</v>
      </c>
      <c r="G221" s="18">
        <v>158</v>
      </c>
      <c r="H221" s="17">
        <f t="shared" si="72"/>
        <v>53.92491467576792</v>
      </c>
      <c r="I221" s="18">
        <v>2</v>
      </c>
      <c r="J221" s="17">
        <f t="shared" si="82"/>
        <v>0.6825938566552902</v>
      </c>
      <c r="K221" s="18">
        <v>0</v>
      </c>
      <c r="L221" s="17">
        <f t="shared" si="73"/>
        <v>0</v>
      </c>
      <c r="M221" s="18">
        <v>4</v>
      </c>
      <c r="N221" s="17">
        <f t="shared" si="74"/>
        <v>1.3651877133105803</v>
      </c>
      <c r="O221" s="18">
        <v>22</v>
      </c>
      <c r="P221" s="17">
        <f t="shared" si="66"/>
        <v>7.508532423208192</v>
      </c>
      <c r="Q221" s="18">
        <v>0</v>
      </c>
      <c r="R221" s="17">
        <f t="shared" si="80"/>
        <v>0</v>
      </c>
      <c r="S221" s="63">
        <v>0</v>
      </c>
      <c r="T221" s="17">
        <f t="shared" si="84"/>
        <v>0</v>
      </c>
      <c r="U221" s="18">
        <v>0</v>
      </c>
      <c r="V221" s="17">
        <f t="shared" si="67"/>
        <v>0</v>
      </c>
      <c r="W221" s="63">
        <v>0</v>
      </c>
      <c r="X221" s="17">
        <f t="shared" si="75"/>
        <v>0</v>
      </c>
      <c r="Y221" s="63">
        <v>0</v>
      </c>
      <c r="Z221" s="17">
        <f t="shared" si="76"/>
        <v>0</v>
      </c>
      <c r="AA221" s="63">
        <f t="shared" si="81"/>
        <v>289</v>
      </c>
      <c r="AB221" s="67">
        <f t="shared" si="77"/>
        <v>98.63481228668942</v>
      </c>
      <c r="AC221" s="18">
        <v>4</v>
      </c>
      <c r="AD221" s="76">
        <f t="shared" si="78"/>
        <v>1.3651877133105803</v>
      </c>
      <c r="AE221" s="63">
        <f aca="true" t="shared" si="85" ref="AE221:AE229">AC221+AA221</f>
        <v>293</v>
      </c>
      <c r="AF221" s="76">
        <f t="shared" si="70"/>
        <v>72.52475247524752</v>
      </c>
      <c r="AG221" s="77">
        <f t="shared" si="79"/>
        <v>-27.475247524752476</v>
      </c>
    </row>
    <row r="222" spans="1:33" ht="12.75">
      <c r="A222" s="226"/>
      <c r="B222" s="108">
        <v>104</v>
      </c>
      <c r="C222" s="109" t="s">
        <v>8</v>
      </c>
      <c r="D222" s="110">
        <v>404</v>
      </c>
      <c r="E222" s="18">
        <v>90</v>
      </c>
      <c r="F222" s="17">
        <f t="shared" si="71"/>
        <v>32.608695652173914</v>
      </c>
      <c r="G222" s="18">
        <v>140</v>
      </c>
      <c r="H222" s="17">
        <f t="shared" si="72"/>
        <v>50.72463768115942</v>
      </c>
      <c r="I222" s="18">
        <v>4</v>
      </c>
      <c r="J222" s="17">
        <f t="shared" si="82"/>
        <v>1.4492753623188406</v>
      </c>
      <c r="K222" s="18">
        <v>0</v>
      </c>
      <c r="L222" s="17">
        <f t="shared" si="73"/>
        <v>0</v>
      </c>
      <c r="M222" s="18">
        <v>3</v>
      </c>
      <c r="N222" s="17">
        <f t="shared" si="74"/>
        <v>1.0869565217391304</v>
      </c>
      <c r="O222" s="18">
        <v>34</v>
      </c>
      <c r="P222" s="17">
        <f t="shared" si="66"/>
        <v>12.318840579710146</v>
      </c>
      <c r="Q222" s="18">
        <v>0</v>
      </c>
      <c r="R222" s="17">
        <f t="shared" si="80"/>
        <v>0</v>
      </c>
      <c r="S222" s="63">
        <v>0</v>
      </c>
      <c r="T222" s="17">
        <f t="shared" si="84"/>
        <v>0</v>
      </c>
      <c r="U222" s="18">
        <v>0</v>
      </c>
      <c r="V222" s="17">
        <f t="shared" si="67"/>
        <v>0</v>
      </c>
      <c r="W222" s="63">
        <v>0</v>
      </c>
      <c r="X222" s="17">
        <f t="shared" si="75"/>
        <v>0</v>
      </c>
      <c r="Y222" s="63">
        <v>0</v>
      </c>
      <c r="Z222" s="17">
        <f t="shared" si="76"/>
        <v>0</v>
      </c>
      <c r="AA222" s="63">
        <f t="shared" si="81"/>
        <v>271</v>
      </c>
      <c r="AB222" s="67">
        <f t="shared" si="77"/>
        <v>98.18840579710145</v>
      </c>
      <c r="AC222" s="18">
        <v>5</v>
      </c>
      <c r="AD222" s="76">
        <f t="shared" si="78"/>
        <v>1.8115942028985508</v>
      </c>
      <c r="AE222" s="63">
        <f t="shared" si="85"/>
        <v>276</v>
      </c>
      <c r="AF222" s="76">
        <f t="shared" si="70"/>
        <v>68.31683168316832</v>
      </c>
      <c r="AG222" s="77">
        <f t="shared" si="79"/>
        <v>-31.683168316831683</v>
      </c>
    </row>
    <row r="223" spans="1:33" ht="12.75">
      <c r="A223" s="226"/>
      <c r="B223" s="108">
        <v>105</v>
      </c>
      <c r="C223" s="109" t="s">
        <v>7</v>
      </c>
      <c r="D223" s="110">
        <v>638</v>
      </c>
      <c r="E223" s="18">
        <v>139</v>
      </c>
      <c r="F223" s="17">
        <f t="shared" si="71"/>
        <v>38.71866295264624</v>
      </c>
      <c r="G223" s="18">
        <v>176</v>
      </c>
      <c r="H223" s="17">
        <f t="shared" si="72"/>
        <v>49.02506963788301</v>
      </c>
      <c r="I223" s="18">
        <v>3</v>
      </c>
      <c r="J223" s="17">
        <f t="shared" si="82"/>
        <v>0.8356545961002786</v>
      </c>
      <c r="K223" s="18">
        <v>5</v>
      </c>
      <c r="L223" s="17">
        <f t="shared" si="73"/>
        <v>1.392757660167131</v>
      </c>
      <c r="M223" s="18">
        <v>3</v>
      </c>
      <c r="N223" s="17">
        <f t="shared" si="74"/>
        <v>0.8356545961002786</v>
      </c>
      <c r="O223" s="18">
        <v>28</v>
      </c>
      <c r="P223" s="17">
        <f t="shared" si="66"/>
        <v>7.7994428969359335</v>
      </c>
      <c r="Q223" s="18">
        <v>0</v>
      </c>
      <c r="R223" s="17">
        <f t="shared" si="80"/>
        <v>0</v>
      </c>
      <c r="S223" s="63">
        <v>2</v>
      </c>
      <c r="T223" s="17">
        <f t="shared" si="84"/>
        <v>0.5571030640668524</v>
      </c>
      <c r="U223" s="18">
        <v>0</v>
      </c>
      <c r="V223" s="17">
        <f t="shared" si="67"/>
        <v>0</v>
      </c>
      <c r="W223" s="63">
        <v>0</v>
      </c>
      <c r="X223" s="17">
        <f t="shared" si="75"/>
        <v>0</v>
      </c>
      <c r="Y223" s="63">
        <v>1</v>
      </c>
      <c r="Z223" s="17">
        <f t="shared" si="76"/>
        <v>0.2785515320334262</v>
      </c>
      <c r="AA223" s="63">
        <f t="shared" si="81"/>
        <v>357</v>
      </c>
      <c r="AB223" s="67">
        <f t="shared" si="77"/>
        <v>99.44289693593315</v>
      </c>
      <c r="AC223" s="18">
        <v>2</v>
      </c>
      <c r="AD223" s="76">
        <f t="shared" si="78"/>
        <v>0.5571030640668524</v>
      </c>
      <c r="AE223" s="63">
        <f t="shared" si="85"/>
        <v>359</v>
      </c>
      <c r="AF223" s="76">
        <f t="shared" si="70"/>
        <v>56.26959247648903</v>
      </c>
      <c r="AG223" s="77">
        <f t="shared" si="79"/>
        <v>-43.73040752351097</v>
      </c>
    </row>
    <row r="224" spans="1:33" ht="12.75">
      <c r="A224" s="226"/>
      <c r="B224" s="108">
        <v>105</v>
      </c>
      <c r="C224" s="109" t="s">
        <v>8</v>
      </c>
      <c r="D224" s="110">
        <v>638</v>
      </c>
      <c r="E224" s="18">
        <v>149</v>
      </c>
      <c r="F224" s="17">
        <f t="shared" si="71"/>
        <v>41.73669467787115</v>
      </c>
      <c r="G224" s="18">
        <v>159</v>
      </c>
      <c r="H224" s="17">
        <f t="shared" si="72"/>
        <v>44.537815126050425</v>
      </c>
      <c r="I224" s="18">
        <v>4</v>
      </c>
      <c r="J224" s="17">
        <f t="shared" si="82"/>
        <v>1.1204481792717087</v>
      </c>
      <c r="K224" s="18">
        <v>0</v>
      </c>
      <c r="L224" s="17">
        <f t="shared" si="73"/>
        <v>0</v>
      </c>
      <c r="M224" s="18">
        <v>2</v>
      </c>
      <c r="N224" s="17">
        <f t="shared" si="74"/>
        <v>0.5602240896358543</v>
      </c>
      <c r="O224" s="18">
        <v>29</v>
      </c>
      <c r="P224" s="17">
        <f t="shared" si="66"/>
        <v>8.123249299719888</v>
      </c>
      <c r="Q224" s="18">
        <v>0</v>
      </c>
      <c r="R224" s="17">
        <f t="shared" si="80"/>
        <v>0</v>
      </c>
      <c r="S224" s="63">
        <v>0</v>
      </c>
      <c r="T224" s="17">
        <f t="shared" si="84"/>
        <v>0</v>
      </c>
      <c r="U224" s="18">
        <v>2</v>
      </c>
      <c r="V224" s="17">
        <f t="shared" si="67"/>
        <v>0.5602240896358543</v>
      </c>
      <c r="W224" s="63">
        <v>0</v>
      </c>
      <c r="X224" s="17">
        <f t="shared" si="75"/>
        <v>0</v>
      </c>
      <c r="Y224" s="63">
        <v>0</v>
      </c>
      <c r="Z224" s="17">
        <f t="shared" si="76"/>
        <v>0</v>
      </c>
      <c r="AA224" s="63">
        <f t="shared" si="81"/>
        <v>345</v>
      </c>
      <c r="AB224" s="67">
        <f t="shared" si="77"/>
        <v>96.63865546218487</v>
      </c>
      <c r="AC224" s="18">
        <v>12</v>
      </c>
      <c r="AD224" s="76">
        <f t="shared" si="78"/>
        <v>3.361344537815126</v>
      </c>
      <c r="AE224" s="63">
        <f t="shared" si="85"/>
        <v>357</v>
      </c>
      <c r="AF224" s="76">
        <f t="shared" si="70"/>
        <v>55.956112852664575</v>
      </c>
      <c r="AG224" s="77">
        <f t="shared" si="79"/>
        <v>-44.043887147335425</v>
      </c>
    </row>
    <row r="225" spans="1:33" ht="12.75">
      <c r="A225" s="226"/>
      <c r="B225" s="108">
        <v>105</v>
      </c>
      <c r="C225" s="109" t="s">
        <v>9</v>
      </c>
      <c r="D225" s="110">
        <v>638</v>
      </c>
      <c r="E225" s="18">
        <v>138</v>
      </c>
      <c r="F225" s="17">
        <f t="shared" si="71"/>
        <v>41.44144144144144</v>
      </c>
      <c r="G225" s="18">
        <v>133</v>
      </c>
      <c r="H225" s="17">
        <f t="shared" si="72"/>
        <v>39.93993993993994</v>
      </c>
      <c r="I225" s="18">
        <v>5</v>
      </c>
      <c r="J225" s="17">
        <f t="shared" si="82"/>
        <v>1.5015015015015014</v>
      </c>
      <c r="K225" s="18">
        <v>4</v>
      </c>
      <c r="L225" s="17">
        <f t="shared" si="73"/>
        <v>1.2012012012012012</v>
      </c>
      <c r="M225" s="18">
        <v>2</v>
      </c>
      <c r="N225" s="17">
        <f t="shared" si="74"/>
        <v>0.6006006006006006</v>
      </c>
      <c r="O225" s="18">
        <v>36</v>
      </c>
      <c r="P225" s="17">
        <f t="shared" si="66"/>
        <v>10.81081081081081</v>
      </c>
      <c r="Q225" s="18">
        <v>0</v>
      </c>
      <c r="R225" s="17">
        <f t="shared" si="80"/>
        <v>0</v>
      </c>
      <c r="S225" s="63">
        <v>2</v>
      </c>
      <c r="T225" s="17">
        <f t="shared" si="84"/>
        <v>0.6006006006006006</v>
      </c>
      <c r="U225" s="18">
        <v>1</v>
      </c>
      <c r="V225" s="17">
        <f t="shared" si="67"/>
        <v>0.3003003003003003</v>
      </c>
      <c r="W225" s="63">
        <v>1</v>
      </c>
      <c r="X225" s="17">
        <f t="shared" si="75"/>
        <v>0.3003003003003003</v>
      </c>
      <c r="Y225" s="63">
        <v>0</v>
      </c>
      <c r="Z225" s="17">
        <f t="shared" si="76"/>
        <v>0</v>
      </c>
      <c r="AA225" s="63">
        <f t="shared" si="81"/>
        <v>322</v>
      </c>
      <c r="AB225" s="67">
        <f t="shared" si="77"/>
        <v>96.69669669669669</v>
      </c>
      <c r="AC225" s="18">
        <v>11</v>
      </c>
      <c r="AD225" s="76">
        <f t="shared" si="78"/>
        <v>3.303303303303303</v>
      </c>
      <c r="AE225" s="63">
        <f t="shared" si="85"/>
        <v>333</v>
      </c>
      <c r="AF225" s="76">
        <f t="shared" si="70"/>
        <v>52.19435736677116</v>
      </c>
      <c r="AG225" s="77">
        <f t="shared" si="79"/>
        <v>-47.80564263322884</v>
      </c>
    </row>
    <row r="226" spans="1:33" ht="12.75">
      <c r="A226" s="226"/>
      <c r="B226" s="108">
        <v>105</v>
      </c>
      <c r="C226" s="109" t="s">
        <v>10</v>
      </c>
      <c r="D226" s="110">
        <v>638</v>
      </c>
      <c r="E226" s="18">
        <v>145</v>
      </c>
      <c r="F226" s="17">
        <f t="shared" si="71"/>
        <v>44.75308641975309</v>
      </c>
      <c r="G226" s="18">
        <v>148</v>
      </c>
      <c r="H226" s="17">
        <f t="shared" si="72"/>
        <v>45.67901234567901</v>
      </c>
      <c r="I226" s="18">
        <v>2</v>
      </c>
      <c r="J226" s="17">
        <f t="shared" si="82"/>
        <v>0.6172839506172839</v>
      </c>
      <c r="K226" s="18">
        <v>0</v>
      </c>
      <c r="L226" s="17">
        <f t="shared" si="73"/>
        <v>0</v>
      </c>
      <c r="M226" s="18">
        <v>0</v>
      </c>
      <c r="N226" s="17">
        <f t="shared" si="74"/>
        <v>0</v>
      </c>
      <c r="O226" s="18">
        <v>20</v>
      </c>
      <c r="P226" s="17">
        <f t="shared" si="66"/>
        <v>6.172839506172839</v>
      </c>
      <c r="Q226" s="18">
        <v>0</v>
      </c>
      <c r="R226" s="17">
        <f t="shared" si="80"/>
        <v>0</v>
      </c>
      <c r="S226" s="63">
        <v>2</v>
      </c>
      <c r="T226" s="17">
        <f t="shared" si="84"/>
        <v>0.6172839506172839</v>
      </c>
      <c r="U226" s="18">
        <v>0</v>
      </c>
      <c r="V226" s="17">
        <f t="shared" si="67"/>
        <v>0</v>
      </c>
      <c r="W226" s="63">
        <v>0</v>
      </c>
      <c r="X226" s="17">
        <f t="shared" si="75"/>
        <v>0</v>
      </c>
      <c r="Y226" s="63">
        <v>0</v>
      </c>
      <c r="Z226" s="17">
        <f t="shared" si="76"/>
        <v>0</v>
      </c>
      <c r="AA226" s="63">
        <f t="shared" si="81"/>
        <v>317</v>
      </c>
      <c r="AB226" s="67">
        <f t="shared" si="77"/>
        <v>97.8395061728395</v>
      </c>
      <c r="AC226" s="18">
        <v>7</v>
      </c>
      <c r="AD226" s="76">
        <f t="shared" si="78"/>
        <v>2.1604938271604937</v>
      </c>
      <c r="AE226" s="63">
        <f t="shared" si="85"/>
        <v>324</v>
      </c>
      <c r="AF226" s="76">
        <f t="shared" si="70"/>
        <v>50.78369905956113</v>
      </c>
      <c r="AG226" s="77">
        <f t="shared" si="79"/>
        <v>-49.21630094043887</v>
      </c>
    </row>
    <row r="227" spans="1:33" ht="12.75">
      <c r="A227" s="226"/>
      <c r="B227" s="108">
        <v>105</v>
      </c>
      <c r="C227" s="109" t="s">
        <v>11</v>
      </c>
      <c r="D227" s="110">
        <v>638</v>
      </c>
      <c r="E227" s="18">
        <v>116</v>
      </c>
      <c r="F227" s="17">
        <f t="shared" si="71"/>
        <v>36.94267515923567</v>
      </c>
      <c r="G227" s="18">
        <v>163</v>
      </c>
      <c r="H227" s="17">
        <f t="shared" si="72"/>
        <v>51.910828025477706</v>
      </c>
      <c r="I227" s="18">
        <v>2</v>
      </c>
      <c r="J227" s="17">
        <f t="shared" si="82"/>
        <v>0.6369426751592357</v>
      </c>
      <c r="K227" s="18">
        <v>0</v>
      </c>
      <c r="L227" s="17">
        <f t="shared" si="73"/>
        <v>0</v>
      </c>
      <c r="M227" s="18">
        <v>0</v>
      </c>
      <c r="N227" s="17">
        <f t="shared" si="74"/>
        <v>0</v>
      </c>
      <c r="O227" s="18">
        <v>20</v>
      </c>
      <c r="P227" s="17">
        <f t="shared" si="66"/>
        <v>6.369426751592357</v>
      </c>
      <c r="Q227" s="18">
        <v>0</v>
      </c>
      <c r="R227" s="17">
        <f t="shared" si="80"/>
        <v>0</v>
      </c>
      <c r="S227" s="63">
        <v>3</v>
      </c>
      <c r="T227" s="17">
        <f t="shared" si="84"/>
        <v>0.9554140127388535</v>
      </c>
      <c r="U227" s="18">
        <v>0</v>
      </c>
      <c r="V227" s="17">
        <f t="shared" si="67"/>
        <v>0</v>
      </c>
      <c r="W227" s="63">
        <v>0</v>
      </c>
      <c r="X227" s="17">
        <f t="shared" si="75"/>
        <v>0</v>
      </c>
      <c r="Y227" s="63">
        <v>0</v>
      </c>
      <c r="Z227" s="17">
        <f t="shared" si="76"/>
        <v>0</v>
      </c>
      <c r="AA227" s="63">
        <f t="shared" si="81"/>
        <v>304</v>
      </c>
      <c r="AB227" s="67">
        <f t="shared" si="77"/>
        <v>96.81528662420382</v>
      </c>
      <c r="AC227" s="18">
        <v>10</v>
      </c>
      <c r="AD227" s="76">
        <f t="shared" si="78"/>
        <v>3.1847133757961785</v>
      </c>
      <c r="AE227" s="63">
        <f t="shared" si="85"/>
        <v>314</v>
      </c>
      <c r="AF227" s="76">
        <f t="shared" si="70"/>
        <v>49.21630094043887</v>
      </c>
      <c r="AG227" s="77">
        <f t="shared" si="79"/>
        <v>-50.78369905956113</v>
      </c>
    </row>
    <row r="228" spans="1:33" ht="12.75">
      <c r="A228" s="226"/>
      <c r="B228" s="108">
        <v>106</v>
      </c>
      <c r="C228" s="109" t="s">
        <v>7</v>
      </c>
      <c r="D228" s="110">
        <v>492</v>
      </c>
      <c r="E228" s="18">
        <v>128</v>
      </c>
      <c r="F228" s="17">
        <f t="shared" si="71"/>
        <v>36.887608069164266</v>
      </c>
      <c r="G228" s="18">
        <v>172</v>
      </c>
      <c r="H228" s="17">
        <f t="shared" si="72"/>
        <v>49.56772334293948</v>
      </c>
      <c r="I228" s="18">
        <v>3</v>
      </c>
      <c r="J228" s="17">
        <f t="shared" si="82"/>
        <v>0.8645533141210375</v>
      </c>
      <c r="K228" s="18">
        <v>2</v>
      </c>
      <c r="L228" s="17">
        <f t="shared" si="73"/>
        <v>0.5763688760806917</v>
      </c>
      <c r="M228" s="18">
        <v>9</v>
      </c>
      <c r="N228" s="17">
        <f t="shared" si="74"/>
        <v>2.5936599423631126</v>
      </c>
      <c r="O228" s="18">
        <v>27</v>
      </c>
      <c r="P228" s="17">
        <f t="shared" si="66"/>
        <v>7.780979827089338</v>
      </c>
      <c r="Q228" s="18">
        <v>0</v>
      </c>
      <c r="R228" s="17">
        <f t="shared" si="80"/>
        <v>0</v>
      </c>
      <c r="S228" s="63">
        <v>3</v>
      </c>
      <c r="T228" s="17">
        <f t="shared" si="84"/>
        <v>0.8645533141210375</v>
      </c>
      <c r="U228" s="18">
        <v>0</v>
      </c>
      <c r="V228" s="17">
        <f t="shared" si="67"/>
        <v>0</v>
      </c>
      <c r="W228" s="63">
        <v>0</v>
      </c>
      <c r="X228" s="17">
        <f t="shared" si="75"/>
        <v>0</v>
      </c>
      <c r="Y228" s="63">
        <v>0</v>
      </c>
      <c r="Z228" s="17">
        <f t="shared" si="76"/>
        <v>0</v>
      </c>
      <c r="AA228" s="63">
        <f t="shared" si="81"/>
        <v>344</v>
      </c>
      <c r="AB228" s="67">
        <f t="shared" si="77"/>
        <v>99.13544668587896</v>
      </c>
      <c r="AC228" s="18">
        <v>3</v>
      </c>
      <c r="AD228" s="76">
        <f t="shared" si="78"/>
        <v>0.8645533141210375</v>
      </c>
      <c r="AE228" s="63">
        <f t="shared" si="85"/>
        <v>347</v>
      </c>
      <c r="AF228" s="76">
        <f t="shared" si="70"/>
        <v>70.52845528455285</v>
      </c>
      <c r="AG228" s="77">
        <f t="shared" si="79"/>
        <v>-29.471544715447152</v>
      </c>
    </row>
    <row r="229" spans="1:33" ht="12.75">
      <c r="A229" s="226"/>
      <c r="B229" s="108">
        <v>106</v>
      </c>
      <c r="C229" s="109" t="s">
        <v>8</v>
      </c>
      <c r="D229" s="110">
        <v>492</v>
      </c>
      <c r="E229" s="18">
        <v>118</v>
      </c>
      <c r="F229" s="17">
        <f t="shared" si="71"/>
        <v>34.20289855072463</v>
      </c>
      <c r="G229" s="18">
        <v>178</v>
      </c>
      <c r="H229" s="17">
        <f t="shared" si="72"/>
        <v>51.59420289855072</v>
      </c>
      <c r="I229" s="18">
        <v>3</v>
      </c>
      <c r="J229" s="17">
        <f t="shared" si="82"/>
        <v>0.8695652173913043</v>
      </c>
      <c r="K229" s="18">
        <v>4</v>
      </c>
      <c r="L229" s="17">
        <f t="shared" si="73"/>
        <v>1.1594202898550725</v>
      </c>
      <c r="M229" s="18">
        <v>3</v>
      </c>
      <c r="N229" s="17">
        <f t="shared" si="74"/>
        <v>0.8695652173913043</v>
      </c>
      <c r="O229" s="18">
        <v>36</v>
      </c>
      <c r="P229" s="17">
        <f t="shared" si="66"/>
        <v>10.434782608695652</v>
      </c>
      <c r="Q229" s="18">
        <v>0</v>
      </c>
      <c r="R229" s="17">
        <f t="shared" si="80"/>
        <v>0</v>
      </c>
      <c r="S229" s="63">
        <v>1</v>
      </c>
      <c r="T229" s="17">
        <f t="shared" si="84"/>
        <v>0.2898550724637681</v>
      </c>
      <c r="U229" s="18">
        <v>0</v>
      </c>
      <c r="V229" s="17">
        <f t="shared" si="67"/>
        <v>0</v>
      </c>
      <c r="W229" s="63">
        <v>0</v>
      </c>
      <c r="X229" s="17">
        <f t="shared" si="75"/>
        <v>0</v>
      </c>
      <c r="Y229" s="63">
        <v>0</v>
      </c>
      <c r="Z229" s="17">
        <f t="shared" si="76"/>
        <v>0</v>
      </c>
      <c r="AA229" s="63">
        <f t="shared" si="81"/>
        <v>343</v>
      </c>
      <c r="AB229" s="67">
        <f t="shared" si="77"/>
        <v>99.42028985507247</v>
      </c>
      <c r="AC229" s="18">
        <v>2</v>
      </c>
      <c r="AD229" s="76">
        <f t="shared" si="78"/>
        <v>0.5797101449275363</v>
      </c>
      <c r="AE229" s="63">
        <f t="shared" si="85"/>
        <v>345</v>
      </c>
      <c r="AF229" s="76">
        <f t="shared" si="70"/>
        <v>70.1219512195122</v>
      </c>
      <c r="AG229" s="77">
        <f t="shared" si="79"/>
        <v>-29.878048780487802</v>
      </c>
    </row>
    <row r="230" spans="1:33" ht="12.75">
      <c r="A230" s="226"/>
      <c r="B230" s="108">
        <v>107</v>
      </c>
      <c r="C230" s="109" t="s">
        <v>7</v>
      </c>
      <c r="D230" s="110">
        <v>524</v>
      </c>
      <c r="E230" s="18">
        <v>110</v>
      </c>
      <c r="F230" s="17">
        <f t="shared" si="71"/>
        <v>36.666666666666664</v>
      </c>
      <c r="G230" s="18">
        <v>130</v>
      </c>
      <c r="H230" s="17">
        <f t="shared" si="72"/>
        <v>43.333333333333336</v>
      </c>
      <c r="I230" s="18">
        <v>6</v>
      </c>
      <c r="J230" s="17">
        <f t="shared" si="82"/>
        <v>2</v>
      </c>
      <c r="K230" s="18">
        <v>1</v>
      </c>
      <c r="L230" s="17">
        <f t="shared" si="73"/>
        <v>0.33333333333333337</v>
      </c>
      <c r="M230" s="18">
        <v>3</v>
      </c>
      <c r="N230" s="17">
        <f t="shared" si="74"/>
        <v>1</v>
      </c>
      <c r="O230" s="18">
        <v>28</v>
      </c>
      <c r="P230" s="17">
        <f t="shared" si="66"/>
        <v>9.333333333333334</v>
      </c>
      <c r="Q230" s="18">
        <v>0</v>
      </c>
      <c r="R230" s="17">
        <f t="shared" si="80"/>
        <v>0</v>
      </c>
      <c r="S230" s="63">
        <v>7</v>
      </c>
      <c r="T230" s="17">
        <f t="shared" si="84"/>
        <v>2.3333333333333335</v>
      </c>
      <c r="U230" s="18">
        <v>0</v>
      </c>
      <c r="V230" s="17">
        <f t="shared" si="67"/>
        <v>0</v>
      </c>
      <c r="W230" s="63">
        <v>0</v>
      </c>
      <c r="X230" s="17">
        <f t="shared" si="75"/>
        <v>0</v>
      </c>
      <c r="Y230" s="63">
        <v>0</v>
      </c>
      <c r="Z230" s="17">
        <f t="shared" si="76"/>
        <v>0</v>
      </c>
      <c r="AA230" s="63">
        <f t="shared" si="81"/>
        <v>285</v>
      </c>
      <c r="AB230" s="67">
        <f t="shared" si="77"/>
        <v>95</v>
      </c>
      <c r="AC230" s="18">
        <v>15</v>
      </c>
      <c r="AD230" s="76">
        <f t="shared" si="78"/>
        <v>5</v>
      </c>
      <c r="AE230" s="63">
        <f>AA230+AC230</f>
        <v>300</v>
      </c>
      <c r="AF230" s="76">
        <f t="shared" si="70"/>
        <v>57.25190839694656</v>
      </c>
      <c r="AG230" s="77">
        <f t="shared" si="79"/>
        <v>-42.74809160305344</v>
      </c>
    </row>
    <row r="231" spans="1:33" ht="12.75">
      <c r="A231" s="226"/>
      <c r="B231" s="108">
        <v>107</v>
      </c>
      <c r="C231" s="109" t="s">
        <v>8</v>
      </c>
      <c r="D231" s="110">
        <v>525</v>
      </c>
      <c r="E231" s="18">
        <v>121</v>
      </c>
      <c r="F231" s="17">
        <f t="shared" si="71"/>
        <v>39.80263157894737</v>
      </c>
      <c r="G231" s="18">
        <v>123</v>
      </c>
      <c r="H231" s="17">
        <f t="shared" si="72"/>
        <v>40.46052631578947</v>
      </c>
      <c r="I231" s="18">
        <v>5</v>
      </c>
      <c r="J231" s="17">
        <f t="shared" si="82"/>
        <v>1.644736842105263</v>
      </c>
      <c r="K231" s="18">
        <v>2</v>
      </c>
      <c r="L231" s="17">
        <f t="shared" si="73"/>
        <v>0.6578947368421052</v>
      </c>
      <c r="M231" s="18">
        <v>1</v>
      </c>
      <c r="N231" s="17">
        <f t="shared" si="74"/>
        <v>0.3289473684210526</v>
      </c>
      <c r="O231" s="18">
        <v>34</v>
      </c>
      <c r="P231" s="17">
        <f t="shared" si="66"/>
        <v>11.18421052631579</v>
      </c>
      <c r="Q231" s="18">
        <v>0</v>
      </c>
      <c r="R231" s="17">
        <f t="shared" si="80"/>
        <v>0</v>
      </c>
      <c r="S231" s="63">
        <v>3</v>
      </c>
      <c r="T231" s="17">
        <f t="shared" si="84"/>
        <v>0.9868421052631579</v>
      </c>
      <c r="U231" s="18">
        <v>0</v>
      </c>
      <c r="V231" s="17">
        <f t="shared" si="67"/>
        <v>0</v>
      </c>
      <c r="W231" s="63">
        <v>0</v>
      </c>
      <c r="X231" s="17">
        <f t="shared" si="75"/>
        <v>0</v>
      </c>
      <c r="Y231" s="63">
        <v>0</v>
      </c>
      <c r="Z231" s="17">
        <f t="shared" si="76"/>
        <v>0</v>
      </c>
      <c r="AA231" s="63">
        <f t="shared" si="81"/>
        <v>289</v>
      </c>
      <c r="AB231" s="67">
        <f t="shared" si="77"/>
        <v>95.06578947368422</v>
      </c>
      <c r="AC231" s="18">
        <v>15</v>
      </c>
      <c r="AD231" s="76">
        <f t="shared" si="78"/>
        <v>4.934210526315789</v>
      </c>
      <c r="AE231" s="63">
        <f>AA231+AC231</f>
        <v>304</v>
      </c>
      <c r="AF231" s="76">
        <f t="shared" si="70"/>
        <v>57.904761904761905</v>
      </c>
      <c r="AG231" s="77">
        <f t="shared" si="79"/>
        <v>-42.095238095238095</v>
      </c>
    </row>
    <row r="232" spans="1:33" ht="12.75">
      <c r="A232" s="226"/>
      <c r="B232" s="108">
        <v>108</v>
      </c>
      <c r="C232" s="109" t="s">
        <v>7</v>
      </c>
      <c r="D232" s="110">
        <v>599</v>
      </c>
      <c r="E232" s="18">
        <v>154</v>
      </c>
      <c r="F232" s="17">
        <f t="shared" si="71"/>
        <v>44.252873563218394</v>
      </c>
      <c r="G232" s="18">
        <v>144</v>
      </c>
      <c r="H232" s="17">
        <f t="shared" si="72"/>
        <v>41.37931034482759</v>
      </c>
      <c r="I232" s="18">
        <v>6</v>
      </c>
      <c r="J232" s="17">
        <f t="shared" si="82"/>
        <v>1.7241379310344827</v>
      </c>
      <c r="K232" s="18">
        <v>2</v>
      </c>
      <c r="L232" s="17">
        <f t="shared" si="73"/>
        <v>0.5747126436781609</v>
      </c>
      <c r="M232" s="18">
        <v>1</v>
      </c>
      <c r="N232" s="17">
        <f t="shared" si="74"/>
        <v>0.28735632183908044</v>
      </c>
      <c r="O232" s="18">
        <v>24</v>
      </c>
      <c r="P232" s="17">
        <f t="shared" si="66"/>
        <v>6.896551724137931</v>
      </c>
      <c r="Q232" s="18">
        <v>0</v>
      </c>
      <c r="R232" s="17">
        <f t="shared" si="80"/>
        <v>0</v>
      </c>
      <c r="S232" s="63">
        <v>2</v>
      </c>
      <c r="T232" s="17">
        <f t="shared" si="84"/>
        <v>0.5747126436781609</v>
      </c>
      <c r="U232" s="18">
        <v>0</v>
      </c>
      <c r="V232" s="17">
        <f t="shared" si="67"/>
        <v>0</v>
      </c>
      <c r="W232" s="63">
        <v>2</v>
      </c>
      <c r="X232" s="17">
        <f t="shared" si="75"/>
        <v>0.5747126436781609</v>
      </c>
      <c r="Y232" s="63">
        <v>0</v>
      </c>
      <c r="Z232" s="17">
        <f t="shared" si="76"/>
        <v>0</v>
      </c>
      <c r="AA232" s="63">
        <f t="shared" si="81"/>
        <v>335</v>
      </c>
      <c r="AB232" s="67">
        <f t="shared" si="77"/>
        <v>96.26436781609196</v>
      </c>
      <c r="AC232" s="18">
        <v>13</v>
      </c>
      <c r="AD232" s="76">
        <f t="shared" si="78"/>
        <v>3.7356321839080464</v>
      </c>
      <c r="AE232" s="63">
        <f>AA232+AC232</f>
        <v>348</v>
      </c>
      <c r="AF232" s="76">
        <f t="shared" si="70"/>
        <v>58.09682804674458</v>
      </c>
      <c r="AG232" s="77">
        <f t="shared" si="79"/>
        <v>-41.90317195325542</v>
      </c>
    </row>
    <row r="233" spans="1:33" ht="12.75">
      <c r="A233" s="226"/>
      <c r="B233" s="108">
        <v>108</v>
      </c>
      <c r="C233" s="109" t="s">
        <v>8</v>
      </c>
      <c r="D233" s="110">
        <v>599</v>
      </c>
      <c r="E233" s="18">
        <v>132</v>
      </c>
      <c r="F233" s="17">
        <f t="shared" si="71"/>
        <v>42.038216560509554</v>
      </c>
      <c r="G233" s="18">
        <v>144</v>
      </c>
      <c r="H233" s="17">
        <f t="shared" si="72"/>
        <v>45.85987261146497</v>
      </c>
      <c r="I233" s="18">
        <v>4</v>
      </c>
      <c r="J233" s="17">
        <f t="shared" si="82"/>
        <v>1.2738853503184715</v>
      </c>
      <c r="K233" s="18">
        <v>6</v>
      </c>
      <c r="L233" s="17">
        <f t="shared" si="73"/>
        <v>1.910828025477707</v>
      </c>
      <c r="M233" s="18">
        <v>2</v>
      </c>
      <c r="N233" s="17">
        <f t="shared" si="74"/>
        <v>0.6369426751592357</v>
      </c>
      <c r="O233" s="18">
        <v>24</v>
      </c>
      <c r="P233" s="17">
        <f t="shared" si="66"/>
        <v>7.643312101910828</v>
      </c>
      <c r="Q233" s="18">
        <v>0</v>
      </c>
      <c r="R233" s="17">
        <f t="shared" si="80"/>
        <v>0</v>
      </c>
      <c r="S233" s="63">
        <v>2</v>
      </c>
      <c r="T233" s="17">
        <f t="shared" si="84"/>
        <v>0.6369426751592357</v>
      </c>
      <c r="U233" s="18">
        <v>0</v>
      </c>
      <c r="V233" s="17">
        <f t="shared" si="67"/>
        <v>0</v>
      </c>
      <c r="W233" s="63">
        <v>0</v>
      </c>
      <c r="X233" s="17">
        <f t="shared" si="75"/>
        <v>0</v>
      </c>
      <c r="Y233" s="63">
        <v>0</v>
      </c>
      <c r="Z233" s="17">
        <f t="shared" si="76"/>
        <v>0</v>
      </c>
      <c r="AA233" s="63">
        <f t="shared" si="81"/>
        <v>314</v>
      </c>
      <c r="AB233" s="67">
        <f t="shared" si="77"/>
        <v>100</v>
      </c>
      <c r="AC233" s="18">
        <v>0</v>
      </c>
      <c r="AD233" s="76">
        <f t="shared" si="78"/>
        <v>0</v>
      </c>
      <c r="AE233" s="63">
        <f>AA233+AC233</f>
        <v>314</v>
      </c>
      <c r="AF233" s="76">
        <f aca="true" t="shared" si="86" ref="AF233:AF264">AE233/D233*100</f>
        <v>52.42070116861436</v>
      </c>
      <c r="AG233" s="77">
        <f t="shared" si="79"/>
        <v>-47.57929883138564</v>
      </c>
    </row>
    <row r="234" spans="1:33" ht="12.75">
      <c r="A234" s="226"/>
      <c r="B234" s="108">
        <v>108</v>
      </c>
      <c r="C234" s="109" t="s">
        <v>9</v>
      </c>
      <c r="D234" s="110">
        <v>600</v>
      </c>
      <c r="E234" s="18">
        <v>142</v>
      </c>
      <c r="F234" s="17">
        <f t="shared" si="71"/>
        <v>42.13649851632047</v>
      </c>
      <c r="G234" s="18">
        <v>148</v>
      </c>
      <c r="H234" s="17">
        <f t="shared" si="72"/>
        <v>43.916913946587535</v>
      </c>
      <c r="I234" s="18">
        <v>7</v>
      </c>
      <c r="J234" s="17">
        <f t="shared" si="82"/>
        <v>2.0771513353115725</v>
      </c>
      <c r="K234" s="18">
        <v>4</v>
      </c>
      <c r="L234" s="17">
        <f t="shared" si="73"/>
        <v>1.1869436201780417</v>
      </c>
      <c r="M234" s="18">
        <v>5</v>
      </c>
      <c r="N234" s="17">
        <f t="shared" si="74"/>
        <v>1.483679525222552</v>
      </c>
      <c r="O234" s="18">
        <v>18</v>
      </c>
      <c r="P234" s="17">
        <f t="shared" si="66"/>
        <v>5.341246290801187</v>
      </c>
      <c r="Q234" s="18">
        <v>0</v>
      </c>
      <c r="R234" s="17">
        <f t="shared" si="80"/>
        <v>0</v>
      </c>
      <c r="S234" s="63">
        <v>2</v>
      </c>
      <c r="T234" s="17">
        <f t="shared" si="84"/>
        <v>0.5934718100890208</v>
      </c>
      <c r="U234" s="18">
        <v>0</v>
      </c>
      <c r="V234" s="17">
        <f t="shared" si="67"/>
        <v>0</v>
      </c>
      <c r="W234" s="63">
        <v>1</v>
      </c>
      <c r="X234" s="17">
        <f t="shared" si="75"/>
        <v>0.2967359050445104</v>
      </c>
      <c r="Y234" s="63">
        <v>0</v>
      </c>
      <c r="Z234" s="17">
        <f t="shared" si="76"/>
        <v>0</v>
      </c>
      <c r="AA234" s="63">
        <f t="shared" si="81"/>
        <v>327</v>
      </c>
      <c r="AB234" s="67">
        <f t="shared" si="77"/>
        <v>97.03264094955489</v>
      </c>
      <c r="AC234" s="18">
        <v>10</v>
      </c>
      <c r="AD234" s="76">
        <f t="shared" si="78"/>
        <v>2.967359050445104</v>
      </c>
      <c r="AE234" s="63">
        <f>AA234+AC234</f>
        <v>337</v>
      </c>
      <c r="AF234" s="76">
        <f t="shared" si="86"/>
        <v>56.166666666666664</v>
      </c>
      <c r="AG234" s="77">
        <f t="shared" si="79"/>
        <v>-43.833333333333336</v>
      </c>
    </row>
    <row r="235" spans="1:33" ht="12.75">
      <c r="A235" s="226"/>
      <c r="B235" s="108">
        <v>109</v>
      </c>
      <c r="C235" s="109" t="s">
        <v>7</v>
      </c>
      <c r="D235" s="110">
        <v>623</v>
      </c>
      <c r="E235" s="18">
        <v>104</v>
      </c>
      <c r="F235" s="17">
        <f t="shared" si="71"/>
        <v>27.01298701298701</v>
      </c>
      <c r="G235" s="18">
        <v>230</v>
      </c>
      <c r="H235" s="17">
        <f t="shared" si="72"/>
        <v>59.74025974025974</v>
      </c>
      <c r="I235" s="18">
        <v>3</v>
      </c>
      <c r="J235" s="17">
        <f t="shared" si="82"/>
        <v>0.7792207792207793</v>
      </c>
      <c r="K235" s="18">
        <v>2</v>
      </c>
      <c r="L235" s="17">
        <f t="shared" si="73"/>
        <v>0.5194805194805194</v>
      </c>
      <c r="M235" s="18">
        <v>1</v>
      </c>
      <c r="N235" s="17">
        <f t="shared" si="74"/>
        <v>0.2597402597402597</v>
      </c>
      <c r="O235" s="18">
        <v>19</v>
      </c>
      <c r="P235" s="17">
        <f t="shared" si="66"/>
        <v>4.935064935064935</v>
      </c>
      <c r="Q235" s="18">
        <v>0</v>
      </c>
      <c r="R235" s="17">
        <f t="shared" si="80"/>
        <v>0</v>
      </c>
      <c r="S235" s="63">
        <v>9</v>
      </c>
      <c r="T235" s="17">
        <f t="shared" si="84"/>
        <v>2.3376623376623376</v>
      </c>
      <c r="U235" s="18">
        <v>0</v>
      </c>
      <c r="V235" s="17">
        <f t="shared" si="67"/>
        <v>0</v>
      </c>
      <c r="W235" s="63">
        <v>0</v>
      </c>
      <c r="X235" s="17">
        <f t="shared" si="75"/>
        <v>0</v>
      </c>
      <c r="Y235" s="63">
        <v>0</v>
      </c>
      <c r="Z235" s="17">
        <f t="shared" si="76"/>
        <v>0</v>
      </c>
      <c r="AA235" s="63">
        <f t="shared" si="81"/>
        <v>368</v>
      </c>
      <c r="AB235" s="67">
        <f t="shared" si="77"/>
        <v>95.58441558441558</v>
      </c>
      <c r="AC235" s="18">
        <v>17</v>
      </c>
      <c r="AD235" s="76">
        <f t="shared" si="78"/>
        <v>4.415584415584416</v>
      </c>
      <c r="AE235" s="63">
        <f aca="true" t="shared" si="87" ref="AE235:AE240">AC235+AA235</f>
        <v>385</v>
      </c>
      <c r="AF235" s="76">
        <f t="shared" si="86"/>
        <v>61.79775280898876</v>
      </c>
      <c r="AG235" s="77">
        <f t="shared" si="79"/>
        <v>-38.20224719101124</v>
      </c>
    </row>
    <row r="236" spans="1:33" ht="12.75">
      <c r="A236" s="226"/>
      <c r="B236" s="108">
        <v>109</v>
      </c>
      <c r="C236" s="109" t="s">
        <v>8</v>
      </c>
      <c r="D236" s="110">
        <v>624</v>
      </c>
      <c r="E236" s="18">
        <v>131</v>
      </c>
      <c r="F236" s="17">
        <f t="shared" si="71"/>
        <v>29.571106094808126</v>
      </c>
      <c r="G236" s="18">
        <v>258</v>
      </c>
      <c r="H236" s="17">
        <f t="shared" si="72"/>
        <v>58.239277652370205</v>
      </c>
      <c r="I236" s="18">
        <v>3</v>
      </c>
      <c r="J236" s="17">
        <f t="shared" si="82"/>
        <v>0.6772009029345373</v>
      </c>
      <c r="K236" s="18">
        <v>1</v>
      </c>
      <c r="L236" s="17">
        <f t="shared" si="73"/>
        <v>0.2257336343115124</v>
      </c>
      <c r="M236" s="18">
        <v>7</v>
      </c>
      <c r="N236" s="17">
        <f t="shared" si="74"/>
        <v>1.580135440180587</v>
      </c>
      <c r="O236" s="18">
        <v>23</v>
      </c>
      <c r="P236" s="17">
        <f t="shared" si="66"/>
        <v>5.191873589164786</v>
      </c>
      <c r="Q236" s="18">
        <v>0</v>
      </c>
      <c r="R236" s="17">
        <f t="shared" si="80"/>
        <v>0</v>
      </c>
      <c r="S236" s="63">
        <v>6</v>
      </c>
      <c r="T236" s="17">
        <f t="shared" si="84"/>
        <v>1.3544018058690745</v>
      </c>
      <c r="U236" s="18">
        <v>0</v>
      </c>
      <c r="V236" s="17">
        <f t="shared" si="67"/>
        <v>0</v>
      </c>
      <c r="W236" s="63">
        <v>0</v>
      </c>
      <c r="X236" s="17">
        <f t="shared" si="75"/>
        <v>0</v>
      </c>
      <c r="Y236" s="63">
        <v>0</v>
      </c>
      <c r="Z236" s="17">
        <f t="shared" si="76"/>
        <v>0</v>
      </c>
      <c r="AA236" s="63">
        <f t="shared" si="81"/>
        <v>429</v>
      </c>
      <c r="AB236" s="67">
        <f t="shared" si="77"/>
        <v>96.83972911963883</v>
      </c>
      <c r="AC236" s="18">
        <v>14</v>
      </c>
      <c r="AD236" s="76">
        <f t="shared" si="78"/>
        <v>3.160270880361174</v>
      </c>
      <c r="AE236" s="63">
        <f t="shared" si="87"/>
        <v>443</v>
      </c>
      <c r="AF236" s="76">
        <f t="shared" si="86"/>
        <v>70.99358974358975</v>
      </c>
      <c r="AG236" s="77">
        <f t="shared" si="79"/>
        <v>-29.00641025641025</v>
      </c>
    </row>
    <row r="237" spans="1:33" ht="12.75">
      <c r="A237" s="226"/>
      <c r="B237" s="108">
        <v>110</v>
      </c>
      <c r="C237" s="109" t="s">
        <v>7</v>
      </c>
      <c r="D237" s="110">
        <v>492</v>
      </c>
      <c r="E237" s="18">
        <v>107</v>
      </c>
      <c r="F237" s="17">
        <f t="shared" si="71"/>
        <v>33.4375</v>
      </c>
      <c r="G237" s="18">
        <v>140</v>
      </c>
      <c r="H237" s="17">
        <f t="shared" si="72"/>
        <v>43.75</v>
      </c>
      <c r="I237" s="18">
        <v>2</v>
      </c>
      <c r="J237" s="17">
        <f t="shared" si="82"/>
        <v>0.625</v>
      </c>
      <c r="K237" s="18">
        <v>1</v>
      </c>
      <c r="L237" s="17">
        <f t="shared" si="73"/>
        <v>0.3125</v>
      </c>
      <c r="M237" s="18">
        <v>2</v>
      </c>
      <c r="N237" s="17">
        <f t="shared" si="74"/>
        <v>0.625</v>
      </c>
      <c r="O237" s="18">
        <v>49</v>
      </c>
      <c r="P237" s="17">
        <f t="shared" si="66"/>
        <v>15.312500000000002</v>
      </c>
      <c r="Q237" s="18">
        <v>0</v>
      </c>
      <c r="R237" s="17">
        <f t="shared" si="80"/>
        <v>0</v>
      </c>
      <c r="S237" s="63">
        <v>3</v>
      </c>
      <c r="T237" s="17">
        <f t="shared" si="84"/>
        <v>0.9375</v>
      </c>
      <c r="U237" s="18">
        <v>1</v>
      </c>
      <c r="V237" s="17">
        <f t="shared" si="67"/>
        <v>0.3125</v>
      </c>
      <c r="W237" s="63">
        <v>4</v>
      </c>
      <c r="X237" s="17">
        <f t="shared" si="75"/>
        <v>1.25</v>
      </c>
      <c r="Y237" s="63">
        <v>0</v>
      </c>
      <c r="Z237" s="17">
        <f t="shared" si="76"/>
        <v>0</v>
      </c>
      <c r="AA237" s="63">
        <f t="shared" si="81"/>
        <v>309</v>
      </c>
      <c r="AB237" s="67">
        <f t="shared" si="77"/>
        <v>96.5625</v>
      </c>
      <c r="AC237" s="18">
        <v>11</v>
      </c>
      <c r="AD237" s="76">
        <f t="shared" si="78"/>
        <v>3.4375000000000004</v>
      </c>
      <c r="AE237" s="63">
        <f t="shared" si="87"/>
        <v>320</v>
      </c>
      <c r="AF237" s="76">
        <f t="shared" si="86"/>
        <v>65.04065040650406</v>
      </c>
      <c r="AG237" s="77">
        <f t="shared" si="79"/>
        <v>-34.95934959349594</v>
      </c>
    </row>
    <row r="238" spans="1:33" ht="12.75">
      <c r="A238" s="226"/>
      <c r="B238" s="108">
        <v>110</v>
      </c>
      <c r="C238" s="109" t="s">
        <v>8</v>
      </c>
      <c r="D238" s="110">
        <v>492</v>
      </c>
      <c r="E238" s="18">
        <v>84</v>
      </c>
      <c r="F238" s="17">
        <f t="shared" si="71"/>
        <v>28.474576271186443</v>
      </c>
      <c r="G238" s="18">
        <v>157</v>
      </c>
      <c r="H238" s="17">
        <f t="shared" si="72"/>
        <v>53.22033898305085</v>
      </c>
      <c r="I238" s="18">
        <v>3</v>
      </c>
      <c r="J238" s="17">
        <f t="shared" si="82"/>
        <v>1.0169491525423728</v>
      </c>
      <c r="K238" s="18">
        <v>1</v>
      </c>
      <c r="L238" s="17">
        <f t="shared" si="73"/>
        <v>0.3389830508474576</v>
      </c>
      <c r="M238" s="18">
        <v>5</v>
      </c>
      <c r="N238" s="17">
        <f t="shared" si="74"/>
        <v>1.694915254237288</v>
      </c>
      <c r="O238" s="18">
        <v>33</v>
      </c>
      <c r="P238" s="17">
        <f t="shared" si="66"/>
        <v>11.186440677966102</v>
      </c>
      <c r="Q238" s="18">
        <v>0</v>
      </c>
      <c r="R238" s="17">
        <f t="shared" si="80"/>
        <v>0</v>
      </c>
      <c r="S238" s="63">
        <v>1</v>
      </c>
      <c r="T238" s="17">
        <f t="shared" si="84"/>
        <v>0.3389830508474576</v>
      </c>
      <c r="U238" s="18">
        <v>0</v>
      </c>
      <c r="V238" s="17">
        <f t="shared" si="67"/>
        <v>0</v>
      </c>
      <c r="W238" s="63">
        <v>1</v>
      </c>
      <c r="X238" s="17">
        <f t="shared" si="75"/>
        <v>0.3389830508474576</v>
      </c>
      <c r="Y238" s="63">
        <v>0</v>
      </c>
      <c r="Z238" s="17">
        <f t="shared" si="76"/>
        <v>0</v>
      </c>
      <c r="AA238" s="63">
        <f t="shared" si="81"/>
        <v>285</v>
      </c>
      <c r="AB238" s="67">
        <f t="shared" si="77"/>
        <v>96.61016949152543</v>
      </c>
      <c r="AC238" s="18">
        <v>10</v>
      </c>
      <c r="AD238" s="76">
        <f t="shared" si="78"/>
        <v>3.389830508474576</v>
      </c>
      <c r="AE238" s="63">
        <f t="shared" si="87"/>
        <v>295</v>
      </c>
      <c r="AF238" s="76">
        <f t="shared" si="86"/>
        <v>59.959349593495936</v>
      </c>
      <c r="AG238" s="77">
        <f t="shared" si="79"/>
        <v>-40.040650406504064</v>
      </c>
    </row>
    <row r="239" spans="1:33" ht="12.75">
      <c r="A239" s="226"/>
      <c r="B239" s="108">
        <v>111</v>
      </c>
      <c r="C239" s="109" t="s">
        <v>7</v>
      </c>
      <c r="D239" s="110">
        <v>613</v>
      </c>
      <c r="E239" s="18">
        <v>110</v>
      </c>
      <c r="F239" s="17">
        <f t="shared" si="71"/>
        <v>29.411764705882355</v>
      </c>
      <c r="G239" s="18">
        <v>181</v>
      </c>
      <c r="H239" s="17">
        <f t="shared" si="72"/>
        <v>48.39572192513369</v>
      </c>
      <c r="I239" s="18">
        <v>0</v>
      </c>
      <c r="J239" s="17">
        <f>I239/AE239*100</f>
        <v>0</v>
      </c>
      <c r="K239" s="18">
        <v>2</v>
      </c>
      <c r="L239" s="17">
        <f t="shared" si="73"/>
        <v>0.53475935828877</v>
      </c>
      <c r="M239" s="18">
        <v>2</v>
      </c>
      <c r="N239" s="17">
        <f t="shared" si="74"/>
        <v>0.53475935828877</v>
      </c>
      <c r="O239" s="18">
        <v>55</v>
      </c>
      <c r="P239" s="17">
        <f aca="true" t="shared" si="88" ref="P239:P290">O239/AE239*100</f>
        <v>14.705882352941178</v>
      </c>
      <c r="Q239" s="18">
        <v>0</v>
      </c>
      <c r="R239" s="17">
        <f t="shared" si="80"/>
        <v>0</v>
      </c>
      <c r="S239" s="63">
        <v>7</v>
      </c>
      <c r="T239" s="17">
        <f t="shared" si="84"/>
        <v>1.8716577540106951</v>
      </c>
      <c r="U239" s="18">
        <v>0</v>
      </c>
      <c r="V239" s="17">
        <f aca="true" t="shared" si="89" ref="V239:V290">U239/AE239*100</f>
        <v>0</v>
      </c>
      <c r="W239" s="63">
        <v>0</v>
      </c>
      <c r="X239" s="17">
        <f t="shared" si="75"/>
        <v>0</v>
      </c>
      <c r="Y239" s="63">
        <v>0</v>
      </c>
      <c r="Z239" s="17">
        <f t="shared" si="76"/>
        <v>0</v>
      </c>
      <c r="AA239" s="63">
        <f t="shared" si="81"/>
        <v>357</v>
      </c>
      <c r="AB239" s="67">
        <f t="shared" si="77"/>
        <v>95.45454545454545</v>
      </c>
      <c r="AC239" s="18">
        <v>17</v>
      </c>
      <c r="AD239" s="76">
        <f t="shared" si="78"/>
        <v>4.545454545454546</v>
      </c>
      <c r="AE239" s="63">
        <f t="shared" si="87"/>
        <v>374</v>
      </c>
      <c r="AF239" s="76">
        <f t="shared" si="86"/>
        <v>61.011419249592166</v>
      </c>
      <c r="AG239" s="77">
        <f t="shared" si="79"/>
        <v>-38.988580750407834</v>
      </c>
    </row>
    <row r="240" spans="1:33" ht="12.75">
      <c r="A240" s="226"/>
      <c r="B240" s="108">
        <v>111</v>
      </c>
      <c r="C240" s="109" t="s">
        <v>8</v>
      </c>
      <c r="D240" s="110">
        <v>614</v>
      </c>
      <c r="E240" s="18">
        <v>103</v>
      </c>
      <c r="F240" s="17">
        <f t="shared" si="71"/>
        <v>26.14213197969543</v>
      </c>
      <c r="G240" s="18">
        <v>205</v>
      </c>
      <c r="H240" s="17">
        <f t="shared" si="72"/>
        <v>52.03045685279187</v>
      </c>
      <c r="I240" s="18">
        <v>4</v>
      </c>
      <c r="J240" s="17">
        <f>I240/AE240*100</f>
        <v>1.015228426395939</v>
      </c>
      <c r="K240" s="18">
        <v>3</v>
      </c>
      <c r="L240" s="17">
        <f t="shared" si="73"/>
        <v>0.7614213197969544</v>
      </c>
      <c r="M240" s="18">
        <v>5</v>
      </c>
      <c r="N240" s="17">
        <f t="shared" si="74"/>
        <v>1.2690355329949239</v>
      </c>
      <c r="O240" s="18">
        <v>46</v>
      </c>
      <c r="P240" s="17">
        <f t="shared" si="88"/>
        <v>11.6751269035533</v>
      </c>
      <c r="Q240" s="18">
        <v>0</v>
      </c>
      <c r="R240" s="17">
        <f t="shared" si="80"/>
        <v>0</v>
      </c>
      <c r="S240" s="63">
        <v>9</v>
      </c>
      <c r="T240" s="17">
        <f t="shared" si="84"/>
        <v>2.284263959390863</v>
      </c>
      <c r="U240" s="18">
        <v>0</v>
      </c>
      <c r="V240" s="17">
        <f t="shared" si="89"/>
        <v>0</v>
      </c>
      <c r="W240" s="63">
        <v>1</v>
      </c>
      <c r="X240" s="17">
        <f t="shared" si="75"/>
        <v>0.25380710659898476</v>
      </c>
      <c r="Y240" s="63">
        <v>0</v>
      </c>
      <c r="Z240" s="17">
        <f t="shared" si="76"/>
        <v>0</v>
      </c>
      <c r="AA240" s="63">
        <f t="shared" si="81"/>
        <v>376</v>
      </c>
      <c r="AB240" s="67">
        <f t="shared" si="77"/>
        <v>95.43147208121827</v>
      </c>
      <c r="AC240" s="18">
        <v>18</v>
      </c>
      <c r="AD240" s="76">
        <f t="shared" si="78"/>
        <v>4.568527918781726</v>
      </c>
      <c r="AE240" s="63">
        <f t="shared" si="87"/>
        <v>394</v>
      </c>
      <c r="AF240" s="76">
        <f t="shared" si="86"/>
        <v>64.16938110749186</v>
      </c>
      <c r="AG240" s="77">
        <f t="shared" si="79"/>
        <v>-35.83061889250814</v>
      </c>
    </row>
    <row r="241" spans="1:33" ht="12.75">
      <c r="A241" s="226"/>
      <c r="B241" s="108">
        <v>112</v>
      </c>
      <c r="C241" s="109" t="s">
        <v>7</v>
      </c>
      <c r="D241" s="110">
        <v>566</v>
      </c>
      <c r="E241" s="18">
        <v>139</v>
      </c>
      <c r="F241" s="17">
        <f t="shared" si="71"/>
        <v>45.42483660130719</v>
      </c>
      <c r="G241" s="18">
        <v>127</v>
      </c>
      <c r="H241" s="17">
        <f t="shared" si="72"/>
        <v>41.50326797385621</v>
      </c>
      <c r="I241" s="18">
        <v>6</v>
      </c>
      <c r="J241" s="17">
        <v>2</v>
      </c>
      <c r="K241" s="18">
        <v>2</v>
      </c>
      <c r="L241" s="17">
        <f t="shared" si="73"/>
        <v>0.6535947712418301</v>
      </c>
      <c r="M241" s="18">
        <v>1</v>
      </c>
      <c r="N241" s="17">
        <f t="shared" si="74"/>
        <v>0.32679738562091504</v>
      </c>
      <c r="O241" s="18">
        <v>23</v>
      </c>
      <c r="P241" s="17">
        <f t="shared" si="88"/>
        <v>7.516339869281046</v>
      </c>
      <c r="Q241" s="18">
        <v>0</v>
      </c>
      <c r="R241" s="17">
        <f t="shared" si="80"/>
        <v>0</v>
      </c>
      <c r="S241" s="63">
        <v>1</v>
      </c>
      <c r="T241" s="17">
        <f t="shared" si="84"/>
        <v>0.32679738562091504</v>
      </c>
      <c r="U241" s="18">
        <v>0</v>
      </c>
      <c r="V241" s="17">
        <f t="shared" si="89"/>
        <v>0</v>
      </c>
      <c r="W241" s="63">
        <v>0</v>
      </c>
      <c r="X241" s="17">
        <f t="shared" si="75"/>
        <v>0</v>
      </c>
      <c r="Y241" s="63">
        <v>0</v>
      </c>
      <c r="Z241" s="17">
        <f t="shared" si="76"/>
        <v>0</v>
      </c>
      <c r="AA241" s="63">
        <f t="shared" si="81"/>
        <v>299</v>
      </c>
      <c r="AB241" s="67">
        <f t="shared" si="77"/>
        <v>97.7124183006536</v>
      </c>
      <c r="AC241" s="18">
        <v>7</v>
      </c>
      <c r="AD241" s="76">
        <f t="shared" si="78"/>
        <v>2.287581699346405</v>
      </c>
      <c r="AE241" s="63">
        <f>AA241+AC241</f>
        <v>306</v>
      </c>
      <c r="AF241" s="76">
        <f t="shared" si="86"/>
        <v>54.06360424028268</v>
      </c>
      <c r="AG241" s="77">
        <f t="shared" si="79"/>
        <v>-45.93639575971732</v>
      </c>
    </row>
    <row r="242" spans="1:33" ht="12.75">
      <c r="A242" s="226"/>
      <c r="B242" s="108">
        <v>112</v>
      </c>
      <c r="C242" s="109" t="s">
        <v>8</v>
      </c>
      <c r="D242" s="110">
        <v>567</v>
      </c>
      <c r="E242" s="18">
        <v>140</v>
      </c>
      <c r="F242" s="17">
        <f t="shared" si="71"/>
        <v>44.0251572327044</v>
      </c>
      <c r="G242" s="18">
        <v>148</v>
      </c>
      <c r="H242" s="17">
        <f t="shared" si="72"/>
        <v>46.540880503144656</v>
      </c>
      <c r="I242" s="18">
        <v>0</v>
      </c>
      <c r="J242" s="17">
        <f aca="true" t="shared" si="90" ref="J242:J273">I242/AE242*100</f>
        <v>0</v>
      </c>
      <c r="K242" s="18">
        <v>5</v>
      </c>
      <c r="L242" s="17">
        <f t="shared" si="73"/>
        <v>1.5723270440251573</v>
      </c>
      <c r="M242" s="18">
        <v>6</v>
      </c>
      <c r="N242" s="17">
        <f t="shared" si="74"/>
        <v>1.8867924528301887</v>
      </c>
      <c r="O242" s="18">
        <v>0</v>
      </c>
      <c r="P242" s="17">
        <f t="shared" si="88"/>
        <v>0</v>
      </c>
      <c r="Q242" s="18">
        <v>0</v>
      </c>
      <c r="R242" s="17">
        <f t="shared" si="80"/>
        <v>0</v>
      </c>
      <c r="S242" s="63">
        <v>6</v>
      </c>
      <c r="T242" s="17">
        <f t="shared" si="84"/>
        <v>1.8867924528301887</v>
      </c>
      <c r="U242" s="18">
        <v>0</v>
      </c>
      <c r="V242" s="17">
        <f t="shared" si="89"/>
        <v>0</v>
      </c>
      <c r="W242" s="63">
        <v>1</v>
      </c>
      <c r="X242" s="17">
        <f t="shared" si="75"/>
        <v>0.3144654088050315</v>
      </c>
      <c r="Y242" s="63">
        <v>0</v>
      </c>
      <c r="Z242" s="17">
        <f t="shared" si="76"/>
        <v>0</v>
      </c>
      <c r="AA242" s="63">
        <f t="shared" si="81"/>
        <v>306</v>
      </c>
      <c r="AB242" s="67">
        <f t="shared" si="77"/>
        <v>96.22641509433963</v>
      </c>
      <c r="AC242" s="18">
        <v>12</v>
      </c>
      <c r="AD242" s="76">
        <f t="shared" si="78"/>
        <v>3.7735849056603774</v>
      </c>
      <c r="AE242" s="63">
        <f>AA242+AC242</f>
        <v>318</v>
      </c>
      <c r="AF242" s="76">
        <f t="shared" si="86"/>
        <v>56.08465608465608</v>
      </c>
      <c r="AG242" s="77">
        <f t="shared" si="79"/>
        <v>-43.91534391534392</v>
      </c>
    </row>
    <row r="243" spans="1:33" ht="12.75">
      <c r="A243" s="226"/>
      <c r="B243" s="108">
        <v>112</v>
      </c>
      <c r="C243" s="109" t="s">
        <v>9</v>
      </c>
      <c r="D243" s="110">
        <v>567</v>
      </c>
      <c r="E243" s="18">
        <v>107</v>
      </c>
      <c r="F243" s="17">
        <f t="shared" si="71"/>
        <v>34.627831715210355</v>
      </c>
      <c r="G243" s="18">
        <v>116</v>
      </c>
      <c r="H243" s="17">
        <f t="shared" si="72"/>
        <v>37.54045307443366</v>
      </c>
      <c r="I243" s="18">
        <v>8</v>
      </c>
      <c r="J243" s="17">
        <f t="shared" si="90"/>
        <v>2.5889967637540456</v>
      </c>
      <c r="K243" s="18">
        <v>0</v>
      </c>
      <c r="L243" s="17">
        <f t="shared" si="73"/>
        <v>0</v>
      </c>
      <c r="M243" s="18">
        <v>2</v>
      </c>
      <c r="N243" s="17">
        <f t="shared" si="74"/>
        <v>0.6472491909385114</v>
      </c>
      <c r="O243" s="18">
        <v>59</v>
      </c>
      <c r="P243" s="17">
        <f t="shared" si="88"/>
        <v>19.093851132686083</v>
      </c>
      <c r="Q243" s="18">
        <v>0</v>
      </c>
      <c r="R243" s="17">
        <f t="shared" si="80"/>
        <v>0</v>
      </c>
      <c r="S243" s="63">
        <v>4</v>
      </c>
      <c r="T243" s="17">
        <f t="shared" si="84"/>
        <v>1.2944983818770228</v>
      </c>
      <c r="U243" s="18">
        <v>0</v>
      </c>
      <c r="V243" s="17">
        <f t="shared" si="89"/>
        <v>0</v>
      </c>
      <c r="W243" s="63">
        <v>1</v>
      </c>
      <c r="X243" s="17">
        <f t="shared" si="75"/>
        <v>0.3236245954692557</v>
      </c>
      <c r="Y243" s="63">
        <v>0</v>
      </c>
      <c r="Z243" s="17">
        <f t="shared" si="76"/>
        <v>0</v>
      </c>
      <c r="AA243" s="63">
        <f t="shared" si="81"/>
        <v>297</v>
      </c>
      <c r="AB243" s="67">
        <f t="shared" si="77"/>
        <v>96.11650485436894</v>
      </c>
      <c r="AC243" s="18">
        <v>12</v>
      </c>
      <c r="AD243" s="76">
        <f t="shared" si="78"/>
        <v>3.8834951456310676</v>
      </c>
      <c r="AE243" s="63">
        <f>AA243+AC243</f>
        <v>309</v>
      </c>
      <c r="AF243" s="76">
        <f t="shared" si="86"/>
        <v>54.4973544973545</v>
      </c>
      <c r="AG243" s="77">
        <f t="shared" si="79"/>
        <v>-45.5026455026455</v>
      </c>
    </row>
    <row r="244" spans="1:33" ht="12.75">
      <c r="A244" s="226"/>
      <c r="B244" s="108">
        <v>113</v>
      </c>
      <c r="C244" s="109" t="s">
        <v>7</v>
      </c>
      <c r="D244" s="110">
        <v>476</v>
      </c>
      <c r="E244" s="18">
        <v>163</v>
      </c>
      <c r="F244" s="17">
        <f t="shared" si="71"/>
        <v>46.1756373937677</v>
      </c>
      <c r="G244" s="18">
        <v>138</v>
      </c>
      <c r="H244" s="17">
        <f t="shared" si="72"/>
        <v>39.09348441926346</v>
      </c>
      <c r="I244" s="18">
        <v>2</v>
      </c>
      <c r="J244" s="17">
        <f t="shared" si="90"/>
        <v>0.56657223796034</v>
      </c>
      <c r="K244" s="18">
        <v>0</v>
      </c>
      <c r="L244" s="17">
        <f t="shared" si="73"/>
        <v>0</v>
      </c>
      <c r="M244" s="18">
        <v>2</v>
      </c>
      <c r="N244" s="17">
        <f t="shared" si="74"/>
        <v>0.56657223796034</v>
      </c>
      <c r="O244" s="18">
        <v>33</v>
      </c>
      <c r="P244" s="17">
        <f t="shared" si="88"/>
        <v>9.34844192634561</v>
      </c>
      <c r="Q244" s="18">
        <v>0</v>
      </c>
      <c r="R244" s="17">
        <f t="shared" si="80"/>
        <v>0</v>
      </c>
      <c r="S244" s="63">
        <v>2</v>
      </c>
      <c r="T244" s="17">
        <f t="shared" si="84"/>
        <v>0.56657223796034</v>
      </c>
      <c r="U244" s="18">
        <v>0</v>
      </c>
      <c r="V244" s="17">
        <f t="shared" si="89"/>
        <v>0</v>
      </c>
      <c r="W244" s="63">
        <v>0</v>
      </c>
      <c r="X244" s="17">
        <f t="shared" si="75"/>
        <v>0</v>
      </c>
      <c r="Y244" s="63">
        <v>0</v>
      </c>
      <c r="Z244" s="17">
        <f t="shared" si="76"/>
        <v>0</v>
      </c>
      <c r="AA244" s="63">
        <f t="shared" si="81"/>
        <v>340</v>
      </c>
      <c r="AB244" s="67">
        <f t="shared" si="77"/>
        <v>96.3172804532578</v>
      </c>
      <c r="AC244" s="18">
        <v>13</v>
      </c>
      <c r="AD244" s="76">
        <f t="shared" si="78"/>
        <v>3.6827195467422094</v>
      </c>
      <c r="AE244" s="63">
        <f aca="true" t="shared" si="91" ref="AE244:AE290">AC244+AA244</f>
        <v>353</v>
      </c>
      <c r="AF244" s="76">
        <f t="shared" si="86"/>
        <v>74.15966386554622</v>
      </c>
      <c r="AG244" s="77">
        <f t="shared" si="79"/>
        <v>-25.84033613445378</v>
      </c>
    </row>
    <row r="245" spans="1:33" ht="12.75">
      <c r="A245" s="226" t="s">
        <v>6</v>
      </c>
      <c r="B245" s="108">
        <v>113</v>
      </c>
      <c r="C245" s="109" t="s">
        <v>8</v>
      </c>
      <c r="D245" s="110">
        <v>477</v>
      </c>
      <c r="E245" s="18">
        <v>147</v>
      </c>
      <c r="F245" s="17">
        <f t="shared" si="71"/>
        <v>44.27710843373494</v>
      </c>
      <c r="G245" s="18">
        <v>139</v>
      </c>
      <c r="H245" s="17">
        <f t="shared" si="72"/>
        <v>41.86746987951807</v>
      </c>
      <c r="I245" s="18">
        <v>1</v>
      </c>
      <c r="J245" s="17">
        <f t="shared" si="90"/>
        <v>0.30120481927710846</v>
      </c>
      <c r="K245" s="18">
        <v>3</v>
      </c>
      <c r="L245" s="17">
        <f t="shared" si="73"/>
        <v>0.9036144578313252</v>
      </c>
      <c r="M245" s="18">
        <v>2</v>
      </c>
      <c r="N245" s="17">
        <f t="shared" si="74"/>
        <v>0.6024096385542169</v>
      </c>
      <c r="O245" s="18">
        <v>26</v>
      </c>
      <c r="P245" s="17">
        <f t="shared" si="88"/>
        <v>7.83132530120482</v>
      </c>
      <c r="Q245" s="18">
        <v>0</v>
      </c>
      <c r="R245" s="17">
        <f t="shared" si="80"/>
        <v>0</v>
      </c>
      <c r="S245" s="63">
        <v>1</v>
      </c>
      <c r="T245" s="17">
        <f t="shared" si="84"/>
        <v>0.30120481927710846</v>
      </c>
      <c r="U245" s="18">
        <v>0</v>
      </c>
      <c r="V245" s="17">
        <f t="shared" si="89"/>
        <v>0</v>
      </c>
      <c r="W245" s="63">
        <v>0</v>
      </c>
      <c r="X245" s="17">
        <f t="shared" si="75"/>
        <v>0</v>
      </c>
      <c r="Y245" s="63">
        <v>0</v>
      </c>
      <c r="Z245" s="17">
        <f t="shared" si="76"/>
        <v>0</v>
      </c>
      <c r="AA245" s="63">
        <f t="shared" si="81"/>
        <v>319</v>
      </c>
      <c r="AB245" s="67">
        <f t="shared" si="77"/>
        <v>96.08433734939759</v>
      </c>
      <c r="AC245" s="18">
        <v>13</v>
      </c>
      <c r="AD245" s="76">
        <f t="shared" si="78"/>
        <v>3.91566265060241</v>
      </c>
      <c r="AE245" s="63">
        <f t="shared" si="91"/>
        <v>332</v>
      </c>
      <c r="AF245" s="76">
        <f t="shared" si="86"/>
        <v>69.60167714884696</v>
      </c>
      <c r="AG245" s="77">
        <f t="shared" si="79"/>
        <v>-30.39832285115304</v>
      </c>
    </row>
    <row r="246" spans="1:33" ht="12.75">
      <c r="A246" s="226"/>
      <c r="B246" s="108">
        <v>114</v>
      </c>
      <c r="C246" s="109" t="s">
        <v>7</v>
      </c>
      <c r="D246" s="110">
        <v>494</v>
      </c>
      <c r="E246" s="18">
        <v>145</v>
      </c>
      <c r="F246" s="17">
        <f t="shared" si="71"/>
        <v>40.845070422535215</v>
      </c>
      <c r="G246" s="18">
        <v>154</v>
      </c>
      <c r="H246" s="17">
        <f t="shared" si="72"/>
        <v>43.38028169014084</v>
      </c>
      <c r="I246" s="18">
        <v>2</v>
      </c>
      <c r="J246" s="17">
        <f t="shared" si="90"/>
        <v>0.5633802816901409</v>
      </c>
      <c r="K246" s="18">
        <v>4</v>
      </c>
      <c r="L246" s="17">
        <f t="shared" si="73"/>
        <v>1.1267605633802817</v>
      </c>
      <c r="M246" s="18">
        <v>4</v>
      </c>
      <c r="N246" s="17">
        <f t="shared" si="74"/>
        <v>1.1267605633802817</v>
      </c>
      <c r="O246" s="18">
        <v>36</v>
      </c>
      <c r="P246" s="17">
        <f t="shared" si="88"/>
        <v>10.140845070422536</v>
      </c>
      <c r="Q246" s="18">
        <v>0</v>
      </c>
      <c r="R246" s="17">
        <f t="shared" si="80"/>
        <v>0</v>
      </c>
      <c r="S246" s="63">
        <v>1</v>
      </c>
      <c r="T246" s="17">
        <f aca="true" t="shared" si="92" ref="T246:T277">S246/AE246*100</f>
        <v>0.28169014084507044</v>
      </c>
      <c r="U246" s="18">
        <v>1</v>
      </c>
      <c r="V246" s="17">
        <f t="shared" si="89"/>
        <v>0.28169014084507044</v>
      </c>
      <c r="W246" s="63">
        <v>0</v>
      </c>
      <c r="X246" s="17">
        <f t="shared" si="75"/>
        <v>0</v>
      </c>
      <c r="Y246" s="63">
        <v>0</v>
      </c>
      <c r="Z246" s="17">
        <f t="shared" si="76"/>
        <v>0</v>
      </c>
      <c r="AA246" s="63">
        <f t="shared" si="81"/>
        <v>347</v>
      </c>
      <c r="AB246" s="67">
        <f t="shared" si="77"/>
        <v>97.74647887323944</v>
      </c>
      <c r="AC246" s="18">
        <v>8</v>
      </c>
      <c r="AD246" s="76">
        <f t="shared" si="78"/>
        <v>2.2535211267605635</v>
      </c>
      <c r="AE246" s="63">
        <f t="shared" si="91"/>
        <v>355</v>
      </c>
      <c r="AF246" s="76">
        <f t="shared" si="86"/>
        <v>71.86234817813765</v>
      </c>
      <c r="AG246" s="77">
        <f t="shared" si="79"/>
        <v>-28.13765182186235</v>
      </c>
    </row>
    <row r="247" spans="1:33" ht="12.75">
      <c r="A247" s="226"/>
      <c r="B247" s="108">
        <v>114</v>
      </c>
      <c r="C247" s="109" t="s">
        <v>8</v>
      </c>
      <c r="D247" s="110">
        <v>495</v>
      </c>
      <c r="E247" s="18">
        <v>161</v>
      </c>
      <c r="F247" s="17">
        <f t="shared" si="71"/>
        <v>44.47513812154696</v>
      </c>
      <c r="G247" s="18">
        <v>145</v>
      </c>
      <c r="H247" s="17">
        <f t="shared" si="72"/>
        <v>40.055248618784525</v>
      </c>
      <c r="I247" s="18">
        <v>3</v>
      </c>
      <c r="J247" s="17">
        <f t="shared" si="90"/>
        <v>0.8287292817679558</v>
      </c>
      <c r="K247" s="18">
        <v>5</v>
      </c>
      <c r="L247" s="17">
        <f t="shared" si="73"/>
        <v>1.3812154696132597</v>
      </c>
      <c r="M247" s="18">
        <v>3</v>
      </c>
      <c r="N247" s="17">
        <f t="shared" si="74"/>
        <v>0.8287292817679558</v>
      </c>
      <c r="O247" s="18">
        <v>34</v>
      </c>
      <c r="P247" s="17">
        <f t="shared" si="88"/>
        <v>9.392265193370166</v>
      </c>
      <c r="Q247" s="18">
        <v>0</v>
      </c>
      <c r="R247" s="17">
        <f t="shared" si="80"/>
        <v>0</v>
      </c>
      <c r="S247" s="63">
        <v>5</v>
      </c>
      <c r="T247" s="17">
        <f t="shared" si="92"/>
        <v>1.3812154696132597</v>
      </c>
      <c r="U247" s="18">
        <v>0</v>
      </c>
      <c r="V247" s="17">
        <f t="shared" si="89"/>
        <v>0</v>
      </c>
      <c r="W247" s="63">
        <v>0</v>
      </c>
      <c r="X247" s="17">
        <f t="shared" si="75"/>
        <v>0</v>
      </c>
      <c r="Y247" s="63">
        <v>0</v>
      </c>
      <c r="Z247" s="17">
        <f t="shared" si="76"/>
        <v>0</v>
      </c>
      <c r="AA247" s="63">
        <f t="shared" si="81"/>
        <v>356</v>
      </c>
      <c r="AB247" s="67">
        <f t="shared" si="77"/>
        <v>98.34254143646409</v>
      </c>
      <c r="AC247" s="18">
        <v>6</v>
      </c>
      <c r="AD247" s="76">
        <f t="shared" si="78"/>
        <v>1.6574585635359116</v>
      </c>
      <c r="AE247" s="63">
        <f t="shared" si="91"/>
        <v>362</v>
      </c>
      <c r="AF247" s="76">
        <f t="shared" si="86"/>
        <v>73.13131313131314</v>
      </c>
      <c r="AG247" s="77">
        <f t="shared" si="79"/>
        <v>-26.868686868686865</v>
      </c>
    </row>
    <row r="248" spans="1:33" ht="12.75">
      <c r="A248" s="226"/>
      <c r="B248" s="108">
        <v>115</v>
      </c>
      <c r="C248" s="109" t="s">
        <v>7</v>
      </c>
      <c r="D248" s="110">
        <v>406</v>
      </c>
      <c r="E248" s="18">
        <v>116</v>
      </c>
      <c r="F248" s="17">
        <f t="shared" si="71"/>
        <v>40.41811846689895</v>
      </c>
      <c r="G248" s="18">
        <v>130</v>
      </c>
      <c r="H248" s="17">
        <f t="shared" si="72"/>
        <v>45.29616724738676</v>
      </c>
      <c r="I248" s="18">
        <v>3</v>
      </c>
      <c r="J248" s="17">
        <f t="shared" si="90"/>
        <v>1.0452961672473868</v>
      </c>
      <c r="K248" s="18">
        <v>7</v>
      </c>
      <c r="L248" s="17">
        <f t="shared" si="73"/>
        <v>2.4390243902439024</v>
      </c>
      <c r="M248" s="18">
        <v>0</v>
      </c>
      <c r="N248" s="17">
        <f t="shared" si="74"/>
        <v>0</v>
      </c>
      <c r="O248" s="18">
        <v>24</v>
      </c>
      <c r="P248" s="17">
        <f t="shared" si="88"/>
        <v>8.362369337979095</v>
      </c>
      <c r="Q248" s="18">
        <v>0</v>
      </c>
      <c r="R248" s="17">
        <f t="shared" si="80"/>
        <v>0</v>
      </c>
      <c r="S248" s="63">
        <v>0</v>
      </c>
      <c r="T248" s="17">
        <f t="shared" si="92"/>
        <v>0</v>
      </c>
      <c r="U248" s="18">
        <v>0</v>
      </c>
      <c r="V248" s="17">
        <f t="shared" si="89"/>
        <v>0</v>
      </c>
      <c r="W248" s="63">
        <v>0</v>
      </c>
      <c r="X248" s="17">
        <f t="shared" si="75"/>
        <v>0</v>
      </c>
      <c r="Y248" s="63">
        <v>0</v>
      </c>
      <c r="Z248" s="17">
        <f t="shared" si="76"/>
        <v>0</v>
      </c>
      <c r="AA248" s="63">
        <f t="shared" si="81"/>
        <v>280</v>
      </c>
      <c r="AB248" s="67">
        <f t="shared" si="77"/>
        <v>97.5609756097561</v>
      </c>
      <c r="AC248" s="18">
        <v>7</v>
      </c>
      <c r="AD248" s="76">
        <f t="shared" si="78"/>
        <v>2.4390243902439024</v>
      </c>
      <c r="AE248" s="63">
        <f t="shared" si="91"/>
        <v>287</v>
      </c>
      <c r="AF248" s="76">
        <f t="shared" si="86"/>
        <v>70.6896551724138</v>
      </c>
      <c r="AG248" s="77">
        <f t="shared" si="79"/>
        <v>-29.310344827586206</v>
      </c>
    </row>
    <row r="249" spans="1:33" ht="12.75">
      <c r="A249" s="226"/>
      <c r="B249" s="108">
        <v>115</v>
      </c>
      <c r="C249" s="109" t="s">
        <v>8</v>
      </c>
      <c r="D249" s="110">
        <v>406</v>
      </c>
      <c r="E249" s="18">
        <v>109</v>
      </c>
      <c r="F249" s="17">
        <f t="shared" si="71"/>
        <v>40.823970037453186</v>
      </c>
      <c r="G249" s="18">
        <v>117</v>
      </c>
      <c r="H249" s="17">
        <f t="shared" si="72"/>
        <v>43.82022471910113</v>
      </c>
      <c r="I249" s="18">
        <v>2</v>
      </c>
      <c r="J249" s="17">
        <f t="shared" si="90"/>
        <v>0.7490636704119851</v>
      </c>
      <c r="K249" s="18">
        <v>0</v>
      </c>
      <c r="L249" s="17">
        <f t="shared" si="73"/>
        <v>0</v>
      </c>
      <c r="M249" s="18">
        <v>1</v>
      </c>
      <c r="N249" s="17">
        <f t="shared" si="74"/>
        <v>0.37453183520599254</v>
      </c>
      <c r="O249" s="18">
        <v>33</v>
      </c>
      <c r="P249" s="17">
        <f t="shared" si="88"/>
        <v>12.359550561797752</v>
      </c>
      <c r="Q249" s="18">
        <v>0</v>
      </c>
      <c r="R249" s="17">
        <f t="shared" si="80"/>
        <v>0</v>
      </c>
      <c r="S249" s="63">
        <v>1</v>
      </c>
      <c r="T249" s="17">
        <f t="shared" si="92"/>
        <v>0.37453183520599254</v>
      </c>
      <c r="U249" s="18">
        <v>0</v>
      </c>
      <c r="V249" s="17">
        <f t="shared" si="89"/>
        <v>0</v>
      </c>
      <c r="W249" s="63">
        <v>1</v>
      </c>
      <c r="X249" s="17">
        <f t="shared" si="75"/>
        <v>0.37453183520599254</v>
      </c>
      <c r="Y249" s="63">
        <v>0</v>
      </c>
      <c r="Z249" s="17">
        <f t="shared" si="76"/>
        <v>0</v>
      </c>
      <c r="AA249" s="63">
        <f t="shared" si="81"/>
        <v>264</v>
      </c>
      <c r="AB249" s="67">
        <f t="shared" si="77"/>
        <v>98.87640449438202</v>
      </c>
      <c r="AC249" s="18">
        <v>3</v>
      </c>
      <c r="AD249" s="76">
        <f t="shared" si="78"/>
        <v>1.1235955056179776</v>
      </c>
      <c r="AE249" s="63">
        <f t="shared" si="91"/>
        <v>267</v>
      </c>
      <c r="AF249" s="76">
        <f t="shared" si="86"/>
        <v>65.76354679802957</v>
      </c>
      <c r="AG249" s="77">
        <f t="shared" si="79"/>
        <v>-34.236453201970434</v>
      </c>
    </row>
    <row r="250" spans="1:33" ht="12.75">
      <c r="A250" s="226"/>
      <c r="B250" s="108">
        <v>116</v>
      </c>
      <c r="C250" s="109" t="s">
        <v>7</v>
      </c>
      <c r="D250" s="110">
        <v>443</v>
      </c>
      <c r="E250" s="18">
        <v>108</v>
      </c>
      <c r="F250" s="17">
        <f t="shared" si="71"/>
        <v>34.394904458598724</v>
      </c>
      <c r="G250" s="18">
        <v>150</v>
      </c>
      <c r="H250" s="17">
        <f t="shared" si="72"/>
        <v>47.77070063694268</v>
      </c>
      <c r="I250" s="18">
        <v>4</v>
      </c>
      <c r="J250" s="17">
        <f t="shared" si="90"/>
        <v>1.2738853503184715</v>
      </c>
      <c r="K250" s="18">
        <v>3</v>
      </c>
      <c r="L250" s="17">
        <f t="shared" si="73"/>
        <v>0.9554140127388535</v>
      </c>
      <c r="M250" s="18">
        <v>4</v>
      </c>
      <c r="N250" s="17">
        <f t="shared" si="74"/>
        <v>1.2738853503184715</v>
      </c>
      <c r="O250" s="18">
        <v>27</v>
      </c>
      <c r="P250" s="17">
        <f t="shared" si="88"/>
        <v>8.598726114649681</v>
      </c>
      <c r="Q250" s="18">
        <v>0</v>
      </c>
      <c r="R250" s="17">
        <f t="shared" si="80"/>
        <v>0</v>
      </c>
      <c r="S250" s="63">
        <v>2</v>
      </c>
      <c r="T250" s="17">
        <f t="shared" si="92"/>
        <v>0.6369426751592357</v>
      </c>
      <c r="U250" s="18">
        <v>0</v>
      </c>
      <c r="V250" s="17">
        <f t="shared" si="89"/>
        <v>0</v>
      </c>
      <c r="W250" s="63">
        <v>0</v>
      </c>
      <c r="X250" s="17">
        <f t="shared" si="75"/>
        <v>0</v>
      </c>
      <c r="Y250" s="63">
        <v>0</v>
      </c>
      <c r="Z250" s="17">
        <f t="shared" si="76"/>
        <v>0</v>
      </c>
      <c r="AA250" s="63">
        <f t="shared" si="81"/>
        <v>298</v>
      </c>
      <c r="AB250" s="67">
        <f t="shared" si="77"/>
        <v>94.90445859872611</v>
      </c>
      <c r="AC250" s="18">
        <v>16</v>
      </c>
      <c r="AD250" s="76">
        <f t="shared" si="78"/>
        <v>5.095541401273886</v>
      </c>
      <c r="AE250" s="63">
        <f t="shared" si="91"/>
        <v>314</v>
      </c>
      <c r="AF250" s="76">
        <f t="shared" si="86"/>
        <v>70.8803611738149</v>
      </c>
      <c r="AG250" s="77">
        <f t="shared" si="79"/>
        <v>-29.119638826185096</v>
      </c>
    </row>
    <row r="251" spans="1:33" ht="12.75">
      <c r="A251" s="226"/>
      <c r="B251" s="108">
        <v>116</v>
      </c>
      <c r="C251" s="109" t="s">
        <v>8</v>
      </c>
      <c r="D251" s="110">
        <v>444</v>
      </c>
      <c r="E251" s="18">
        <v>88</v>
      </c>
      <c r="F251" s="17">
        <f t="shared" si="71"/>
        <v>26.993865030674847</v>
      </c>
      <c r="G251" s="18">
        <v>205</v>
      </c>
      <c r="H251" s="17">
        <f t="shared" si="72"/>
        <v>62.88343558282209</v>
      </c>
      <c r="I251" s="18">
        <v>2</v>
      </c>
      <c r="J251" s="17">
        <f t="shared" si="90"/>
        <v>0.6134969325153374</v>
      </c>
      <c r="K251" s="18">
        <v>3</v>
      </c>
      <c r="L251" s="17">
        <f t="shared" si="73"/>
        <v>0.9202453987730062</v>
      </c>
      <c r="M251" s="18">
        <v>0</v>
      </c>
      <c r="N251" s="17">
        <f t="shared" si="74"/>
        <v>0</v>
      </c>
      <c r="O251" s="18">
        <v>20</v>
      </c>
      <c r="P251" s="17">
        <f t="shared" si="88"/>
        <v>6.134969325153374</v>
      </c>
      <c r="Q251" s="18">
        <v>0</v>
      </c>
      <c r="R251" s="17">
        <f t="shared" si="80"/>
        <v>0</v>
      </c>
      <c r="S251" s="63">
        <v>0</v>
      </c>
      <c r="T251" s="17">
        <f t="shared" si="92"/>
        <v>0</v>
      </c>
      <c r="U251" s="18">
        <v>0</v>
      </c>
      <c r="V251" s="17">
        <f t="shared" si="89"/>
        <v>0</v>
      </c>
      <c r="W251" s="63">
        <v>0</v>
      </c>
      <c r="X251" s="17">
        <f t="shared" si="75"/>
        <v>0</v>
      </c>
      <c r="Y251" s="63">
        <v>0</v>
      </c>
      <c r="Z251" s="17">
        <f t="shared" si="76"/>
        <v>0</v>
      </c>
      <c r="AA251" s="63">
        <f t="shared" si="81"/>
        <v>318</v>
      </c>
      <c r="AB251" s="67">
        <f t="shared" si="77"/>
        <v>97.54601226993866</v>
      </c>
      <c r="AC251" s="18">
        <v>8</v>
      </c>
      <c r="AD251" s="76">
        <f t="shared" si="78"/>
        <v>2.4539877300613497</v>
      </c>
      <c r="AE251" s="63">
        <f t="shared" si="91"/>
        <v>326</v>
      </c>
      <c r="AF251" s="76">
        <f t="shared" si="86"/>
        <v>73.42342342342343</v>
      </c>
      <c r="AG251" s="77">
        <f t="shared" si="79"/>
        <v>-26.57657657657657</v>
      </c>
    </row>
    <row r="252" spans="1:36" s="24" customFormat="1" ht="12.75">
      <c r="A252" s="226"/>
      <c r="B252" s="108">
        <v>117</v>
      </c>
      <c r="C252" s="109" t="s">
        <v>7</v>
      </c>
      <c r="D252" s="110">
        <v>437</v>
      </c>
      <c r="E252" s="18">
        <v>91</v>
      </c>
      <c r="F252" s="17">
        <f t="shared" si="71"/>
        <v>32.38434163701068</v>
      </c>
      <c r="G252" s="18">
        <v>151</v>
      </c>
      <c r="H252" s="17">
        <f t="shared" si="72"/>
        <v>53.736654804270465</v>
      </c>
      <c r="I252" s="18">
        <v>2</v>
      </c>
      <c r="J252" s="17">
        <f t="shared" si="90"/>
        <v>0.7117437722419928</v>
      </c>
      <c r="K252" s="18">
        <v>6</v>
      </c>
      <c r="L252" s="17">
        <f t="shared" si="73"/>
        <v>2.135231316725979</v>
      </c>
      <c r="M252" s="18">
        <v>3</v>
      </c>
      <c r="N252" s="17">
        <f t="shared" si="74"/>
        <v>1.0676156583629894</v>
      </c>
      <c r="O252" s="18">
        <v>19</v>
      </c>
      <c r="P252" s="17">
        <f t="shared" si="88"/>
        <v>6.761565836298933</v>
      </c>
      <c r="Q252" s="18">
        <v>0</v>
      </c>
      <c r="R252" s="17">
        <f t="shared" si="80"/>
        <v>0</v>
      </c>
      <c r="S252" s="63">
        <v>1</v>
      </c>
      <c r="T252" s="17">
        <f t="shared" si="92"/>
        <v>0.3558718861209964</v>
      </c>
      <c r="U252" s="18">
        <v>0</v>
      </c>
      <c r="V252" s="17">
        <f t="shared" si="89"/>
        <v>0</v>
      </c>
      <c r="W252" s="63">
        <v>1</v>
      </c>
      <c r="X252" s="17">
        <f t="shared" si="75"/>
        <v>0.3558718861209964</v>
      </c>
      <c r="Y252" s="63">
        <v>0</v>
      </c>
      <c r="Z252" s="17">
        <f t="shared" si="76"/>
        <v>0</v>
      </c>
      <c r="AA252" s="63">
        <f t="shared" si="81"/>
        <v>274</v>
      </c>
      <c r="AB252" s="67">
        <f t="shared" si="77"/>
        <v>97.50889679715303</v>
      </c>
      <c r="AC252" s="18">
        <v>7</v>
      </c>
      <c r="AD252" s="76">
        <f t="shared" si="78"/>
        <v>2.491103202846975</v>
      </c>
      <c r="AE252" s="63">
        <f t="shared" si="91"/>
        <v>281</v>
      </c>
      <c r="AF252" s="76">
        <f t="shared" si="86"/>
        <v>64.30205949656751</v>
      </c>
      <c r="AG252" s="77">
        <f t="shared" si="79"/>
        <v>-35.69794050343249</v>
      </c>
      <c r="AH252" s="25"/>
      <c r="AI252" s="25"/>
      <c r="AJ252" s="25"/>
    </row>
    <row r="253" spans="1:33" ht="12.75">
      <c r="A253" s="226"/>
      <c r="B253" s="108">
        <v>117</v>
      </c>
      <c r="C253" s="109" t="s">
        <v>8</v>
      </c>
      <c r="D253" s="110">
        <v>437</v>
      </c>
      <c r="E253" s="18">
        <v>103</v>
      </c>
      <c r="F253" s="17">
        <f t="shared" si="71"/>
        <v>33.33333333333333</v>
      </c>
      <c r="G253" s="18">
        <v>157</v>
      </c>
      <c r="H253" s="17">
        <f t="shared" si="72"/>
        <v>50.80906148867314</v>
      </c>
      <c r="I253" s="18">
        <v>2</v>
      </c>
      <c r="J253" s="17">
        <f t="shared" si="90"/>
        <v>0.6472491909385114</v>
      </c>
      <c r="K253" s="18">
        <v>4</v>
      </c>
      <c r="L253" s="17">
        <f t="shared" si="73"/>
        <v>1.2944983818770228</v>
      </c>
      <c r="M253" s="18">
        <v>3</v>
      </c>
      <c r="N253" s="17">
        <f t="shared" si="74"/>
        <v>0.9708737864077669</v>
      </c>
      <c r="O253" s="18">
        <v>24</v>
      </c>
      <c r="P253" s="17">
        <f t="shared" si="88"/>
        <v>7.766990291262135</v>
      </c>
      <c r="Q253" s="18">
        <v>0</v>
      </c>
      <c r="R253" s="17">
        <f t="shared" si="80"/>
        <v>0</v>
      </c>
      <c r="S253" s="63">
        <v>1</v>
      </c>
      <c r="T253" s="17">
        <f t="shared" si="92"/>
        <v>0.3236245954692557</v>
      </c>
      <c r="U253" s="18">
        <v>0</v>
      </c>
      <c r="V253" s="17">
        <f t="shared" si="89"/>
        <v>0</v>
      </c>
      <c r="W253" s="63">
        <v>0</v>
      </c>
      <c r="X253" s="17">
        <f t="shared" si="75"/>
        <v>0</v>
      </c>
      <c r="Y253" s="63">
        <v>0</v>
      </c>
      <c r="Z253" s="17">
        <f t="shared" si="76"/>
        <v>0</v>
      </c>
      <c r="AA253" s="63">
        <f t="shared" si="81"/>
        <v>294</v>
      </c>
      <c r="AB253" s="67">
        <f t="shared" si="77"/>
        <v>95.14563106796116</v>
      </c>
      <c r="AC253" s="18">
        <v>15</v>
      </c>
      <c r="AD253" s="76">
        <f t="shared" si="78"/>
        <v>4.854368932038835</v>
      </c>
      <c r="AE253" s="63">
        <f t="shared" si="91"/>
        <v>309</v>
      </c>
      <c r="AF253" s="76">
        <f t="shared" si="86"/>
        <v>70.70938215102976</v>
      </c>
      <c r="AG253" s="77">
        <f t="shared" si="79"/>
        <v>-29.290617848970243</v>
      </c>
    </row>
    <row r="254" spans="1:33" ht="12.75">
      <c r="A254" s="226"/>
      <c r="B254" s="108">
        <v>118</v>
      </c>
      <c r="C254" s="109" t="s">
        <v>7</v>
      </c>
      <c r="D254" s="110">
        <v>643</v>
      </c>
      <c r="E254" s="18">
        <v>130</v>
      </c>
      <c r="F254" s="17">
        <f t="shared" si="71"/>
        <v>26.53061224489796</v>
      </c>
      <c r="G254" s="18">
        <v>202</v>
      </c>
      <c r="H254" s="17">
        <f t="shared" si="72"/>
        <v>41.224489795918366</v>
      </c>
      <c r="I254" s="18">
        <v>1</v>
      </c>
      <c r="J254" s="17">
        <f t="shared" si="90"/>
        <v>0.20408163265306123</v>
      </c>
      <c r="K254" s="18">
        <v>1</v>
      </c>
      <c r="L254" s="17">
        <f t="shared" si="73"/>
        <v>0.20408163265306123</v>
      </c>
      <c r="M254" s="18">
        <v>56</v>
      </c>
      <c r="N254" s="17">
        <f t="shared" si="74"/>
        <v>11.428571428571429</v>
      </c>
      <c r="O254" s="18">
        <v>52</v>
      </c>
      <c r="P254" s="17">
        <f t="shared" si="88"/>
        <v>10.612244897959183</v>
      </c>
      <c r="Q254" s="18">
        <v>0</v>
      </c>
      <c r="R254" s="17">
        <f t="shared" si="80"/>
        <v>0</v>
      </c>
      <c r="S254" s="63">
        <v>1</v>
      </c>
      <c r="T254" s="17">
        <f t="shared" si="92"/>
        <v>0.20408163265306123</v>
      </c>
      <c r="U254" s="18">
        <v>0</v>
      </c>
      <c r="V254" s="17">
        <f t="shared" si="89"/>
        <v>0</v>
      </c>
      <c r="W254" s="63">
        <v>0</v>
      </c>
      <c r="X254" s="17">
        <f t="shared" si="75"/>
        <v>0</v>
      </c>
      <c r="Y254" s="63">
        <v>0</v>
      </c>
      <c r="Z254" s="17">
        <f t="shared" si="76"/>
        <v>0</v>
      </c>
      <c r="AA254" s="63">
        <f t="shared" si="81"/>
        <v>443</v>
      </c>
      <c r="AB254" s="67">
        <f t="shared" si="77"/>
        <v>90.40816326530611</v>
      </c>
      <c r="AC254" s="18">
        <v>47</v>
      </c>
      <c r="AD254" s="76">
        <f t="shared" si="78"/>
        <v>9.591836734693878</v>
      </c>
      <c r="AE254" s="63">
        <f t="shared" si="91"/>
        <v>490</v>
      </c>
      <c r="AF254" s="76">
        <f t="shared" si="86"/>
        <v>76.20528771384136</v>
      </c>
      <c r="AG254" s="77">
        <f t="shared" si="79"/>
        <v>-23.794712286158642</v>
      </c>
    </row>
    <row r="255" spans="1:33" ht="12.75">
      <c r="A255" s="226"/>
      <c r="B255" s="108">
        <v>119</v>
      </c>
      <c r="C255" s="109" t="s">
        <v>7</v>
      </c>
      <c r="D255" s="110">
        <v>230</v>
      </c>
      <c r="E255" s="18">
        <v>41</v>
      </c>
      <c r="F255" s="17">
        <f t="shared" si="71"/>
        <v>21.92513368983957</v>
      </c>
      <c r="G255" s="18">
        <v>97</v>
      </c>
      <c r="H255" s="17">
        <f t="shared" si="72"/>
        <v>51.87165775401069</v>
      </c>
      <c r="I255" s="18">
        <v>0</v>
      </c>
      <c r="J255" s="17">
        <f t="shared" si="90"/>
        <v>0</v>
      </c>
      <c r="K255" s="18">
        <v>5</v>
      </c>
      <c r="L255" s="17">
        <f t="shared" si="73"/>
        <v>2.6737967914438503</v>
      </c>
      <c r="M255" s="18">
        <v>25</v>
      </c>
      <c r="N255" s="17">
        <f t="shared" si="74"/>
        <v>13.368983957219251</v>
      </c>
      <c r="O255" s="18">
        <v>10</v>
      </c>
      <c r="P255" s="17">
        <f t="shared" si="88"/>
        <v>5.347593582887701</v>
      </c>
      <c r="Q255" s="18">
        <v>0</v>
      </c>
      <c r="R255" s="17">
        <f t="shared" si="80"/>
        <v>0</v>
      </c>
      <c r="S255" s="63">
        <v>1</v>
      </c>
      <c r="T255" s="17">
        <f t="shared" si="92"/>
        <v>0.53475935828877</v>
      </c>
      <c r="U255" s="18">
        <v>0</v>
      </c>
      <c r="V255" s="17">
        <f t="shared" si="89"/>
        <v>0</v>
      </c>
      <c r="W255" s="63">
        <v>0</v>
      </c>
      <c r="X255" s="17">
        <f t="shared" si="75"/>
        <v>0</v>
      </c>
      <c r="Y255" s="63">
        <v>0</v>
      </c>
      <c r="Z255" s="17">
        <f t="shared" si="76"/>
        <v>0</v>
      </c>
      <c r="AA255" s="63">
        <f t="shared" si="81"/>
        <v>179</v>
      </c>
      <c r="AB255" s="67">
        <f t="shared" si="77"/>
        <v>95.72192513368985</v>
      </c>
      <c r="AC255" s="18">
        <v>8</v>
      </c>
      <c r="AD255" s="76">
        <f t="shared" si="78"/>
        <v>4.27807486631016</v>
      </c>
      <c r="AE255" s="63">
        <f t="shared" si="91"/>
        <v>187</v>
      </c>
      <c r="AF255" s="76">
        <f t="shared" si="86"/>
        <v>81.30434782608695</v>
      </c>
      <c r="AG255" s="77">
        <f t="shared" si="79"/>
        <v>-18.695652173913047</v>
      </c>
    </row>
    <row r="256" spans="1:33" ht="12.75">
      <c r="A256" s="226"/>
      <c r="B256" s="108">
        <v>120</v>
      </c>
      <c r="C256" s="109" t="s">
        <v>7</v>
      </c>
      <c r="D256" s="110">
        <v>432</v>
      </c>
      <c r="E256" s="18">
        <v>54</v>
      </c>
      <c r="F256" s="17">
        <f t="shared" si="71"/>
        <v>14.323607427055704</v>
      </c>
      <c r="G256" s="18">
        <v>235</v>
      </c>
      <c r="H256" s="17">
        <f t="shared" si="72"/>
        <v>62.3342175066313</v>
      </c>
      <c r="I256" s="18">
        <v>0</v>
      </c>
      <c r="J256" s="17">
        <f t="shared" si="90"/>
        <v>0</v>
      </c>
      <c r="K256" s="18">
        <v>0</v>
      </c>
      <c r="L256" s="17">
        <f t="shared" si="73"/>
        <v>0</v>
      </c>
      <c r="M256" s="18">
        <v>2</v>
      </c>
      <c r="N256" s="17">
        <f t="shared" si="74"/>
        <v>0.5305039787798408</v>
      </c>
      <c r="O256" s="18">
        <v>62</v>
      </c>
      <c r="P256" s="17">
        <f t="shared" si="88"/>
        <v>16.445623342175068</v>
      </c>
      <c r="Q256" s="18">
        <v>0</v>
      </c>
      <c r="R256" s="17">
        <f t="shared" si="80"/>
        <v>0</v>
      </c>
      <c r="S256" s="63">
        <v>0</v>
      </c>
      <c r="T256" s="17">
        <f t="shared" si="92"/>
        <v>0</v>
      </c>
      <c r="U256" s="18">
        <v>0</v>
      </c>
      <c r="V256" s="17">
        <f t="shared" si="89"/>
        <v>0</v>
      </c>
      <c r="W256" s="63">
        <v>0</v>
      </c>
      <c r="X256" s="17">
        <f t="shared" si="75"/>
        <v>0</v>
      </c>
      <c r="Y256" s="63">
        <v>0</v>
      </c>
      <c r="Z256" s="17">
        <f t="shared" si="76"/>
        <v>0</v>
      </c>
      <c r="AA256" s="63">
        <f t="shared" si="81"/>
        <v>353</v>
      </c>
      <c r="AB256" s="67">
        <f t="shared" si="77"/>
        <v>93.63395225464191</v>
      </c>
      <c r="AC256" s="18">
        <v>24</v>
      </c>
      <c r="AD256" s="76">
        <f t="shared" si="78"/>
        <v>6.36604774535809</v>
      </c>
      <c r="AE256" s="63">
        <f t="shared" si="91"/>
        <v>377</v>
      </c>
      <c r="AF256" s="76">
        <f t="shared" si="86"/>
        <v>87.26851851851852</v>
      </c>
      <c r="AG256" s="77">
        <f t="shared" si="79"/>
        <v>-12.731481481481481</v>
      </c>
    </row>
    <row r="257" spans="1:33" ht="12.75">
      <c r="A257" s="226"/>
      <c r="B257" s="108">
        <v>121</v>
      </c>
      <c r="C257" s="109" t="s">
        <v>7</v>
      </c>
      <c r="D257" s="110">
        <v>514</v>
      </c>
      <c r="E257" s="18">
        <v>138</v>
      </c>
      <c r="F257" s="17">
        <f t="shared" si="71"/>
        <v>36.898395721925134</v>
      </c>
      <c r="G257" s="18">
        <v>105</v>
      </c>
      <c r="H257" s="17">
        <f t="shared" si="72"/>
        <v>28.07486631016043</v>
      </c>
      <c r="I257" s="18">
        <v>9</v>
      </c>
      <c r="J257" s="17">
        <f t="shared" si="90"/>
        <v>2.406417112299465</v>
      </c>
      <c r="K257" s="18">
        <v>1</v>
      </c>
      <c r="L257" s="17">
        <f t="shared" si="73"/>
        <v>0.267379679144385</v>
      </c>
      <c r="M257" s="18">
        <v>13</v>
      </c>
      <c r="N257" s="17">
        <f t="shared" si="74"/>
        <v>3.4759358288770055</v>
      </c>
      <c r="O257" s="18">
        <v>85</v>
      </c>
      <c r="P257" s="17">
        <f t="shared" si="88"/>
        <v>22.727272727272727</v>
      </c>
      <c r="Q257" s="18">
        <v>0</v>
      </c>
      <c r="R257" s="17">
        <f t="shared" si="80"/>
        <v>0</v>
      </c>
      <c r="S257" s="63">
        <v>7</v>
      </c>
      <c r="T257" s="17">
        <f t="shared" si="92"/>
        <v>1.8716577540106951</v>
      </c>
      <c r="U257" s="18">
        <v>0</v>
      </c>
      <c r="V257" s="17">
        <f t="shared" si="89"/>
        <v>0</v>
      </c>
      <c r="W257" s="63">
        <v>0</v>
      </c>
      <c r="X257" s="17">
        <f t="shared" si="75"/>
        <v>0</v>
      </c>
      <c r="Y257" s="63">
        <v>0</v>
      </c>
      <c r="Z257" s="17">
        <f t="shared" si="76"/>
        <v>0</v>
      </c>
      <c r="AA257" s="63">
        <f t="shared" si="81"/>
        <v>358</v>
      </c>
      <c r="AB257" s="67">
        <f t="shared" si="77"/>
        <v>95.72192513368985</v>
      </c>
      <c r="AC257" s="18">
        <v>16</v>
      </c>
      <c r="AD257" s="76">
        <f t="shared" si="78"/>
        <v>4.27807486631016</v>
      </c>
      <c r="AE257" s="63">
        <f t="shared" si="91"/>
        <v>374</v>
      </c>
      <c r="AF257" s="76">
        <f t="shared" si="86"/>
        <v>72.76264591439688</v>
      </c>
      <c r="AG257" s="77">
        <f t="shared" si="79"/>
        <v>-27.237354085603116</v>
      </c>
    </row>
    <row r="258" spans="1:33" ht="12.75">
      <c r="A258" s="226"/>
      <c r="B258" s="108">
        <v>122</v>
      </c>
      <c r="C258" s="109" t="s">
        <v>7</v>
      </c>
      <c r="D258" s="110">
        <v>631</v>
      </c>
      <c r="E258" s="18">
        <v>109</v>
      </c>
      <c r="F258" s="17">
        <f t="shared" si="71"/>
        <v>26.265060240963855</v>
      </c>
      <c r="G258" s="18">
        <v>227</v>
      </c>
      <c r="H258" s="17">
        <f t="shared" si="72"/>
        <v>54.69879518072289</v>
      </c>
      <c r="I258" s="18">
        <v>5</v>
      </c>
      <c r="J258" s="17">
        <f t="shared" si="90"/>
        <v>1.2048192771084338</v>
      </c>
      <c r="K258" s="18">
        <v>1</v>
      </c>
      <c r="L258" s="17">
        <f t="shared" si="73"/>
        <v>0.24096385542168677</v>
      </c>
      <c r="M258" s="18">
        <v>7</v>
      </c>
      <c r="N258" s="17">
        <f t="shared" si="74"/>
        <v>1.6867469879518073</v>
      </c>
      <c r="O258" s="18">
        <v>48</v>
      </c>
      <c r="P258" s="17">
        <f t="shared" si="88"/>
        <v>11.566265060240964</v>
      </c>
      <c r="Q258" s="18">
        <v>0</v>
      </c>
      <c r="R258" s="17">
        <f t="shared" si="80"/>
        <v>0</v>
      </c>
      <c r="S258" s="63">
        <v>2</v>
      </c>
      <c r="T258" s="17">
        <f t="shared" si="92"/>
        <v>0.48192771084337355</v>
      </c>
      <c r="U258" s="18">
        <v>0</v>
      </c>
      <c r="V258" s="17">
        <f t="shared" si="89"/>
        <v>0</v>
      </c>
      <c r="W258" s="63">
        <v>2</v>
      </c>
      <c r="X258" s="17">
        <f t="shared" si="75"/>
        <v>0.48192771084337355</v>
      </c>
      <c r="Y258" s="63">
        <v>0</v>
      </c>
      <c r="Z258" s="17">
        <f t="shared" si="76"/>
        <v>0</v>
      </c>
      <c r="AA258" s="63">
        <f t="shared" si="81"/>
        <v>401</v>
      </c>
      <c r="AB258" s="67">
        <f t="shared" si="77"/>
        <v>96.62650602409639</v>
      </c>
      <c r="AC258" s="18">
        <v>14</v>
      </c>
      <c r="AD258" s="76">
        <f t="shared" si="78"/>
        <v>3.3734939759036147</v>
      </c>
      <c r="AE258" s="63">
        <f t="shared" si="91"/>
        <v>415</v>
      </c>
      <c r="AF258" s="76">
        <f t="shared" si="86"/>
        <v>65.76862123613311</v>
      </c>
      <c r="AG258" s="77">
        <f t="shared" si="79"/>
        <v>-34.231378763866886</v>
      </c>
    </row>
    <row r="259" spans="1:33" ht="12.75">
      <c r="A259" s="226"/>
      <c r="B259" s="108">
        <v>123</v>
      </c>
      <c r="C259" s="109" t="s">
        <v>7</v>
      </c>
      <c r="D259" s="110">
        <v>448</v>
      </c>
      <c r="E259" s="18">
        <v>157</v>
      </c>
      <c r="F259" s="17">
        <f t="shared" si="71"/>
        <v>44.985673352435526</v>
      </c>
      <c r="G259" s="18">
        <v>145</v>
      </c>
      <c r="H259" s="17">
        <f t="shared" si="72"/>
        <v>41.54727793696275</v>
      </c>
      <c r="I259" s="18">
        <v>6</v>
      </c>
      <c r="J259" s="17">
        <f t="shared" si="90"/>
        <v>1.7191977077363898</v>
      </c>
      <c r="K259" s="18">
        <v>1</v>
      </c>
      <c r="L259" s="17">
        <f t="shared" si="73"/>
        <v>0.28653295128939826</v>
      </c>
      <c r="M259" s="18">
        <v>2</v>
      </c>
      <c r="N259" s="17">
        <f t="shared" si="74"/>
        <v>0.5730659025787965</v>
      </c>
      <c r="O259" s="18">
        <v>25</v>
      </c>
      <c r="P259" s="17">
        <f t="shared" si="88"/>
        <v>7.163323782234957</v>
      </c>
      <c r="Q259" s="18">
        <v>0</v>
      </c>
      <c r="R259" s="17">
        <f t="shared" si="80"/>
        <v>0</v>
      </c>
      <c r="S259" s="63">
        <v>1</v>
      </c>
      <c r="T259" s="17">
        <f t="shared" si="92"/>
        <v>0.28653295128939826</v>
      </c>
      <c r="U259" s="18">
        <v>0</v>
      </c>
      <c r="V259" s="17">
        <f t="shared" si="89"/>
        <v>0</v>
      </c>
      <c r="W259" s="63">
        <v>0</v>
      </c>
      <c r="X259" s="17">
        <f t="shared" si="75"/>
        <v>0</v>
      </c>
      <c r="Y259" s="63">
        <v>0</v>
      </c>
      <c r="Z259" s="17">
        <f t="shared" si="76"/>
        <v>0</v>
      </c>
      <c r="AA259" s="63">
        <f t="shared" si="81"/>
        <v>337</v>
      </c>
      <c r="AB259" s="67">
        <f t="shared" si="77"/>
        <v>96.56160458452722</v>
      </c>
      <c r="AC259" s="18">
        <v>12</v>
      </c>
      <c r="AD259" s="76">
        <f t="shared" si="78"/>
        <v>3.4383954154727796</v>
      </c>
      <c r="AE259" s="63">
        <f t="shared" si="91"/>
        <v>349</v>
      </c>
      <c r="AF259" s="76">
        <f t="shared" si="86"/>
        <v>77.90178571428571</v>
      </c>
      <c r="AG259" s="77">
        <f t="shared" si="79"/>
        <v>-22.098214285714292</v>
      </c>
    </row>
    <row r="260" spans="1:33" ht="12.75">
      <c r="A260" s="226"/>
      <c r="B260" s="108">
        <v>124</v>
      </c>
      <c r="C260" s="109" t="s">
        <v>7</v>
      </c>
      <c r="D260" s="110">
        <v>692</v>
      </c>
      <c r="E260" s="18">
        <v>257</v>
      </c>
      <c r="F260" s="17">
        <f t="shared" si="71"/>
        <v>47.32965009208103</v>
      </c>
      <c r="G260" s="18">
        <v>255</v>
      </c>
      <c r="H260" s="17">
        <f t="shared" si="72"/>
        <v>46.96132596685083</v>
      </c>
      <c r="I260" s="18">
        <v>1</v>
      </c>
      <c r="J260" s="17">
        <f t="shared" si="90"/>
        <v>0.1841620626151013</v>
      </c>
      <c r="K260" s="18">
        <v>0</v>
      </c>
      <c r="L260" s="17">
        <f t="shared" si="73"/>
        <v>0</v>
      </c>
      <c r="M260" s="18">
        <v>0</v>
      </c>
      <c r="N260" s="17">
        <f t="shared" si="74"/>
        <v>0</v>
      </c>
      <c r="O260" s="18">
        <v>23</v>
      </c>
      <c r="P260" s="17">
        <f t="shared" si="88"/>
        <v>4.23572744014733</v>
      </c>
      <c r="Q260" s="18">
        <v>0</v>
      </c>
      <c r="R260" s="17">
        <f t="shared" si="80"/>
        <v>0</v>
      </c>
      <c r="S260" s="63">
        <v>1</v>
      </c>
      <c r="T260" s="17">
        <f t="shared" si="92"/>
        <v>0.1841620626151013</v>
      </c>
      <c r="U260" s="18">
        <v>0</v>
      </c>
      <c r="V260" s="17">
        <f t="shared" si="89"/>
        <v>0</v>
      </c>
      <c r="W260" s="63">
        <v>0</v>
      </c>
      <c r="X260" s="17">
        <f t="shared" si="75"/>
        <v>0</v>
      </c>
      <c r="Y260" s="63">
        <v>0</v>
      </c>
      <c r="Z260" s="17">
        <f t="shared" si="76"/>
        <v>0</v>
      </c>
      <c r="AA260" s="63">
        <f t="shared" si="81"/>
        <v>537</v>
      </c>
      <c r="AB260" s="67">
        <f t="shared" si="77"/>
        <v>98.89502762430939</v>
      </c>
      <c r="AC260" s="18">
        <v>6</v>
      </c>
      <c r="AD260" s="76">
        <f t="shared" si="78"/>
        <v>1.1049723756906076</v>
      </c>
      <c r="AE260" s="63">
        <f t="shared" si="91"/>
        <v>543</v>
      </c>
      <c r="AF260" s="76">
        <f t="shared" si="86"/>
        <v>78.46820809248555</v>
      </c>
      <c r="AG260" s="77">
        <f t="shared" si="79"/>
        <v>-21.531791907514446</v>
      </c>
    </row>
    <row r="261" spans="1:33" ht="12.75">
      <c r="A261" s="226"/>
      <c r="B261" s="108">
        <v>125</v>
      </c>
      <c r="C261" s="109" t="s">
        <v>7</v>
      </c>
      <c r="D261" s="110">
        <v>494</v>
      </c>
      <c r="E261" s="18">
        <v>110</v>
      </c>
      <c r="F261" s="17">
        <f t="shared" si="71"/>
        <v>34.810126582278485</v>
      </c>
      <c r="G261" s="18">
        <v>170</v>
      </c>
      <c r="H261" s="17">
        <f t="shared" si="72"/>
        <v>53.79746835443038</v>
      </c>
      <c r="I261" s="18">
        <v>1</v>
      </c>
      <c r="J261" s="17">
        <f t="shared" si="90"/>
        <v>0.31645569620253167</v>
      </c>
      <c r="K261" s="18">
        <v>1</v>
      </c>
      <c r="L261" s="17">
        <f t="shared" si="73"/>
        <v>0.31645569620253167</v>
      </c>
      <c r="M261" s="18">
        <v>4</v>
      </c>
      <c r="N261" s="17">
        <f t="shared" si="74"/>
        <v>1.2658227848101267</v>
      </c>
      <c r="O261" s="18">
        <v>10</v>
      </c>
      <c r="P261" s="17">
        <f t="shared" si="88"/>
        <v>3.1645569620253164</v>
      </c>
      <c r="Q261" s="18">
        <v>0</v>
      </c>
      <c r="R261" s="17">
        <f t="shared" si="80"/>
        <v>0</v>
      </c>
      <c r="S261" s="63">
        <v>1</v>
      </c>
      <c r="T261" s="17">
        <f t="shared" si="92"/>
        <v>0.31645569620253167</v>
      </c>
      <c r="U261" s="18">
        <v>1</v>
      </c>
      <c r="V261" s="17">
        <f t="shared" si="89"/>
        <v>0.31645569620253167</v>
      </c>
      <c r="W261" s="63">
        <v>3</v>
      </c>
      <c r="X261" s="17">
        <f t="shared" si="75"/>
        <v>0.949367088607595</v>
      </c>
      <c r="Y261" s="63">
        <v>0</v>
      </c>
      <c r="Z261" s="17">
        <f t="shared" si="76"/>
        <v>0</v>
      </c>
      <c r="AA261" s="63">
        <f t="shared" si="81"/>
        <v>301</v>
      </c>
      <c r="AB261" s="67">
        <f t="shared" si="77"/>
        <v>95.25316455696202</v>
      </c>
      <c r="AC261" s="18">
        <v>15</v>
      </c>
      <c r="AD261" s="76">
        <f t="shared" si="78"/>
        <v>4.746835443037975</v>
      </c>
      <c r="AE261" s="63">
        <f t="shared" si="91"/>
        <v>316</v>
      </c>
      <c r="AF261" s="76">
        <f t="shared" si="86"/>
        <v>63.96761133603239</v>
      </c>
      <c r="AG261" s="77">
        <f t="shared" si="79"/>
        <v>-36.03238866396761</v>
      </c>
    </row>
    <row r="262" spans="1:33" ht="12.75">
      <c r="A262" s="226"/>
      <c r="B262" s="108">
        <v>125</v>
      </c>
      <c r="C262" s="109" t="s">
        <v>8</v>
      </c>
      <c r="D262" s="110">
        <v>494</v>
      </c>
      <c r="E262" s="18">
        <v>116</v>
      </c>
      <c r="F262" s="17">
        <f t="shared" si="71"/>
        <v>37.66233766233766</v>
      </c>
      <c r="G262" s="18">
        <v>146</v>
      </c>
      <c r="H262" s="17">
        <f t="shared" si="72"/>
        <v>47.4025974025974</v>
      </c>
      <c r="I262" s="18">
        <v>2</v>
      </c>
      <c r="J262" s="17">
        <f t="shared" si="90"/>
        <v>0.6493506493506493</v>
      </c>
      <c r="K262" s="18">
        <v>2</v>
      </c>
      <c r="L262" s="17">
        <f t="shared" si="73"/>
        <v>0.6493506493506493</v>
      </c>
      <c r="M262" s="18">
        <v>2</v>
      </c>
      <c r="N262" s="17">
        <f t="shared" si="74"/>
        <v>0.6493506493506493</v>
      </c>
      <c r="O262" s="18">
        <v>23</v>
      </c>
      <c r="P262" s="17">
        <f t="shared" si="88"/>
        <v>7.467532467532467</v>
      </c>
      <c r="Q262" s="18">
        <v>0</v>
      </c>
      <c r="R262" s="17">
        <f t="shared" si="80"/>
        <v>0</v>
      </c>
      <c r="S262" s="63">
        <v>2</v>
      </c>
      <c r="T262" s="17">
        <f t="shared" si="92"/>
        <v>0.6493506493506493</v>
      </c>
      <c r="U262" s="18">
        <v>0</v>
      </c>
      <c r="V262" s="17">
        <f t="shared" si="89"/>
        <v>0</v>
      </c>
      <c r="W262" s="63">
        <v>1</v>
      </c>
      <c r="X262" s="17">
        <f t="shared" si="75"/>
        <v>0.3246753246753247</v>
      </c>
      <c r="Y262" s="63">
        <v>0</v>
      </c>
      <c r="Z262" s="17">
        <f t="shared" si="76"/>
        <v>0</v>
      </c>
      <c r="AA262" s="63">
        <f t="shared" si="81"/>
        <v>294</v>
      </c>
      <c r="AB262" s="67">
        <f t="shared" si="77"/>
        <v>95.45454545454545</v>
      </c>
      <c r="AC262" s="18">
        <v>14</v>
      </c>
      <c r="AD262" s="76">
        <f t="shared" si="78"/>
        <v>4.545454545454546</v>
      </c>
      <c r="AE262" s="63">
        <f t="shared" si="91"/>
        <v>308</v>
      </c>
      <c r="AF262" s="76">
        <f t="shared" si="86"/>
        <v>62.34817813765182</v>
      </c>
      <c r="AG262" s="77">
        <f t="shared" si="79"/>
        <v>-37.65182186234818</v>
      </c>
    </row>
    <row r="263" spans="1:33" ht="12.75">
      <c r="A263" s="226"/>
      <c r="B263" s="108">
        <v>126</v>
      </c>
      <c r="C263" s="109" t="s">
        <v>7</v>
      </c>
      <c r="D263" s="110">
        <v>642</v>
      </c>
      <c r="E263" s="18">
        <v>184</v>
      </c>
      <c r="F263" s="17">
        <f t="shared" si="71"/>
        <v>45.09803921568628</v>
      </c>
      <c r="G263" s="18">
        <v>183</v>
      </c>
      <c r="H263" s="17">
        <f t="shared" si="72"/>
        <v>44.85294117647059</v>
      </c>
      <c r="I263" s="18">
        <v>2</v>
      </c>
      <c r="J263" s="17">
        <f t="shared" si="90"/>
        <v>0.49019607843137253</v>
      </c>
      <c r="K263" s="18">
        <v>2</v>
      </c>
      <c r="L263" s="17">
        <f t="shared" si="73"/>
        <v>0.49019607843137253</v>
      </c>
      <c r="M263" s="18">
        <v>1</v>
      </c>
      <c r="N263" s="17">
        <f t="shared" si="74"/>
        <v>0.24509803921568626</v>
      </c>
      <c r="O263" s="18">
        <v>21</v>
      </c>
      <c r="P263" s="17">
        <f t="shared" si="88"/>
        <v>5.147058823529411</v>
      </c>
      <c r="Q263" s="18">
        <v>0</v>
      </c>
      <c r="R263" s="17">
        <f t="shared" si="80"/>
        <v>0</v>
      </c>
      <c r="S263" s="63">
        <v>2</v>
      </c>
      <c r="T263" s="17">
        <f t="shared" si="92"/>
        <v>0.49019607843137253</v>
      </c>
      <c r="U263" s="18">
        <v>0</v>
      </c>
      <c r="V263" s="17">
        <f t="shared" si="89"/>
        <v>0</v>
      </c>
      <c r="W263" s="63">
        <v>0</v>
      </c>
      <c r="X263" s="17">
        <f t="shared" si="75"/>
        <v>0</v>
      </c>
      <c r="Y263" s="63">
        <v>0</v>
      </c>
      <c r="Z263" s="17">
        <f t="shared" si="76"/>
        <v>0</v>
      </c>
      <c r="AA263" s="63">
        <f t="shared" si="81"/>
        <v>395</v>
      </c>
      <c r="AB263" s="67">
        <f t="shared" si="77"/>
        <v>96.81372549019608</v>
      </c>
      <c r="AC263" s="18">
        <v>13</v>
      </c>
      <c r="AD263" s="76">
        <f t="shared" si="78"/>
        <v>3.1862745098039214</v>
      </c>
      <c r="AE263" s="63">
        <f t="shared" si="91"/>
        <v>408</v>
      </c>
      <c r="AF263" s="76">
        <f t="shared" si="86"/>
        <v>63.55140186915887</v>
      </c>
      <c r="AG263" s="77">
        <f t="shared" si="79"/>
        <v>-36.44859813084113</v>
      </c>
    </row>
    <row r="264" spans="1:33" ht="12.75">
      <c r="A264" s="226"/>
      <c r="B264" s="108">
        <v>126</v>
      </c>
      <c r="C264" s="109" t="s">
        <v>8</v>
      </c>
      <c r="D264" s="110">
        <v>643</v>
      </c>
      <c r="E264" s="18">
        <v>190</v>
      </c>
      <c r="F264" s="17">
        <f t="shared" si="71"/>
        <v>43.87990762124711</v>
      </c>
      <c r="G264" s="18">
        <v>169</v>
      </c>
      <c r="H264" s="17">
        <f t="shared" si="72"/>
        <v>39.03002309468822</v>
      </c>
      <c r="I264" s="18">
        <v>2</v>
      </c>
      <c r="J264" s="17">
        <f t="shared" si="90"/>
        <v>0.4618937644341801</v>
      </c>
      <c r="K264" s="18">
        <v>2</v>
      </c>
      <c r="L264" s="17">
        <f t="shared" si="73"/>
        <v>0.4618937644341801</v>
      </c>
      <c r="M264" s="18">
        <v>2</v>
      </c>
      <c r="N264" s="17">
        <f t="shared" si="74"/>
        <v>0.4618937644341801</v>
      </c>
      <c r="O264" s="18">
        <v>18</v>
      </c>
      <c r="P264" s="17">
        <f t="shared" si="88"/>
        <v>4.157043879907621</v>
      </c>
      <c r="Q264" s="18">
        <v>0</v>
      </c>
      <c r="R264" s="17">
        <f t="shared" si="80"/>
        <v>0</v>
      </c>
      <c r="S264" s="63">
        <v>0</v>
      </c>
      <c r="T264" s="17">
        <f t="shared" si="92"/>
        <v>0</v>
      </c>
      <c r="U264" s="18">
        <v>1</v>
      </c>
      <c r="V264" s="17">
        <f t="shared" si="89"/>
        <v>0.23094688221709006</v>
      </c>
      <c r="W264" s="63">
        <v>1</v>
      </c>
      <c r="X264" s="17">
        <f t="shared" si="75"/>
        <v>0.23094688221709006</v>
      </c>
      <c r="Y264" s="63">
        <v>0</v>
      </c>
      <c r="Z264" s="17">
        <f t="shared" si="76"/>
        <v>0</v>
      </c>
      <c r="AA264" s="63">
        <f t="shared" si="81"/>
        <v>385</v>
      </c>
      <c r="AB264" s="67">
        <f t="shared" si="77"/>
        <v>88.91454965357968</v>
      </c>
      <c r="AC264" s="18">
        <v>48</v>
      </c>
      <c r="AD264" s="76">
        <f t="shared" si="78"/>
        <v>11.085450346420323</v>
      </c>
      <c r="AE264" s="63">
        <f t="shared" si="91"/>
        <v>433</v>
      </c>
      <c r="AF264" s="76">
        <f t="shared" si="86"/>
        <v>67.34059097978226</v>
      </c>
      <c r="AG264" s="77">
        <f t="shared" si="79"/>
        <v>-32.65940902021774</v>
      </c>
    </row>
    <row r="265" spans="1:33" ht="12.75">
      <c r="A265" s="226"/>
      <c r="B265" s="108">
        <v>127</v>
      </c>
      <c r="C265" s="109" t="s">
        <v>7</v>
      </c>
      <c r="D265" s="110">
        <v>649</v>
      </c>
      <c r="E265" s="18">
        <v>179</v>
      </c>
      <c r="F265" s="17">
        <f t="shared" si="71"/>
        <v>40.77448747152619</v>
      </c>
      <c r="G265" s="18">
        <v>209</v>
      </c>
      <c r="H265" s="17">
        <f t="shared" si="72"/>
        <v>47.60820045558087</v>
      </c>
      <c r="I265" s="18">
        <v>9</v>
      </c>
      <c r="J265" s="17">
        <f t="shared" si="90"/>
        <v>2.050113895216401</v>
      </c>
      <c r="K265" s="18">
        <v>2</v>
      </c>
      <c r="L265" s="17">
        <f t="shared" si="73"/>
        <v>0.45558086560364464</v>
      </c>
      <c r="M265" s="18">
        <v>1</v>
      </c>
      <c r="N265" s="17">
        <f t="shared" si="74"/>
        <v>0.22779043280182232</v>
      </c>
      <c r="O265" s="18">
        <v>11</v>
      </c>
      <c r="P265" s="17">
        <f t="shared" si="88"/>
        <v>2.5056947608200453</v>
      </c>
      <c r="Q265" s="18">
        <v>0</v>
      </c>
      <c r="R265" s="17">
        <f t="shared" si="80"/>
        <v>0</v>
      </c>
      <c r="S265" s="63">
        <v>2</v>
      </c>
      <c r="T265" s="17">
        <f t="shared" si="92"/>
        <v>0.45558086560364464</v>
      </c>
      <c r="U265" s="18">
        <v>0</v>
      </c>
      <c r="V265" s="17">
        <f t="shared" si="89"/>
        <v>0</v>
      </c>
      <c r="W265" s="63">
        <v>1</v>
      </c>
      <c r="X265" s="17">
        <f t="shared" si="75"/>
        <v>0.22779043280182232</v>
      </c>
      <c r="Y265" s="63">
        <v>0</v>
      </c>
      <c r="Z265" s="17">
        <f t="shared" si="76"/>
        <v>0</v>
      </c>
      <c r="AA265" s="63">
        <f t="shared" si="81"/>
        <v>414</v>
      </c>
      <c r="AB265" s="67">
        <f t="shared" si="77"/>
        <v>94.30523917995444</v>
      </c>
      <c r="AC265" s="18">
        <v>25</v>
      </c>
      <c r="AD265" s="76">
        <f t="shared" si="78"/>
        <v>5.694760820045558</v>
      </c>
      <c r="AE265" s="63">
        <f t="shared" si="91"/>
        <v>439</v>
      </c>
      <c r="AF265" s="76">
        <f aca="true" t="shared" si="93" ref="AF265:AF290">AE265/D265*100</f>
        <v>67.64252696456087</v>
      </c>
      <c r="AG265" s="77">
        <f t="shared" si="79"/>
        <v>-32.35747303543913</v>
      </c>
    </row>
    <row r="266" spans="1:33" ht="12.75">
      <c r="A266" s="226"/>
      <c r="B266" s="108">
        <v>128</v>
      </c>
      <c r="C266" s="109" t="s">
        <v>7</v>
      </c>
      <c r="D266" s="110">
        <v>133</v>
      </c>
      <c r="E266" s="18">
        <v>18</v>
      </c>
      <c r="F266" s="17">
        <f t="shared" si="71"/>
        <v>16.9811320754717</v>
      </c>
      <c r="G266" s="18">
        <v>70</v>
      </c>
      <c r="H266" s="17">
        <f t="shared" si="72"/>
        <v>66.0377358490566</v>
      </c>
      <c r="I266" s="18">
        <v>1</v>
      </c>
      <c r="J266" s="17">
        <f t="shared" si="90"/>
        <v>0.9433962264150944</v>
      </c>
      <c r="K266" s="18">
        <v>0</v>
      </c>
      <c r="L266" s="17">
        <f t="shared" si="73"/>
        <v>0</v>
      </c>
      <c r="M266" s="18">
        <v>1</v>
      </c>
      <c r="N266" s="17">
        <f t="shared" si="74"/>
        <v>0.9433962264150944</v>
      </c>
      <c r="O266" s="18">
        <v>4</v>
      </c>
      <c r="P266" s="17">
        <f t="shared" si="88"/>
        <v>3.7735849056603774</v>
      </c>
      <c r="Q266" s="18">
        <v>0</v>
      </c>
      <c r="R266" s="17">
        <f t="shared" si="80"/>
        <v>0</v>
      </c>
      <c r="S266" s="63">
        <v>0</v>
      </c>
      <c r="T266" s="17">
        <f t="shared" si="92"/>
        <v>0</v>
      </c>
      <c r="U266" s="18">
        <v>0</v>
      </c>
      <c r="V266" s="17">
        <f t="shared" si="89"/>
        <v>0</v>
      </c>
      <c r="W266" s="63">
        <v>0</v>
      </c>
      <c r="X266" s="17">
        <f t="shared" si="75"/>
        <v>0</v>
      </c>
      <c r="Y266" s="63">
        <v>0</v>
      </c>
      <c r="Z266" s="17">
        <f t="shared" si="76"/>
        <v>0</v>
      </c>
      <c r="AA266" s="63">
        <f t="shared" si="81"/>
        <v>94</v>
      </c>
      <c r="AB266" s="67">
        <f t="shared" si="77"/>
        <v>88.67924528301887</v>
      </c>
      <c r="AC266" s="18">
        <v>12</v>
      </c>
      <c r="AD266" s="76">
        <f t="shared" si="78"/>
        <v>11.320754716981133</v>
      </c>
      <c r="AE266" s="63">
        <f t="shared" si="91"/>
        <v>106</v>
      </c>
      <c r="AF266" s="76">
        <f t="shared" si="93"/>
        <v>79.69924812030075</v>
      </c>
      <c r="AG266" s="77">
        <f t="shared" si="79"/>
        <v>-20.30075187969925</v>
      </c>
    </row>
    <row r="267" spans="1:33" ht="12.75">
      <c r="A267" s="226"/>
      <c r="B267" s="108">
        <v>129</v>
      </c>
      <c r="C267" s="109" t="s">
        <v>7</v>
      </c>
      <c r="D267" s="110">
        <v>479</v>
      </c>
      <c r="E267" s="18">
        <v>177</v>
      </c>
      <c r="F267" s="17">
        <f t="shared" si="71"/>
        <v>46.701846965699204</v>
      </c>
      <c r="G267" s="18">
        <v>164</v>
      </c>
      <c r="H267" s="17">
        <f t="shared" si="72"/>
        <v>43.27176781002638</v>
      </c>
      <c r="I267" s="18">
        <v>0</v>
      </c>
      <c r="J267" s="17">
        <f t="shared" si="90"/>
        <v>0</v>
      </c>
      <c r="K267" s="18">
        <v>1</v>
      </c>
      <c r="L267" s="17">
        <f t="shared" si="73"/>
        <v>0.2638522427440633</v>
      </c>
      <c r="M267" s="18">
        <v>1</v>
      </c>
      <c r="N267" s="17">
        <f t="shared" si="74"/>
        <v>0.2638522427440633</v>
      </c>
      <c r="O267" s="18">
        <v>23</v>
      </c>
      <c r="P267" s="17">
        <f t="shared" si="88"/>
        <v>6.068601583113456</v>
      </c>
      <c r="Q267" s="18">
        <v>0</v>
      </c>
      <c r="R267" s="17">
        <f t="shared" si="80"/>
        <v>0</v>
      </c>
      <c r="S267" s="63">
        <v>0</v>
      </c>
      <c r="T267" s="17">
        <f t="shared" si="92"/>
        <v>0</v>
      </c>
      <c r="U267" s="18">
        <v>0</v>
      </c>
      <c r="V267" s="17">
        <f t="shared" si="89"/>
        <v>0</v>
      </c>
      <c r="W267" s="63">
        <v>0</v>
      </c>
      <c r="X267" s="17">
        <f t="shared" si="75"/>
        <v>0</v>
      </c>
      <c r="Y267" s="63">
        <v>0</v>
      </c>
      <c r="Z267" s="17">
        <f t="shared" si="76"/>
        <v>0</v>
      </c>
      <c r="AA267" s="63">
        <f t="shared" si="81"/>
        <v>366</v>
      </c>
      <c r="AB267" s="67">
        <f t="shared" si="77"/>
        <v>96.56992084432717</v>
      </c>
      <c r="AC267" s="18">
        <v>13</v>
      </c>
      <c r="AD267" s="76">
        <f t="shared" si="78"/>
        <v>3.430079155672823</v>
      </c>
      <c r="AE267" s="63">
        <f t="shared" si="91"/>
        <v>379</v>
      </c>
      <c r="AF267" s="76">
        <f t="shared" si="93"/>
        <v>79.12317327766179</v>
      </c>
      <c r="AG267" s="77">
        <f t="shared" si="79"/>
        <v>-20.87682672233821</v>
      </c>
    </row>
    <row r="268" spans="1:33" ht="12.75">
      <c r="A268" s="226"/>
      <c r="B268" s="108">
        <v>129</v>
      </c>
      <c r="C268" s="109" t="s">
        <v>8</v>
      </c>
      <c r="D268" s="110">
        <v>480</v>
      </c>
      <c r="E268" s="18">
        <v>183</v>
      </c>
      <c r="F268" s="17">
        <f t="shared" si="71"/>
        <v>49.32614555256065</v>
      </c>
      <c r="G268" s="18">
        <v>151</v>
      </c>
      <c r="H268" s="17">
        <f t="shared" si="72"/>
        <v>40.700808625336926</v>
      </c>
      <c r="I268" s="18">
        <v>1</v>
      </c>
      <c r="J268" s="17">
        <f t="shared" si="90"/>
        <v>0.2695417789757413</v>
      </c>
      <c r="K268" s="18">
        <v>3</v>
      </c>
      <c r="L268" s="17">
        <f t="shared" si="73"/>
        <v>0.8086253369272237</v>
      </c>
      <c r="M268" s="18">
        <v>2</v>
      </c>
      <c r="N268" s="17">
        <f t="shared" si="74"/>
        <v>0.5390835579514826</v>
      </c>
      <c r="O268" s="18">
        <v>22</v>
      </c>
      <c r="P268" s="17">
        <f t="shared" si="88"/>
        <v>5.929919137466308</v>
      </c>
      <c r="Q268" s="18">
        <v>0</v>
      </c>
      <c r="R268" s="17">
        <f t="shared" si="80"/>
        <v>0</v>
      </c>
      <c r="S268" s="63">
        <v>0</v>
      </c>
      <c r="T268" s="17">
        <f t="shared" si="92"/>
        <v>0</v>
      </c>
      <c r="U268" s="18">
        <v>0</v>
      </c>
      <c r="V268" s="17">
        <f t="shared" si="89"/>
        <v>0</v>
      </c>
      <c r="W268" s="63">
        <v>0</v>
      </c>
      <c r="X268" s="17">
        <f t="shared" si="75"/>
        <v>0</v>
      </c>
      <c r="Y268" s="63">
        <v>0</v>
      </c>
      <c r="Z268" s="17">
        <f t="shared" si="76"/>
        <v>0</v>
      </c>
      <c r="AA268" s="63">
        <f t="shared" si="81"/>
        <v>362</v>
      </c>
      <c r="AB268" s="67">
        <f t="shared" si="77"/>
        <v>97.57412398921834</v>
      </c>
      <c r="AC268" s="18">
        <v>9</v>
      </c>
      <c r="AD268" s="76">
        <f t="shared" si="78"/>
        <v>2.4258760107816713</v>
      </c>
      <c r="AE268" s="63">
        <f t="shared" si="91"/>
        <v>371</v>
      </c>
      <c r="AF268" s="76">
        <f t="shared" si="93"/>
        <v>77.29166666666667</v>
      </c>
      <c r="AG268" s="77">
        <f t="shared" si="79"/>
        <v>-22.70833333333333</v>
      </c>
    </row>
    <row r="269" spans="1:33" ht="12.75">
      <c r="A269" s="226"/>
      <c r="B269" s="108">
        <v>130</v>
      </c>
      <c r="C269" s="109" t="s">
        <v>7</v>
      </c>
      <c r="D269" s="110">
        <v>283</v>
      </c>
      <c r="E269" s="18">
        <v>117</v>
      </c>
      <c r="F269" s="17">
        <f aca="true" t="shared" si="94" ref="F269:F290">E269/AE269*100</f>
        <v>53.18181818181819</v>
      </c>
      <c r="G269" s="18">
        <v>68</v>
      </c>
      <c r="H269" s="17">
        <f aca="true" t="shared" si="95" ref="H269:H290">G269/AE269*100</f>
        <v>30.909090909090907</v>
      </c>
      <c r="I269" s="18">
        <v>1</v>
      </c>
      <c r="J269" s="17">
        <f t="shared" si="90"/>
        <v>0.45454545454545453</v>
      </c>
      <c r="K269" s="18">
        <v>1</v>
      </c>
      <c r="L269" s="17">
        <f aca="true" t="shared" si="96" ref="L269:L290">K269/AE269*100</f>
        <v>0.45454545454545453</v>
      </c>
      <c r="M269" s="18">
        <v>2</v>
      </c>
      <c r="N269" s="17">
        <f aca="true" t="shared" si="97" ref="N269:N290">M269/AE269*100</f>
        <v>0.9090909090909091</v>
      </c>
      <c r="O269" s="18">
        <v>26</v>
      </c>
      <c r="P269" s="17">
        <f t="shared" si="88"/>
        <v>11.818181818181818</v>
      </c>
      <c r="Q269" s="18">
        <v>0</v>
      </c>
      <c r="R269" s="17">
        <f t="shared" si="80"/>
        <v>0</v>
      </c>
      <c r="S269" s="63">
        <v>0</v>
      </c>
      <c r="T269" s="17">
        <f t="shared" si="92"/>
        <v>0</v>
      </c>
      <c r="U269" s="18">
        <v>0</v>
      </c>
      <c r="V269" s="17">
        <f t="shared" si="89"/>
        <v>0</v>
      </c>
      <c r="W269" s="63">
        <v>1</v>
      </c>
      <c r="X269" s="17">
        <f aca="true" t="shared" si="98" ref="X269:X290">W269/AE269*100</f>
        <v>0.45454545454545453</v>
      </c>
      <c r="Y269" s="63">
        <v>0</v>
      </c>
      <c r="Z269" s="17">
        <f aca="true" t="shared" si="99" ref="Z269:Z290">Y269/AE269*100</f>
        <v>0</v>
      </c>
      <c r="AA269" s="63">
        <f t="shared" si="81"/>
        <v>216</v>
      </c>
      <c r="AB269" s="67">
        <f aca="true" t="shared" si="100" ref="AB269:AB290">AA269/AE269*100</f>
        <v>98.18181818181819</v>
      </c>
      <c r="AC269" s="18">
        <v>4</v>
      </c>
      <c r="AD269" s="76">
        <f aca="true" t="shared" si="101" ref="AD269:AD290">AC269/AE269*100</f>
        <v>1.8181818181818181</v>
      </c>
      <c r="AE269" s="63">
        <f t="shared" si="91"/>
        <v>220</v>
      </c>
      <c r="AF269" s="76">
        <f t="shared" si="93"/>
        <v>77.73851590106007</v>
      </c>
      <c r="AG269" s="77">
        <f aca="true" t="shared" si="102" ref="AG269:AG290">AF269-100</f>
        <v>-22.26148409893993</v>
      </c>
    </row>
    <row r="270" spans="1:33" ht="12.75">
      <c r="A270" s="226"/>
      <c r="B270" s="108">
        <v>131</v>
      </c>
      <c r="C270" s="109" t="s">
        <v>7</v>
      </c>
      <c r="D270" s="110">
        <v>150</v>
      </c>
      <c r="E270" s="18">
        <v>71</v>
      </c>
      <c r="F270" s="17">
        <f t="shared" si="94"/>
        <v>55.90551181102362</v>
      </c>
      <c r="G270" s="18">
        <v>49</v>
      </c>
      <c r="H270" s="17">
        <f t="shared" si="95"/>
        <v>38.582677165354326</v>
      </c>
      <c r="I270" s="18">
        <v>1</v>
      </c>
      <c r="J270" s="17">
        <f t="shared" si="90"/>
        <v>0.7874015748031495</v>
      </c>
      <c r="K270" s="18">
        <v>0</v>
      </c>
      <c r="L270" s="17">
        <f t="shared" si="96"/>
        <v>0</v>
      </c>
      <c r="M270" s="18">
        <v>0</v>
      </c>
      <c r="N270" s="17">
        <f t="shared" si="97"/>
        <v>0</v>
      </c>
      <c r="O270" s="18">
        <v>2</v>
      </c>
      <c r="P270" s="17">
        <f t="shared" si="88"/>
        <v>1.574803149606299</v>
      </c>
      <c r="Q270" s="18">
        <v>0</v>
      </c>
      <c r="R270" s="17">
        <f aca="true" t="shared" si="103" ref="R270:R292">Q270/AE270*100</f>
        <v>0</v>
      </c>
      <c r="S270" s="63">
        <v>4</v>
      </c>
      <c r="T270" s="17">
        <f t="shared" si="92"/>
        <v>3.149606299212598</v>
      </c>
      <c r="U270" s="18">
        <v>0</v>
      </c>
      <c r="V270" s="17">
        <f t="shared" si="89"/>
        <v>0</v>
      </c>
      <c r="W270" s="63">
        <v>0</v>
      </c>
      <c r="X270" s="17">
        <f t="shared" si="98"/>
        <v>0</v>
      </c>
      <c r="Y270" s="63">
        <v>0</v>
      </c>
      <c r="Z270" s="17">
        <f t="shared" si="99"/>
        <v>0</v>
      </c>
      <c r="AA270" s="63">
        <f aca="true" t="shared" si="104" ref="AA270:AA290">Y270+W270+U270+S270+O270+Q270+M270+K270+I270+G270+E270</f>
        <v>127</v>
      </c>
      <c r="AB270" s="67">
        <f t="shared" si="100"/>
        <v>100</v>
      </c>
      <c r="AC270" s="18">
        <v>0</v>
      </c>
      <c r="AD270" s="76">
        <f t="shared" si="101"/>
        <v>0</v>
      </c>
      <c r="AE270" s="63">
        <f t="shared" si="91"/>
        <v>127</v>
      </c>
      <c r="AF270" s="76">
        <f t="shared" si="93"/>
        <v>84.66666666666667</v>
      </c>
      <c r="AG270" s="77">
        <f t="shared" si="102"/>
        <v>-15.333333333333329</v>
      </c>
    </row>
    <row r="271" spans="1:33" ht="12.75">
      <c r="A271" s="226"/>
      <c r="B271" s="108">
        <v>132</v>
      </c>
      <c r="C271" s="109" t="s">
        <v>7</v>
      </c>
      <c r="D271" s="110">
        <v>132</v>
      </c>
      <c r="E271" s="18">
        <v>57</v>
      </c>
      <c r="F271" s="17">
        <f t="shared" si="94"/>
        <v>55.88235294117647</v>
      </c>
      <c r="G271" s="18">
        <v>36</v>
      </c>
      <c r="H271" s="17">
        <f t="shared" si="95"/>
        <v>35.294117647058826</v>
      </c>
      <c r="I271" s="18">
        <v>0</v>
      </c>
      <c r="J271" s="17">
        <f t="shared" si="90"/>
        <v>0</v>
      </c>
      <c r="K271" s="18">
        <v>1</v>
      </c>
      <c r="L271" s="17">
        <f t="shared" si="96"/>
        <v>0.9803921568627451</v>
      </c>
      <c r="M271" s="18">
        <v>0</v>
      </c>
      <c r="N271" s="17">
        <f t="shared" si="97"/>
        <v>0</v>
      </c>
      <c r="O271" s="18">
        <v>4</v>
      </c>
      <c r="P271" s="17">
        <f t="shared" si="88"/>
        <v>3.9215686274509802</v>
      </c>
      <c r="Q271" s="18">
        <v>0</v>
      </c>
      <c r="R271" s="17">
        <f t="shared" si="103"/>
        <v>0</v>
      </c>
      <c r="S271" s="63">
        <v>3</v>
      </c>
      <c r="T271" s="17">
        <f t="shared" si="92"/>
        <v>2.941176470588235</v>
      </c>
      <c r="U271" s="18">
        <v>0</v>
      </c>
      <c r="V271" s="17">
        <f t="shared" si="89"/>
        <v>0</v>
      </c>
      <c r="W271" s="63">
        <v>0</v>
      </c>
      <c r="X271" s="17">
        <f t="shared" si="98"/>
        <v>0</v>
      </c>
      <c r="Y271" s="63">
        <v>0</v>
      </c>
      <c r="Z271" s="17">
        <f t="shared" si="99"/>
        <v>0</v>
      </c>
      <c r="AA271" s="63">
        <f t="shared" si="104"/>
        <v>101</v>
      </c>
      <c r="AB271" s="67">
        <f t="shared" si="100"/>
        <v>99.01960784313727</v>
      </c>
      <c r="AC271" s="18">
        <v>1</v>
      </c>
      <c r="AD271" s="76">
        <f t="shared" si="101"/>
        <v>0.9803921568627451</v>
      </c>
      <c r="AE271" s="63">
        <f t="shared" si="91"/>
        <v>102</v>
      </c>
      <c r="AF271" s="76">
        <f t="shared" si="93"/>
        <v>77.27272727272727</v>
      </c>
      <c r="AG271" s="77">
        <f t="shared" si="102"/>
        <v>-22.727272727272734</v>
      </c>
    </row>
    <row r="272" spans="1:33" ht="12.75">
      <c r="A272" s="226"/>
      <c r="B272" s="108">
        <v>133</v>
      </c>
      <c r="C272" s="109" t="s">
        <v>7</v>
      </c>
      <c r="D272" s="110">
        <v>326</v>
      </c>
      <c r="E272" s="18">
        <v>114</v>
      </c>
      <c r="F272" s="17">
        <f t="shared" si="94"/>
        <v>41.45454545454545</v>
      </c>
      <c r="G272" s="18">
        <v>140</v>
      </c>
      <c r="H272" s="17">
        <f t="shared" si="95"/>
        <v>50.90909090909091</v>
      </c>
      <c r="I272" s="18">
        <v>3</v>
      </c>
      <c r="J272" s="17">
        <f t="shared" si="90"/>
        <v>1.090909090909091</v>
      </c>
      <c r="K272" s="18">
        <v>0</v>
      </c>
      <c r="L272" s="17">
        <f t="shared" si="96"/>
        <v>0</v>
      </c>
      <c r="M272" s="18">
        <v>0</v>
      </c>
      <c r="N272" s="17">
        <f t="shared" si="97"/>
        <v>0</v>
      </c>
      <c r="O272" s="18">
        <v>16</v>
      </c>
      <c r="P272" s="17">
        <f t="shared" si="88"/>
        <v>5.818181818181818</v>
      </c>
      <c r="Q272" s="18">
        <v>0</v>
      </c>
      <c r="R272" s="17">
        <f t="shared" si="103"/>
        <v>0</v>
      </c>
      <c r="S272" s="63">
        <v>2</v>
      </c>
      <c r="T272" s="17">
        <f t="shared" si="92"/>
        <v>0.7272727272727273</v>
      </c>
      <c r="U272" s="18">
        <v>0</v>
      </c>
      <c r="V272" s="17">
        <f t="shared" si="89"/>
        <v>0</v>
      </c>
      <c r="W272" s="63">
        <v>0</v>
      </c>
      <c r="X272" s="17">
        <f t="shared" si="98"/>
        <v>0</v>
      </c>
      <c r="Y272" s="63">
        <v>0</v>
      </c>
      <c r="Z272" s="17">
        <f t="shared" si="99"/>
        <v>0</v>
      </c>
      <c r="AA272" s="63">
        <f t="shared" si="104"/>
        <v>275</v>
      </c>
      <c r="AB272" s="67">
        <f t="shared" si="100"/>
        <v>100</v>
      </c>
      <c r="AC272" s="18">
        <v>0</v>
      </c>
      <c r="AD272" s="76">
        <f t="shared" si="101"/>
        <v>0</v>
      </c>
      <c r="AE272" s="63">
        <f t="shared" si="91"/>
        <v>275</v>
      </c>
      <c r="AF272" s="76">
        <f t="shared" si="93"/>
        <v>84.3558282208589</v>
      </c>
      <c r="AG272" s="77">
        <f t="shared" si="102"/>
        <v>-15.644171779141104</v>
      </c>
    </row>
    <row r="273" spans="1:33" ht="12.75">
      <c r="A273" s="226"/>
      <c r="B273" s="108">
        <v>134</v>
      </c>
      <c r="C273" s="109" t="s">
        <v>7</v>
      </c>
      <c r="D273" s="110">
        <v>240</v>
      </c>
      <c r="E273" s="18">
        <v>89</v>
      </c>
      <c r="F273" s="17">
        <f t="shared" si="94"/>
        <v>49.44444444444444</v>
      </c>
      <c r="G273" s="18">
        <v>85</v>
      </c>
      <c r="H273" s="17">
        <f t="shared" si="95"/>
        <v>47.22222222222222</v>
      </c>
      <c r="I273" s="18">
        <v>0</v>
      </c>
      <c r="J273" s="17">
        <f t="shared" si="90"/>
        <v>0</v>
      </c>
      <c r="K273" s="18">
        <v>0</v>
      </c>
      <c r="L273" s="17">
        <f t="shared" si="96"/>
        <v>0</v>
      </c>
      <c r="M273" s="18">
        <v>1</v>
      </c>
      <c r="N273" s="17">
        <f t="shared" si="97"/>
        <v>0.5555555555555556</v>
      </c>
      <c r="O273" s="18">
        <v>5</v>
      </c>
      <c r="P273" s="17">
        <f t="shared" si="88"/>
        <v>2.7777777777777777</v>
      </c>
      <c r="Q273" s="18">
        <v>0</v>
      </c>
      <c r="R273" s="17">
        <f t="shared" si="103"/>
        <v>0</v>
      </c>
      <c r="S273" s="63">
        <v>0</v>
      </c>
      <c r="T273" s="17">
        <f t="shared" si="92"/>
        <v>0</v>
      </c>
      <c r="U273" s="18">
        <v>0</v>
      </c>
      <c r="V273" s="17">
        <f t="shared" si="89"/>
        <v>0</v>
      </c>
      <c r="W273" s="63">
        <v>0</v>
      </c>
      <c r="X273" s="17">
        <f t="shared" si="98"/>
        <v>0</v>
      </c>
      <c r="Y273" s="63">
        <v>0</v>
      </c>
      <c r="Z273" s="17">
        <f t="shared" si="99"/>
        <v>0</v>
      </c>
      <c r="AA273" s="63">
        <f t="shared" si="104"/>
        <v>180</v>
      </c>
      <c r="AB273" s="67">
        <f t="shared" si="100"/>
        <v>100</v>
      </c>
      <c r="AC273" s="18">
        <v>0</v>
      </c>
      <c r="AD273" s="76">
        <f t="shared" si="101"/>
        <v>0</v>
      </c>
      <c r="AE273" s="63">
        <f t="shared" si="91"/>
        <v>180</v>
      </c>
      <c r="AF273" s="76">
        <f t="shared" si="93"/>
        <v>75</v>
      </c>
      <c r="AG273" s="77">
        <f t="shared" si="102"/>
        <v>-25</v>
      </c>
    </row>
    <row r="274" spans="1:33" ht="12.75">
      <c r="A274" s="226" t="s">
        <v>6</v>
      </c>
      <c r="B274" s="108">
        <v>135</v>
      </c>
      <c r="C274" s="109" t="s">
        <v>7</v>
      </c>
      <c r="D274" s="110">
        <v>494</v>
      </c>
      <c r="E274" s="18">
        <v>233</v>
      </c>
      <c r="F274" s="17">
        <f t="shared" si="94"/>
        <v>55.74162679425837</v>
      </c>
      <c r="G274" s="18">
        <v>132</v>
      </c>
      <c r="H274" s="17">
        <f t="shared" si="95"/>
        <v>31.57894736842105</v>
      </c>
      <c r="I274" s="18">
        <v>0</v>
      </c>
      <c r="J274" s="17">
        <f aca="true" t="shared" si="105" ref="J274:J290">I274/AE274*100</f>
        <v>0</v>
      </c>
      <c r="K274" s="18">
        <v>1</v>
      </c>
      <c r="L274" s="17">
        <f t="shared" si="96"/>
        <v>0.23923444976076555</v>
      </c>
      <c r="M274" s="18">
        <v>4</v>
      </c>
      <c r="N274" s="17">
        <f t="shared" si="97"/>
        <v>0.9569377990430622</v>
      </c>
      <c r="O274" s="18">
        <v>39</v>
      </c>
      <c r="P274" s="17">
        <f t="shared" si="88"/>
        <v>9.330143540669857</v>
      </c>
      <c r="Q274" s="18">
        <v>0</v>
      </c>
      <c r="R274" s="17">
        <f t="shared" si="103"/>
        <v>0</v>
      </c>
      <c r="S274" s="63">
        <v>1</v>
      </c>
      <c r="T274" s="17">
        <f t="shared" si="92"/>
        <v>0.23923444976076555</v>
      </c>
      <c r="U274" s="18">
        <v>0</v>
      </c>
      <c r="V274" s="17">
        <f t="shared" si="89"/>
        <v>0</v>
      </c>
      <c r="W274" s="63">
        <v>0</v>
      </c>
      <c r="X274" s="17">
        <f t="shared" si="98"/>
        <v>0</v>
      </c>
      <c r="Y274" s="63">
        <v>0</v>
      </c>
      <c r="Z274" s="17">
        <f t="shared" si="99"/>
        <v>0</v>
      </c>
      <c r="AA274" s="63">
        <f t="shared" si="104"/>
        <v>410</v>
      </c>
      <c r="AB274" s="67">
        <f t="shared" si="100"/>
        <v>98.08612440191388</v>
      </c>
      <c r="AC274" s="18">
        <v>8</v>
      </c>
      <c r="AD274" s="76">
        <f t="shared" si="101"/>
        <v>1.9138755980861244</v>
      </c>
      <c r="AE274" s="63">
        <f t="shared" si="91"/>
        <v>418</v>
      </c>
      <c r="AF274" s="76">
        <f t="shared" si="93"/>
        <v>84.61538461538461</v>
      </c>
      <c r="AG274" s="77">
        <f t="shared" si="102"/>
        <v>-15.384615384615387</v>
      </c>
    </row>
    <row r="275" spans="1:33" ht="12.75">
      <c r="A275" s="226"/>
      <c r="B275" s="108">
        <v>136</v>
      </c>
      <c r="C275" s="109" t="s">
        <v>7</v>
      </c>
      <c r="D275" s="110">
        <v>133</v>
      </c>
      <c r="E275" s="18">
        <v>53</v>
      </c>
      <c r="F275" s="17">
        <f t="shared" si="94"/>
        <v>48.18181818181818</v>
      </c>
      <c r="G275" s="18">
        <v>49</v>
      </c>
      <c r="H275" s="17">
        <f t="shared" si="95"/>
        <v>44.54545454545455</v>
      </c>
      <c r="I275" s="18">
        <v>0</v>
      </c>
      <c r="J275" s="17">
        <f t="shared" si="105"/>
        <v>0</v>
      </c>
      <c r="K275" s="18">
        <v>0</v>
      </c>
      <c r="L275" s="17">
        <f t="shared" si="96"/>
        <v>0</v>
      </c>
      <c r="M275" s="18">
        <v>0</v>
      </c>
      <c r="N275" s="17">
        <f t="shared" si="97"/>
        <v>0</v>
      </c>
      <c r="O275" s="18">
        <v>4</v>
      </c>
      <c r="P275" s="17">
        <f t="shared" si="88"/>
        <v>3.6363636363636362</v>
      </c>
      <c r="Q275" s="18">
        <v>0</v>
      </c>
      <c r="R275" s="17">
        <f t="shared" si="103"/>
        <v>0</v>
      </c>
      <c r="S275" s="63">
        <v>1</v>
      </c>
      <c r="T275" s="17">
        <f t="shared" si="92"/>
        <v>0.9090909090909091</v>
      </c>
      <c r="U275" s="18">
        <v>0</v>
      </c>
      <c r="V275" s="17">
        <f t="shared" si="89"/>
        <v>0</v>
      </c>
      <c r="W275" s="63">
        <v>0</v>
      </c>
      <c r="X275" s="17">
        <f t="shared" si="98"/>
        <v>0</v>
      </c>
      <c r="Y275" s="63">
        <v>0</v>
      </c>
      <c r="Z275" s="17">
        <f t="shared" si="99"/>
        <v>0</v>
      </c>
      <c r="AA275" s="63">
        <f t="shared" si="104"/>
        <v>107</v>
      </c>
      <c r="AB275" s="67">
        <f t="shared" si="100"/>
        <v>97.27272727272728</v>
      </c>
      <c r="AC275" s="18">
        <v>3</v>
      </c>
      <c r="AD275" s="76">
        <f t="shared" si="101"/>
        <v>2.727272727272727</v>
      </c>
      <c r="AE275" s="63">
        <f t="shared" si="91"/>
        <v>110</v>
      </c>
      <c r="AF275" s="76">
        <f t="shared" si="93"/>
        <v>82.70676691729322</v>
      </c>
      <c r="AG275" s="77">
        <f t="shared" si="102"/>
        <v>-17.293233082706777</v>
      </c>
    </row>
    <row r="276" spans="1:33" ht="12.75">
      <c r="A276" s="226"/>
      <c r="B276" s="108">
        <v>137</v>
      </c>
      <c r="C276" s="109" t="s">
        <v>7</v>
      </c>
      <c r="D276" s="110">
        <v>106</v>
      </c>
      <c r="E276" s="18">
        <v>50</v>
      </c>
      <c r="F276" s="17">
        <f t="shared" si="94"/>
        <v>53.76344086021505</v>
      </c>
      <c r="G276" s="18">
        <v>37</v>
      </c>
      <c r="H276" s="17">
        <f t="shared" si="95"/>
        <v>39.784946236559136</v>
      </c>
      <c r="I276" s="18">
        <v>0</v>
      </c>
      <c r="J276" s="17">
        <f t="shared" si="105"/>
        <v>0</v>
      </c>
      <c r="K276" s="18">
        <v>2</v>
      </c>
      <c r="L276" s="17">
        <f t="shared" si="96"/>
        <v>2.1505376344086025</v>
      </c>
      <c r="M276" s="18">
        <v>0</v>
      </c>
      <c r="N276" s="17">
        <f t="shared" si="97"/>
        <v>0</v>
      </c>
      <c r="O276" s="18">
        <v>3</v>
      </c>
      <c r="P276" s="17">
        <f t="shared" si="88"/>
        <v>3.225806451612903</v>
      </c>
      <c r="Q276" s="18">
        <v>0</v>
      </c>
      <c r="R276" s="17">
        <f t="shared" si="103"/>
        <v>0</v>
      </c>
      <c r="S276" s="63">
        <v>1</v>
      </c>
      <c r="T276" s="17">
        <f t="shared" si="92"/>
        <v>1.0752688172043012</v>
      </c>
      <c r="U276" s="18">
        <v>0</v>
      </c>
      <c r="V276" s="17">
        <f t="shared" si="89"/>
        <v>0</v>
      </c>
      <c r="W276" s="63">
        <v>0</v>
      </c>
      <c r="X276" s="17">
        <f t="shared" si="98"/>
        <v>0</v>
      </c>
      <c r="Y276" s="63">
        <v>0</v>
      </c>
      <c r="Z276" s="17">
        <f t="shared" si="99"/>
        <v>0</v>
      </c>
      <c r="AA276" s="63">
        <f t="shared" si="104"/>
        <v>93</v>
      </c>
      <c r="AB276" s="67">
        <f t="shared" si="100"/>
        <v>100</v>
      </c>
      <c r="AC276" s="18">
        <v>0</v>
      </c>
      <c r="AD276" s="76">
        <f t="shared" si="101"/>
        <v>0</v>
      </c>
      <c r="AE276" s="63">
        <f t="shared" si="91"/>
        <v>93</v>
      </c>
      <c r="AF276" s="76">
        <f t="shared" si="93"/>
        <v>87.73584905660378</v>
      </c>
      <c r="AG276" s="77">
        <f t="shared" si="102"/>
        <v>-12.264150943396217</v>
      </c>
    </row>
    <row r="277" spans="1:33" ht="12.75">
      <c r="A277" s="226"/>
      <c r="B277" s="108">
        <v>138</v>
      </c>
      <c r="C277" s="109" t="s">
        <v>7</v>
      </c>
      <c r="D277" s="110">
        <v>316</v>
      </c>
      <c r="E277" s="18">
        <v>57</v>
      </c>
      <c r="F277" s="17">
        <f t="shared" si="94"/>
        <v>22.983870967741936</v>
      </c>
      <c r="G277" s="18">
        <v>160</v>
      </c>
      <c r="H277" s="17">
        <f t="shared" si="95"/>
        <v>64.51612903225806</v>
      </c>
      <c r="I277" s="18">
        <v>4</v>
      </c>
      <c r="J277" s="17">
        <f t="shared" si="105"/>
        <v>1.6129032258064515</v>
      </c>
      <c r="K277" s="18">
        <v>3</v>
      </c>
      <c r="L277" s="17">
        <f t="shared" si="96"/>
        <v>1.2096774193548387</v>
      </c>
      <c r="M277" s="18">
        <v>1</v>
      </c>
      <c r="N277" s="17">
        <f t="shared" si="97"/>
        <v>0.4032258064516129</v>
      </c>
      <c r="O277" s="18">
        <v>3</v>
      </c>
      <c r="P277" s="17">
        <f t="shared" si="88"/>
        <v>1.2096774193548387</v>
      </c>
      <c r="Q277" s="18">
        <v>0</v>
      </c>
      <c r="R277" s="17">
        <f t="shared" si="103"/>
        <v>0</v>
      </c>
      <c r="S277" s="63">
        <v>5</v>
      </c>
      <c r="T277" s="17">
        <f t="shared" si="92"/>
        <v>2.0161290322580645</v>
      </c>
      <c r="U277" s="18">
        <v>0</v>
      </c>
      <c r="V277" s="17">
        <f t="shared" si="89"/>
        <v>0</v>
      </c>
      <c r="W277" s="63">
        <v>0</v>
      </c>
      <c r="X277" s="17">
        <f t="shared" si="98"/>
        <v>0</v>
      </c>
      <c r="Y277" s="63">
        <v>1</v>
      </c>
      <c r="Z277" s="17">
        <f t="shared" si="99"/>
        <v>0.4032258064516129</v>
      </c>
      <c r="AA277" s="63">
        <f t="shared" si="104"/>
        <v>234</v>
      </c>
      <c r="AB277" s="67">
        <f t="shared" si="100"/>
        <v>94.35483870967742</v>
      </c>
      <c r="AC277" s="18">
        <v>14</v>
      </c>
      <c r="AD277" s="76">
        <f t="shared" si="101"/>
        <v>5.64516129032258</v>
      </c>
      <c r="AE277" s="63">
        <f t="shared" si="91"/>
        <v>248</v>
      </c>
      <c r="AF277" s="76">
        <f t="shared" si="93"/>
        <v>78.48101265822784</v>
      </c>
      <c r="AG277" s="77">
        <f t="shared" si="102"/>
        <v>-21.51898734177216</v>
      </c>
    </row>
    <row r="278" spans="1:33" ht="12.75">
      <c r="A278" s="226"/>
      <c r="B278" s="108">
        <v>139</v>
      </c>
      <c r="C278" s="109" t="s">
        <v>7</v>
      </c>
      <c r="D278" s="110">
        <v>737</v>
      </c>
      <c r="E278" s="18">
        <v>156</v>
      </c>
      <c r="F278" s="17">
        <f t="shared" si="94"/>
        <v>35.214446952595935</v>
      </c>
      <c r="G278" s="18">
        <v>162</v>
      </c>
      <c r="H278" s="17">
        <f t="shared" si="95"/>
        <v>36.56884875846501</v>
      </c>
      <c r="I278" s="18">
        <v>5</v>
      </c>
      <c r="J278" s="17">
        <f t="shared" si="105"/>
        <v>1.1286681715575622</v>
      </c>
      <c r="K278" s="18">
        <v>1</v>
      </c>
      <c r="L278" s="17">
        <f t="shared" si="96"/>
        <v>0.2257336343115124</v>
      </c>
      <c r="M278" s="18">
        <v>2</v>
      </c>
      <c r="N278" s="17">
        <f t="shared" si="97"/>
        <v>0.4514672686230248</v>
      </c>
      <c r="O278" s="18">
        <v>74</v>
      </c>
      <c r="P278" s="17">
        <f t="shared" si="88"/>
        <v>16.70428893905192</v>
      </c>
      <c r="Q278" s="18">
        <v>0</v>
      </c>
      <c r="R278" s="17">
        <f t="shared" si="103"/>
        <v>0</v>
      </c>
      <c r="S278" s="63">
        <v>3</v>
      </c>
      <c r="T278" s="17">
        <f aca="true" t="shared" si="106" ref="T278:T290">S278/AE278*100</f>
        <v>0.6772009029345373</v>
      </c>
      <c r="U278" s="18">
        <v>0</v>
      </c>
      <c r="V278" s="17">
        <f t="shared" si="89"/>
        <v>0</v>
      </c>
      <c r="W278" s="63">
        <v>4</v>
      </c>
      <c r="X278" s="17">
        <f t="shared" si="98"/>
        <v>0.9029345372460496</v>
      </c>
      <c r="Y278" s="63">
        <v>0</v>
      </c>
      <c r="Z278" s="17">
        <f t="shared" si="99"/>
        <v>0</v>
      </c>
      <c r="AA278" s="63">
        <f t="shared" si="104"/>
        <v>407</v>
      </c>
      <c r="AB278" s="67">
        <f t="shared" si="100"/>
        <v>91.87358916478556</v>
      </c>
      <c r="AC278" s="18">
        <v>36</v>
      </c>
      <c r="AD278" s="76">
        <f t="shared" si="101"/>
        <v>8.126410835214447</v>
      </c>
      <c r="AE278" s="63">
        <f t="shared" si="91"/>
        <v>443</v>
      </c>
      <c r="AF278" s="76">
        <f t="shared" si="93"/>
        <v>60.10854816824966</v>
      </c>
      <c r="AG278" s="77">
        <f t="shared" si="102"/>
        <v>-39.89145183175034</v>
      </c>
    </row>
    <row r="279" spans="1:33" ht="12.75">
      <c r="A279" s="226"/>
      <c r="B279" s="108">
        <v>139</v>
      </c>
      <c r="C279" s="109" t="s">
        <v>8</v>
      </c>
      <c r="D279" s="110">
        <v>737</v>
      </c>
      <c r="E279" s="18">
        <v>152</v>
      </c>
      <c r="F279" s="17">
        <f t="shared" si="94"/>
        <v>38.095238095238095</v>
      </c>
      <c r="G279" s="18">
        <v>107</v>
      </c>
      <c r="H279" s="17">
        <f t="shared" si="95"/>
        <v>26.81704260651629</v>
      </c>
      <c r="I279" s="18">
        <v>2</v>
      </c>
      <c r="J279" s="17">
        <f t="shared" si="105"/>
        <v>0.5012531328320802</v>
      </c>
      <c r="K279" s="18">
        <v>1</v>
      </c>
      <c r="L279" s="17">
        <f t="shared" si="96"/>
        <v>0.2506265664160401</v>
      </c>
      <c r="M279" s="18">
        <v>7</v>
      </c>
      <c r="N279" s="17">
        <f t="shared" si="97"/>
        <v>1.7543859649122806</v>
      </c>
      <c r="O279" s="18">
        <v>79</v>
      </c>
      <c r="P279" s="17">
        <f t="shared" si="88"/>
        <v>19.799498746867165</v>
      </c>
      <c r="Q279" s="18">
        <v>1</v>
      </c>
      <c r="R279" s="17">
        <f t="shared" si="103"/>
        <v>0.2506265664160401</v>
      </c>
      <c r="S279" s="63">
        <v>8</v>
      </c>
      <c r="T279" s="17">
        <f t="shared" si="106"/>
        <v>2.0050125313283207</v>
      </c>
      <c r="U279" s="18">
        <v>0</v>
      </c>
      <c r="V279" s="17">
        <f t="shared" si="89"/>
        <v>0</v>
      </c>
      <c r="W279" s="63">
        <v>1</v>
      </c>
      <c r="X279" s="17">
        <f t="shared" si="98"/>
        <v>0.2506265664160401</v>
      </c>
      <c r="Y279" s="63">
        <v>0</v>
      </c>
      <c r="Z279" s="17">
        <f t="shared" si="99"/>
        <v>0</v>
      </c>
      <c r="AA279" s="63">
        <f t="shared" si="104"/>
        <v>358</v>
      </c>
      <c r="AB279" s="67">
        <f t="shared" si="100"/>
        <v>89.72431077694235</v>
      </c>
      <c r="AC279" s="18">
        <v>41</v>
      </c>
      <c r="AD279" s="76">
        <f t="shared" si="101"/>
        <v>10.275689223057643</v>
      </c>
      <c r="AE279" s="63">
        <f t="shared" si="91"/>
        <v>399</v>
      </c>
      <c r="AF279" s="76">
        <f t="shared" si="93"/>
        <v>54.13839891451831</v>
      </c>
      <c r="AG279" s="77">
        <f t="shared" si="102"/>
        <v>-45.86160108548169</v>
      </c>
    </row>
    <row r="280" spans="1:33" ht="12.75">
      <c r="A280" s="226"/>
      <c r="B280" s="108">
        <v>140</v>
      </c>
      <c r="C280" s="109" t="s">
        <v>7</v>
      </c>
      <c r="D280" s="110">
        <v>435</v>
      </c>
      <c r="E280" s="18">
        <v>87</v>
      </c>
      <c r="F280" s="17">
        <f t="shared" si="94"/>
        <v>37.66233766233766</v>
      </c>
      <c r="G280" s="18">
        <v>103</v>
      </c>
      <c r="H280" s="17">
        <f t="shared" si="95"/>
        <v>44.58874458874459</v>
      </c>
      <c r="I280" s="18">
        <v>9</v>
      </c>
      <c r="J280" s="17">
        <f t="shared" si="105"/>
        <v>3.896103896103896</v>
      </c>
      <c r="K280" s="18">
        <v>0</v>
      </c>
      <c r="L280" s="17">
        <f t="shared" si="96"/>
        <v>0</v>
      </c>
      <c r="M280" s="18">
        <v>0</v>
      </c>
      <c r="N280" s="17">
        <f t="shared" si="97"/>
        <v>0</v>
      </c>
      <c r="O280" s="18">
        <v>31</v>
      </c>
      <c r="P280" s="17">
        <f t="shared" si="88"/>
        <v>13.41991341991342</v>
      </c>
      <c r="Q280" s="18">
        <v>0</v>
      </c>
      <c r="R280" s="17">
        <f t="shared" si="103"/>
        <v>0</v>
      </c>
      <c r="S280" s="63">
        <v>0</v>
      </c>
      <c r="T280" s="17">
        <f t="shared" si="106"/>
        <v>0</v>
      </c>
      <c r="U280" s="18">
        <v>0</v>
      </c>
      <c r="V280" s="17">
        <f t="shared" si="89"/>
        <v>0</v>
      </c>
      <c r="W280" s="63">
        <v>0</v>
      </c>
      <c r="X280" s="17">
        <f t="shared" si="98"/>
        <v>0</v>
      </c>
      <c r="Y280" s="63">
        <v>0</v>
      </c>
      <c r="Z280" s="17">
        <f t="shared" si="99"/>
        <v>0</v>
      </c>
      <c r="AA280" s="63">
        <f t="shared" si="104"/>
        <v>230</v>
      </c>
      <c r="AB280" s="67">
        <f t="shared" si="100"/>
        <v>99.56709956709958</v>
      </c>
      <c r="AC280" s="18">
        <v>1</v>
      </c>
      <c r="AD280" s="76">
        <f t="shared" si="101"/>
        <v>0.4329004329004329</v>
      </c>
      <c r="AE280" s="63">
        <f t="shared" si="91"/>
        <v>231</v>
      </c>
      <c r="AF280" s="76">
        <f t="shared" si="93"/>
        <v>53.103448275862064</v>
      </c>
      <c r="AG280" s="77">
        <f t="shared" si="102"/>
        <v>-46.896551724137936</v>
      </c>
    </row>
    <row r="281" spans="1:33" ht="12.75">
      <c r="A281" s="226"/>
      <c r="B281" s="108">
        <v>140</v>
      </c>
      <c r="C281" s="109" t="s">
        <v>8</v>
      </c>
      <c r="D281" s="110">
        <v>436</v>
      </c>
      <c r="E281" s="18">
        <v>78</v>
      </c>
      <c r="F281" s="17">
        <f t="shared" si="94"/>
        <v>35.294117647058826</v>
      </c>
      <c r="G281" s="18">
        <v>106</v>
      </c>
      <c r="H281" s="17">
        <f t="shared" si="95"/>
        <v>47.963800904977376</v>
      </c>
      <c r="I281" s="18">
        <v>1</v>
      </c>
      <c r="J281" s="17">
        <f t="shared" si="105"/>
        <v>0.4524886877828055</v>
      </c>
      <c r="K281" s="18">
        <v>0</v>
      </c>
      <c r="L281" s="17">
        <f t="shared" si="96"/>
        <v>0</v>
      </c>
      <c r="M281" s="18">
        <v>0</v>
      </c>
      <c r="N281" s="17">
        <f t="shared" si="97"/>
        <v>0</v>
      </c>
      <c r="O281" s="18">
        <v>32</v>
      </c>
      <c r="P281" s="17">
        <f t="shared" si="88"/>
        <v>14.479638009049776</v>
      </c>
      <c r="Q281" s="18">
        <v>0</v>
      </c>
      <c r="R281" s="17">
        <f t="shared" si="103"/>
        <v>0</v>
      </c>
      <c r="S281" s="63">
        <v>0</v>
      </c>
      <c r="T281" s="17">
        <f t="shared" si="106"/>
        <v>0</v>
      </c>
      <c r="U281" s="18">
        <v>0</v>
      </c>
      <c r="V281" s="17">
        <f t="shared" si="89"/>
        <v>0</v>
      </c>
      <c r="W281" s="63">
        <v>0</v>
      </c>
      <c r="X281" s="17">
        <f t="shared" si="98"/>
        <v>0</v>
      </c>
      <c r="Y281" s="63">
        <v>0</v>
      </c>
      <c r="Z281" s="17">
        <f t="shared" si="99"/>
        <v>0</v>
      </c>
      <c r="AA281" s="63">
        <f t="shared" si="104"/>
        <v>217</v>
      </c>
      <c r="AB281" s="67">
        <f t="shared" si="100"/>
        <v>98.19004524886877</v>
      </c>
      <c r="AC281" s="18">
        <v>4</v>
      </c>
      <c r="AD281" s="76">
        <f t="shared" si="101"/>
        <v>1.809954751131222</v>
      </c>
      <c r="AE281" s="63">
        <f t="shared" si="91"/>
        <v>221</v>
      </c>
      <c r="AF281" s="76">
        <f t="shared" si="93"/>
        <v>50.68807339449541</v>
      </c>
      <c r="AG281" s="77">
        <f t="shared" si="102"/>
        <v>-49.31192660550459</v>
      </c>
    </row>
    <row r="282" spans="1:33" ht="12.75">
      <c r="A282" s="226"/>
      <c r="B282" s="108">
        <v>141</v>
      </c>
      <c r="C282" s="109" t="s">
        <v>7</v>
      </c>
      <c r="D282" s="110">
        <v>387</v>
      </c>
      <c r="E282" s="18">
        <v>73</v>
      </c>
      <c r="F282" s="17">
        <f t="shared" si="94"/>
        <v>35.78431372549019</v>
      </c>
      <c r="G282" s="18">
        <v>80</v>
      </c>
      <c r="H282" s="17">
        <f t="shared" si="95"/>
        <v>39.21568627450981</v>
      </c>
      <c r="I282" s="18">
        <v>6</v>
      </c>
      <c r="J282" s="17">
        <f t="shared" si="105"/>
        <v>2.941176470588235</v>
      </c>
      <c r="K282" s="18">
        <v>1</v>
      </c>
      <c r="L282" s="17">
        <f t="shared" si="96"/>
        <v>0.49019607843137253</v>
      </c>
      <c r="M282" s="18">
        <v>1</v>
      </c>
      <c r="N282" s="17">
        <f t="shared" si="97"/>
        <v>0.49019607843137253</v>
      </c>
      <c r="O282" s="18">
        <v>40</v>
      </c>
      <c r="P282" s="17">
        <f t="shared" si="88"/>
        <v>19.607843137254903</v>
      </c>
      <c r="Q282" s="18">
        <v>0</v>
      </c>
      <c r="R282" s="17">
        <f t="shared" si="103"/>
        <v>0</v>
      </c>
      <c r="S282" s="63">
        <v>0</v>
      </c>
      <c r="T282" s="17">
        <f t="shared" si="106"/>
        <v>0</v>
      </c>
      <c r="U282" s="18">
        <v>0</v>
      </c>
      <c r="V282" s="17">
        <f t="shared" si="89"/>
        <v>0</v>
      </c>
      <c r="W282" s="63">
        <v>1</v>
      </c>
      <c r="X282" s="17">
        <f t="shared" si="98"/>
        <v>0.49019607843137253</v>
      </c>
      <c r="Y282" s="63">
        <v>0</v>
      </c>
      <c r="Z282" s="17">
        <f t="shared" si="99"/>
        <v>0</v>
      </c>
      <c r="AA282" s="63">
        <f t="shared" si="104"/>
        <v>202</v>
      </c>
      <c r="AB282" s="67">
        <f t="shared" si="100"/>
        <v>99.01960784313727</v>
      </c>
      <c r="AC282" s="18">
        <v>2</v>
      </c>
      <c r="AD282" s="76">
        <f t="shared" si="101"/>
        <v>0.9803921568627451</v>
      </c>
      <c r="AE282" s="63">
        <f t="shared" si="91"/>
        <v>204</v>
      </c>
      <c r="AF282" s="76">
        <f t="shared" si="93"/>
        <v>52.71317829457365</v>
      </c>
      <c r="AG282" s="77">
        <f t="shared" si="102"/>
        <v>-47.28682170542635</v>
      </c>
    </row>
    <row r="283" spans="1:33" ht="12.75">
      <c r="A283" s="226"/>
      <c r="B283" s="108">
        <v>141</v>
      </c>
      <c r="C283" s="109" t="s">
        <v>8</v>
      </c>
      <c r="D283" s="110">
        <v>387</v>
      </c>
      <c r="E283" s="18">
        <v>73</v>
      </c>
      <c r="F283" s="17">
        <f t="shared" si="94"/>
        <v>34.92822966507177</v>
      </c>
      <c r="G283" s="18">
        <v>78</v>
      </c>
      <c r="H283" s="17">
        <f t="shared" si="95"/>
        <v>37.32057416267943</v>
      </c>
      <c r="I283" s="18">
        <v>4</v>
      </c>
      <c r="J283" s="17">
        <f t="shared" si="105"/>
        <v>1.9138755980861244</v>
      </c>
      <c r="K283" s="18">
        <v>1</v>
      </c>
      <c r="L283" s="17">
        <f t="shared" si="96"/>
        <v>0.4784688995215311</v>
      </c>
      <c r="M283" s="18">
        <v>0</v>
      </c>
      <c r="N283" s="17">
        <f t="shared" si="97"/>
        <v>0</v>
      </c>
      <c r="O283" s="18">
        <v>51</v>
      </c>
      <c r="P283" s="17">
        <f t="shared" si="88"/>
        <v>24.401913875598087</v>
      </c>
      <c r="Q283" s="18">
        <v>0</v>
      </c>
      <c r="R283" s="17">
        <f t="shared" si="103"/>
        <v>0</v>
      </c>
      <c r="S283" s="63">
        <v>0</v>
      </c>
      <c r="T283" s="17">
        <f t="shared" si="106"/>
        <v>0</v>
      </c>
      <c r="U283" s="18">
        <v>0</v>
      </c>
      <c r="V283" s="17">
        <f t="shared" si="89"/>
        <v>0</v>
      </c>
      <c r="W283" s="63">
        <v>0</v>
      </c>
      <c r="X283" s="17">
        <f t="shared" si="98"/>
        <v>0</v>
      </c>
      <c r="Y283" s="63">
        <v>0</v>
      </c>
      <c r="Z283" s="17">
        <f t="shared" si="99"/>
        <v>0</v>
      </c>
      <c r="AA283" s="63">
        <f t="shared" si="104"/>
        <v>207</v>
      </c>
      <c r="AB283" s="67">
        <f t="shared" si="100"/>
        <v>99.04306220095694</v>
      </c>
      <c r="AC283" s="18">
        <v>2</v>
      </c>
      <c r="AD283" s="76">
        <f t="shared" si="101"/>
        <v>0.9569377990430622</v>
      </c>
      <c r="AE283" s="63">
        <f t="shared" si="91"/>
        <v>209</v>
      </c>
      <c r="AF283" s="76">
        <f t="shared" si="93"/>
        <v>54.00516795865633</v>
      </c>
      <c r="AG283" s="77">
        <f t="shared" si="102"/>
        <v>-45.99483204134367</v>
      </c>
    </row>
    <row r="284" spans="1:33" ht="12.75">
      <c r="A284" s="226"/>
      <c r="B284" s="108">
        <v>142</v>
      </c>
      <c r="C284" s="109" t="s">
        <v>7</v>
      </c>
      <c r="D284" s="110">
        <v>525</v>
      </c>
      <c r="E284" s="18">
        <v>119</v>
      </c>
      <c r="F284" s="17">
        <f t="shared" si="94"/>
        <v>29.601990049751244</v>
      </c>
      <c r="G284" s="18">
        <v>185</v>
      </c>
      <c r="H284" s="17">
        <f t="shared" si="95"/>
        <v>46.01990049751244</v>
      </c>
      <c r="I284" s="18">
        <v>4</v>
      </c>
      <c r="J284" s="17">
        <f t="shared" si="105"/>
        <v>0.9950248756218906</v>
      </c>
      <c r="K284" s="18">
        <v>1</v>
      </c>
      <c r="L284" s="17">
        <f t="shared" si="96"/>
        <v>0.24875621890547264</v>
      </c>
      <c r="M284" s="18">
        <v>2</v>
      </c>
      <c r="N284" s="17">
        <f t="shared" si="97"/>
        <v>0.4975124378109453</v>
      </c>
      <c r="O284" s="18">
        <v>80</v>
      </c>
      <c r="P284" s="17">
        <f t="shared" si="88"/>
        <v>19.900497512437813</v>
      </c>
      <c r="Q284" s="18">
        <v>0</v>
      </c>
      <c r="R284" s="17">
        <f t="shared" si="103"/>
        <v>0</v>
      </c>
      <c r="S284" s="63">
        <v>1</v>
      </c>
      <c r="T284" s="17">
        <f t="shared" si="106"/>
        <v>0.24875621890547264</v>
      </c>
      <c r="U284" s="18">
        <v>0</v>
      </c>
      <c r="V284" s="17">
        <f t="shared" si="89"/>
        <v>0</v>
      </c>
      <c r="W284" s="63">
        <v>0</v>
      </c>
      <c r="X284" s="17">
        <f t="shared" si="98"/>
        <v>0</v>
      </c>
      <c r="Y284" s="63">
        <v>0</v>
      </c>
      <c r="Z284" s="17">
        <f t="shared" si="99"/>
        <v>0</v>
      </c>
      <c r="AA284" s="63">
        <f t="shared" si="104"/>
        <v>392</v>
      </c>
      <c r="AB284" s="67">
        <f t="shared" si="100"/>
        <v>97.51243781094527</v>
      </c>
      <c r="AC284" s="18">
        <v>10</v>
      </c>
      <c r="AD284" s="76">
        <f t="shared" si="101"/>
        <v>2.4875621890547266</v>
      </c>
      <c r="AE284" s="63">
        <f t="shared" si="91"/>
        <v>402</v>
      </c>
      <c r="AF284" s="76">
        <f t="shared" si="93"/>
        <v>76.57142857142857</v>
      </c>
      <c r="AG284" s="77">
        <f t="shared" si="102"/>
        <v>-23.42857142857143</v>
      </c>
    </row>
    <row r="285" spans="1:33" ht="12.75">
      <c r="A285" s="226"/>
      <c r="B285" s="108">
        <v>142</v>
      </c>
      <c r="C285" s="109" t="s">
        <v>8</v>
      </c>
      <c r="D285" s="110">
        <v>525</v>
      </c>
      <c r="E285" s="18">
        <v>113</v>
      </c>
      <c r="F285" s="17">
        <f t="shared" si="94"/>
        <v>31.92090395480226</v>
      </c>
      <c r="G285" s="18">
        <v>138</v>
      </c>
      <c r="H285" s="17">
        <f t="shared" si="95"/>
        <v>38.983050847457626</v>
      </c>
      <c r="I285" s="18">
        <v>6</v>
      </c>
      <c r="J285" s="17">
        <f t="shared" si="105"/>
        <v>1.694915254237288</v>
      </c>
      <c r="K285" s="18">
        <v>2</v>
      </c>
      <c r="L285" s="17">
        <f t="shared" si="96"/>
        <v>0.5649717514124294</v>
      </c>
      <c r="M285" s="18">
        <v>1</v>
      </c>
      <c r="N285" s="17">
        <f t="shared" si="97"/>
        <v>0.2824858757062147</v>
      </c>
      <c r="O285" s="18">
        <v>82</v>
      </c>
      <c r="P285" s="17">
        <f t="shared" si="88"/>
        <v>23.163841807909606</v>
      </c>
      <c r="Q285" s="18">
        <v>0</v>
      </c>
      <c r="R285" s="17">
        <f t="shared" si="103"/>
        <v>0</v>
      </c>
      <c r="S285" s="63">
        <v>1</v>
      </c>
      <c r="T285" s="17">
        <f t="shared" si="106"/>
        <v>0.2824858757062147</v>
      </c>
      <c r="U285" s="18">
        <v>0</v>
      </c>
      <c r="V285" s="17">
        <f t="shared" si="89"/>
        <v>0</v>
      </c>
      <c r="W285" s="63">
        <v>0</v>
      </c>
      <c r="X285" s="17">
        <f t="shared" si="98"/>
        <v>0</v>
      </c>
      <c r="Y285" s="63">
        <v>0</v>
      </c>
      <c r="Z285" s="17">
        <f t="shared" si="99"/>
        <v>0</v>
      </c>
      <c r="AA285" s="63">
        <f t="shared" si="104"/>
        <v>343</v>
      </c>
      <c r="AB285" s="67">
        <f t="shared" si="100"/>
        <v>96.89265536723164</v>
      </c>
      <c r="AC285" s="18">
        <v>11</v>
      </c>
      <c r="AD285" s="76">
        <f t="shared" si="101"/>
        <v>3.1073446327683616</v>
      </c>
      <c r="AE285" s="63">
        <f t="shared" si="91"/>
        <v>354</v>
      </c>
      <c r="AF285" s="76">
        <f t="shared" si="93"/>
        <v>67.42857142857143</v>
      </c>
      <c r="AG285" s="77">
        <f t="shared" si="102"/>
        <v>-32.57142857142857</v>
      </c>
    </row>
    <row r="286" spans="1:33" ht="12.75">
      <c r="A286" s="226"/>
      <c r="B286" s="108">
        <v>142</v>
      </c>
      <c r="C286" s="109" t="s">
        <v>9</v>
      </c>
      <c r="D286" s="110">
        <v>525</v>
      </c>
      <c r="E286" s="18">
        <v>121</v>
      </c>
      <c r="F286" s="17">
        <f t="shared" si="94"/>
        <v>31.025641025641026</v>
      </c>
      <c r="G286" s="18">
        <v>162</v>
      </c>
      <c r="H286" s="17">
        <f t="shared" si="95"/>
        <v>41.53846153846154</v>
      </c>
      <c r="I286" s="18">
        <v>4</v>
      </c>
      <c r="J286" s="17">
        <f t="shared" si="105"/>
        <v>1.0256410256410255</v>
      </c>
      <c r="K286" s="18">
        <v>1</v>
      </c>
      <c r="L286" s="17">
        <f t="shared" si="96"/>
        <v>0.2564102564102564</v>
      </c>
      <c r="M286" s="18">
        <v>1</v>
      </c>
      <c r="N286" s="17">
        <f t="shared" si="97"/>
        <v>0.2564102564102564</v>
      </c>
      <c r="O286" s="18">
        <v>75</v>
      </c>
      <c r="P286" s="17">
        <f t="shared" si="88"/>
        <v>19.230769230769234</v>
      </c>
      <c r="Q286" s="18">
        <v>0</v>
      </c>
      <c r="R286" s="17">
        <f t="shared" si="103"/>
        <v>0</v>
      </c>
      <c r="S286" s="63">
        <v>4</v>
      </c>
      <c r="T286" s="17">
        <f t="shared" si="106"/>
        <v>1.0256410256410255</v>
      </c>
      <c r="U286" s="18">
        <v>0</v>
      </c>
      <c r="V286" s="17">
        <f t="shared" si="89"/>
        <v>0</v>
      </c>
      <c r="W286" s="63">
        <v>0</v>
      </c>
      <c r="X286" s="17">
        <f t="shared" si="98"/>
        <v>0</v>
      </c>
      <c r="Y286" s="63">
        <v>0</v>
      </c>
      <c r="Z286" s="17">
        <f t="shared" si="99"/>
        <v>0</v>
      </c>
      <c r="AA286" s="63">
        <f t="shared" si="104"/>
        <v>368</v>
      </c>
      <c r="AB286" s="67">
        <f t="shared" si="100"/>
        <v>94.35897435897435</v>
      </c>
      <c r="AC286" s="18">
        <v>22</v>
      </c>
      <c r="AD286" s="76">
        <f t="shared" si="101"/>
        <v>5.641025641025641</v>
      </c>
      <c r="AE286" s="63">
        <f t="shared" si="91"/>
        <v>390</v>
      </c>
      <c r="AF286" s="76">
        <f t="shared" si="93"/>
        <v>74.28571428571429</v>
      </c>
      <c r="AG286" s="77">
        <f t="shared" si="102"/>
        <v>-25.714285714285708</v>
      </c>
    </row>
    <row r="287" spans="1:33" ht="12.75">
      <c r="A287" s="226"/>
      <c r="B287" s="108">
        <v>143</v>
      </c>
      <c r="C287" s="109" t="s">
        <v>7</v>
      </c>
      <c r="D287" s="110">
        <v>238</v>
      </c>
      <c r="E287" s="18">
        <v>87</v>
      </c>
      <c r="F287" s="17">
        <f t="shared" si="94"/>
        <v>56.12903225806451</v>
      </c>
      <c r="G287" s="18">
        <v>50</v>
      </c>
      <c r="H287" s="17">
        <f t="shared" si="95"/>
        <v>32.25806451612903</v>
      </c>
      <c r="I287" s="18">
        <v>0</v>
      </c>
      <c r="J287" s="17">
        <f t="shared" si="105"/>
        <v>0</v>
      </c>
      <c r="K287" s="18">
        <v>0</v>
      </c>
      <c r="L287" s="17">
        <f t="shared" si="96"/>
        <v>0</v>
      </c>
      <c r="M287" s="18">
        <v>1</v>
      </c>
      <c r="N287" s="17">
        <f t="shared" si="97"/>
        <v>0.6451612903225806</v>
      </c>
      <c r="O287" s="18">
        <v>13</v>
      </c>
      <c r="P287" s="17">
        <f t="shared" si="88"/>
        <v>8.38709677419355</v>
      </c>
      <c r="Q287" s="18">
        <v>1</v>
      </c>
      <c r="R287" s="17">
        <f t="shared" si="103"/>
        <v>0.6451612903225806</v>
      </c>
      <c r="S287" s="63">
        <v>0</v>
      </c>
      <c r="T287" s="17">
        <f t="shared" si="106"/>
        <v>0</v>
      </c>
      <c r="U287" s="18">
        <v>0</v>
      </c>
      <c r="V287" s="17">
        <f t="shared" si="89"/>
        <v>0</v>
      </c>
      <c r="W287" s="63">
        <v>0</v>
      </c>
      <c r="X287" s="17">
        <f t="shared" si="98"/>
        <v>0</v>
      </c>
      <c r="Y287" s="63">
        <v>0</v>
      </c>
      <c r="Z287" s="17">
        <f t="shared" si="99"/>
        <v>0</v>
      </c>
      <c r="AA287" s="63">
        <f t="shared" si="104"/>
        <v>152</v>
      </c>
      <c r="AB287" s="67">
        <f t="shared" si="100"/>
        <v>98.06451612903226</v>
      </c>
      <c r="AC287" s="18">
        <v>3</v>
      </c>
      <c r="AD287" s="76">
        <f t="shared" si="101"/>
        <v>1.935483870967742</v>
      </c>
      <c r="AE287" s="63">
        <f t="shared" si="91"/>
        <v>155</v>
      </c>
      <c r="AF287" s="76">
        <f t="shared" si="93"/>
        <v>65.12605042016807</v>
      </c>
      <c r="AG287" s="77">
        <f t="shared" si="102"/>
        <v>-34.87394957983193</v>
      </c>
    </row>
    <row r="288" spans="1:33" ht="12.75">
      <c r="A288" s="226"/>
      <c r="B288" s="108">
        <v>144</v>
      </c>
      <c r="C288" s="109" t="s">
        <v>7</v>
      </c>
      <c r="D288" s="110">
        <v>144</v>
      </c>
      <c r="E288" s="18">
        <v>28</v>
      </c>
      <c r="F288" s="17">
        <f t="shared" si="94"/>
        <v>26.923076923076923</v>
      </c>
      <c r="G288" s="18">
        <v>66</v>
      </c>
      <c r="H288" s="17">
        <f t="shared" si="95"/>
        <v>63.46153846153846</v>
      </c>
      <c r="I288" s="18">
        <v>1</v>
      </c>
      <c r="J288" s="17">
        <f t="shared" si="105"/>
        <v>0.9615384615384616</v>
      </c>
      <c r="K288" s="18">
        <v>1</v>
      </c>
      <c r="L288" s="17">
        <f t="shared" si="96"/>
        <v>0.9615384615384616</v>
      </c>
      <c r="M288" s="18">
        <v>3</v>
      </c>
      <c r="N288" s="17">
        <f t="shared" si="97"/>
        <v>2.8846153846153846</v>
      </c>
      <c r="O288" s="18">
        <v>3</v>
      </c>
      <c r="P288" s="17">
        <f t="shared" si="88"/>
        <v>2.8846153846153846</v>
      </c>
      <c r="Q288" s="18">
        <v>0</v>
      </c>
      <c r="R288" s="17">
        <f t="shared" si="103"/>
        <v>0</v>
      </c>
      <c r="S288" s="63">
        <v>1</v>
      </c>
      <c r="T288" s="17">
        <f t="shared" si="106"/>
        <v>0.9615384615384616</v>
      </c>
      <c r="U288" s="18">
        <v>0</v>
      </c>
      <c r="V288" s="17">
        <f t="shared" si="89"/>
        <v>0</v>
      </c>
      <c r="W288" s="63">
        <v>0</v>
      </c>
      <c r="X288" s="17">
        <f t="shared" si="98"/>
        <v>0</v>
      </c>
      <c r="Y288" s="63">
        <v>0</v>
      </c>
      <c r="Z288" s="17">
        <f t="shared" si="99"/>
        <v>0</v>
      </c>
      <c r="AA288" s="63">
        <f t="shared" si="104"/>
        <v>103</v>
      </c>
      <c r="AB288" s="67">
        <f t="shared" si="100"/>
        <v>99.03846153846155</v>
      </c>
      <c r="AC288" s="18">
        <v>1</v>
      </c>
      <c r="AD288" s="76">
        <f t="shared" si="101"/>
        <v>0.9615384615384616</v>
      </c>
      <c r="AE288" s="63">
        <f t="shared" si="91"/>
        <v>104</v>
      </c>
      <c r="AF288" s="76">
        <f t="shared" si="93"/>
        <v>72.22222222222221</v>
      </c>
      <c r="AG288" s="77">
        <f t="shared" si="102"/>
        <v>-27.777777777777786</v>
      </c>
    </row>
    <row r="289" spans="1:33" ht="12.75">
      <c r="A289" s="226"/>
      <c r="B289" s="108">
        <v>145</v>
      </c>
      <c r="C289" s="109" t="s">
        <v>7</v>
      </c>
      <c r="D289" s="110">
        <v>673</v>
      </c>
      <c r="E289" s="18">
        <v>172</v>
      </c>
      <c r="F289" s="17">
        <f t="shared" si="94"/>
        <v>48.17927170868347</v>
      </c>
      <c r="G289" s="18">
        <v>170</v>
      </c>
      <c r="H289" s="17">
        <f t="shared" si="95"/>
        <v>47.61904761904761</v>
      </c>
      <c r="I289" s="18">
        <v>1</v>
      </c>
      <c r="J289" s="17">
        <f t="shared" si="105"/>
        <v>0.2801120448179272</v>
      </c>
      <c r="K289" s="18">
        <v>1</v>
      </c>
      <c r="L289" s="17">
        <f t="shared" si="96"/>
        <v>0.2801120448179272</v>
      </c>
      <c r="M289" s="18">
        <v>0</v>
      </c>
      <c r="N289" s="17">
        <f t="shared" si="97"/>
        <v>0</v>
      </c>
      <c r="O289" s="18">
        <v>11</v>
      </c>
      <c r="P289" s="17">
        <f t="shared" si="88"/>
        <v>3.081232492997199</v>
      </c>
      <c r="Q289" s="18">
        <v>0</v>
      </c>
      <c r="R289" s="17">
        <f t="shared" si="103"/>
        <v>0</v>
      </c>
      <c r="S289" s="63">
        <v>1</v>
      </c>
      <c r="T289" s="17">
        <f t="shared" si="106"/>
        <v>0.2801120448179272</v>
      </c>
      <c r="U289" s="18">
        <v>0</v>
      </c>
      <c r="V289" s="17">
        <f t="shared" si="89"/>
        <v>0</v>
      </c>
      <c r="W289" s="63">
        <v>0</v>
      </c>
      <c r="X289" s="17">
        <f t="shared" si="98"/>
        <v>0</v>
      </c>
      <c r="Y289" s="63">
        <v>1</v>
      </c>
      <c r="Z289" s="17">
        <f t="shared" si="99"/>
        <v>0.2801120448179272</v>
      </c>
      <c r="AA289" s="63">
        <f t="shared" si="104"/>
        <v>357</v>
      </c>
      <c r="AB289" s="67">
        <f t="shared" si="100"/>
        <v>100</v>
      </c>
      <c r="AC289" s="18">
        <v>0</v>
      </c>
      <c r="AD289" s="76">
        <f t="shared" si="101"/>
        <v>0</v>
      </c>
      <c r="AE289" s="63">
        <f t="shared" si="91"/>
        <v>357</v>
      </c>
      <c r="AF289" s="76">
        <f t="shared" si="93"/>
        <v>53.04606240713225</v>
      </c>
      <c r="AG289" s="77">
        <f t="shared" si="102"/>
        <v>-46.95393759286775</v>
      </c>
    </row>
    <row r="290" spans="1:33" ht="13.5" thickBot="1">
      <c r="A290" s="227"/>
      <c r="B290" s="111">
        <v>146</v>
      </c>
      <c r="C290" s="112" t="s">
        <v>7</v>
      </c>
      <c r="D290" s="113">
        <v>277</v>
      </c>
      <c r="E290" s="51">
        <v>102</v>
      </c>
      <c r="F290" s="50">
        <f t="shared" si="94"/>
        <v>45.13274336283185</v>
      </c>
      <c r="G290" s="51">
        <v>95</v>
      </c>
      <c r="H290" s="50">
        <f t="shared" si="95"/>
        <v>42.0353982300885</v>
      </c>
      <c r="I290" s="51">
        <v>1</v>
      </c>
      <c r="J290" s="50">
        <f t="shared" si="105"/>
        <v>0.4424778761061947</v>
      </c>
      <c r="K290" s="51">
        <v>1</v>
      </c>
      <c r="L290" s="50">
        <f t="shared" si="96"/>
        <v>0.4424778761061947</v>
      </c>
      <c r="M290" s="51">
        <v>0</v>
      </c>
      <c r="N290" s="50">
        <f t="shared" si="97"/>
        <v>0</v>
      </c>
      <c r="O290" s="51">
        <v>19</v>
      </c>
      <c r="P290" s="50">
        <f t="shared" si="88"/>
        <v>8.4070796460177</v>
      </c>
      <c r="Q290" s="51">
        <v>0</v>
      </c>
      <c r="R290" s="50">
        <f t="shared" si="103"/>
        <v>0</v>
      </c>
      <c r="S290" s="65">
        <v>3</v>
      </c>
      <c r="T290" s="50">
        <f t="shared" si="106"/>
        <v>1.3274336283185841</v>
      </c>
      <c r="U290" s="51">
        <v>0</v>
      </c>
      <c r="V290" s="50">
        <f t="shared" si="89"/>
        <v>0</v>
      </c>
      <c r="W290" s="65">
        <v>0</v>
      </c>
      <c r="X290" s="50">
        <f t="shared" si="98"/>
        <v>0</v>
      </c>
      <c r="Y290" s="65">
        <v>1</v>
      </c>
      <c r="Z290" s="50">
        <f t="shared" si="99"/>
        <v>0.4424778761061947</v>
      </c>
      <c r="AA290" s="65">
        <f t="shared" si="104"/>
        <v>222</v>
      </c>
      <c r="AB290" s="82">
        <f t="shared" si="100"/>
        <v>98.23008849557522</v>
      </c>
      <c r="AC290" s="51">
        <v>4</v>
      </c>
      <c r="AD290" s="116">
        <f t="shared" si="101"/>
        <v>1.7699115044247788</v>
      </c>
      <c r="AE290" s="65">
        <f t="shared" si="91"/>
        <v>226</v>
      </c>
      <c r="AF290" s="116">
        <f t="shared" si="93"/>
        <v>81.58844765342961</v>
      </c>
      <c r="AG290" s="117">
        <f t="shared" si="102"/>
        <v>-18.41155234657039</v>
      </c>
    </row>
    <row r="291" spans="1:33" ht="7.5" customHeight="1" thickBot="1" thickTop="1">
      <c r="A291" s="35"/>
      <c r="B291" s="71"/>
      <c r="C291" s="35"/>
      <c r="D291" s="72"/>
      <c r="E291" s="73"/>
      <c r="F291" s="74"/>
      <c r="G291" s="73"/>
      <c r="H291" s="74"/>
      <c r="I291" s="73"/>
      <c r="J291" s="74"/>
      <c r="K291" s="73"/>
      <c r="L291" s="74"/>
      <c r="M291" s="73"/>
      <c r="N291" s="74"/>
      <c r="O291" s="73"/>
      <c r="P291" s="74"/>
      <c r="Q291" s="74"/>
      <c r="R291" s="74"/>
      <c r="S291" s="73"/>
      <c r="T291" s="74"/>
      <c r="U291" s="75"/>
      <c r="V291" s="74"/>
      <c r="W291" s="73"/>
      <c r="X291" s="74"/>
      <c r="Y291" s="73"/>
      <c r="Z291" s="74"/>
      <c r="AA291" s="73"/>
      <c r="AB291" s="73"/>
      <c r="AC291" s="73"/>
      <c r="AD291" s="75"/>
      <c r="AE291" s="73"/>
      <c r="AF291" s="75"/>
      <c r="AG291" s="83"/>
    </row>
    <row r="292" spans="1:36" s="8" customFormat="1" ht="18" customHeight="1" thickBot="1" thickTop="1">
      <c r="A292" s="202" t="s">
        <v>20</v>
      </c>
      <c r="B292" s="202"/>
      <c r="C292" s="21">
        <f>COUNTA(C13:C290)</f>
        <v>278</v>
      </c>
      <c r="D292" s="22">
        <f>SUM(D13:D291)</f>
        <v>144606</v>
      </c>
      <c r="E292" s="22">
        <f>SUM(E13:E291)</f>
        <v>33609</v>
      </c>
      <c r="F292" s="78">
        <f>E292/AE292*100</f>
        <v>35.56507936507936</v>
      </c>
      <c r="G292" s="22">
        <f>SUM(G13:G291)</f>
        <v>46200</v>
      </c>
      <c r="H292" s="78">
        <f>G292/AE292*100</f>
        <v>48.888888888888886</v>
      </c>
      <c r="I292" s="22">
        <f>SUM(I13:I291)</f>
        <v>1085</v>
      </c>
      <c r="J292" s="78">
        <f>I292/AE292*100</f>
        <v>1.1481481481481481</v>
      </c>
      <c r="K292" s="22">
        <f>SUM(K13:K291)</f>
        <v>585</v>
      </c>
      <c r="L292" s="78">
        <f>K292/AE292*100</f>
        <v>0.6190476190476191</v>
      </c>
      <c r="M292" s="22">
        <f>SUM(M13:M291)</f>
        <v>778</v>
      </c>
      <c r="N292" s="78">
        <f>M292/AE292*100</f>
        <v>0.8232804232804233</v>
      </c>
      <c r="O292" s="22">
        <f>SUM(O13:O291)</f>
        <v>9010</v>
      </c>
      <c r="P292" s="78">
        <f>O292/AE292*100</f>
        <v>9.534391534391535</v>
      </c>
      <c r="Q292" s="22">
        <f>SUM(Q13:Q291)</f>
        <v>17</v>
      </c>
      <c r="R292" s="78">
        <f t="shared" si="103"/>
        <v>0.01798941798941799</v>
      </c>
      <c r="S292" s="22">
        <f>SUM(S13:S291)</f>
        <v>614</v>
      </c>
      <c r="T292" s="78">
        <f>S292/AE292*100</f>
        <v>0.6497354497354497</v>
      </c>
      <c r="U292" s="22">
        <f>SUM(U13:U291)</f>
        <v>28</v>
      </c>
      <c r="V292" s="78">
        <f>U292/AE292*100</f>
        <v>0.02962962962962963</v>
      </c>
      <c r="W292" s="22">
        <f>SUM(W13:W291)</f>
        <v>124</v>
      </c>
      <c r="X292" s="78">
        <f>W292/AE292*100</f>
        <v>0.1312169312169312</v>
      </c>
      <c r="Y292" s="22">
        <f>SUM(Y13:Y291)</f>
        <v>27</v>
      </c>
      <c r="Z292" s="78">
        <f>Y292/AE292*100</f>
        <v>0.028571428571428574</v>
      </c>
      <c r="AA292" s="22">
        <f>SUM(AA13:AA291)</f>
        <v>92077</v>
      </c>
      <c r="AB292" s="85">
        <f>AA292/AE292*100</f>
        <v>97.43597883597883</v>
      </c>
      <c r="AC292" s="22">
        <f>SUM(AC13:AC291)</f>
        <v>2423</v>
      </c>
      <c r="AD292" s="118">
        <f>AC292/AE292*100</f>
        <v>2.564021164021164</v>
      </c>
      <c r="AE292" s="22">
        <f>SUM(AE13:AE291)</f>
        <v>94500</v>
      </c>
      <c r="AF292" s="118">
        <f>AE292/D292*100</f>
        <v>65.349985477781</v>
      </c>
      <c r="AG292" s="80">
        <f>AF292-100</f>
        <v>-34.650014522218996</v>
      </c>
      <c r="AH292" s="13"/>
      <c r="AI292" s="13"/>
      <c r="AJ292" s="13"/>
    </row>
    <row r="293" ht="13.5" thickTop="1"/>
  </sheetData>
  <mergeCells count="40">
    <mergeCell ref="A245:A273"/>
    <mergeCell ref="A274:A290"/>
    <mergeCell ref="A129:A157"/>
    <mergeCell ref="A158:A186"/>
    <mergeCell ref="A187:A215"/>
    <mergeCell ref="A216:A244"/>
    <mergeCell ref="A13:A41"/>
    <mergeCell ref="A42:A70"/>
    <mergeCell ref="A71:A99"/>
    <mergeCell ref="A100:A128"/>
    <mergeCell ref="AG9:AG11"/>
    <mergeCell ref="A1:AG1"/>
    <mergeCell ref="A2:AG2"/>
    <mergeCell ref="A3:AG3"/>
    <mergeCell ref="A4:AG4"/>
    <mergeCell ref="A5:AG5"/>
    <mergeCell ref="A6:AG6"/>
    <mergeCell ref="A7:AG7"/>
    <mergeCell ref="A8:AG8"/>
    <mergeCell ref="AC9:AD10"/>
    <mergeCell ref="I10:J10"/>
    <mergeCell ref="K10:L10"/>
    <mergeCell ref="AE9:AE11"/>
    <mergeCell ref="Y10:Z10"/>
    <mergeCell ref="E9:Z9"/>
    <mergeCell ref="M10:N10"/>
    <mergeCell ref="U10:V10"/>
    <mergeCell ref="W10:X10"/>
    <mergeCell ref="O10:P10"/>
    <mergeCell ref="Q10:R10"/>
    <mergeCell ref="A292:B292"/>
    <mergeCell ref="AF9:AF11"/>
    <mergeCell ref="A9:A11"/>
    <mergeCell ref="B9:B11"/>
    <mergeCell ref="AA9:AB10"/>
    <mergeCell ref="E10:F10"/>
    <mergeCell ref="C9:C11"/>
    <mergeCell ref="S10:T10"/>
    <mergeCell ref="D9:D11"/>
    <mergeCell ref="G10:H10"/>
  </mergeCells>
  <printOptions horizontalCentered="1"/>
  <pageMargins left="0" right="0" top="0.5905511811023623" bottom="0.5905511811023623" header="0" footer="0"/>
  <pageSetup horizontalDpi="600" verticalDpi="600" orientation="landscape" paperSize="5" scale="90" r:id="rId2"/>
  <headerFooter alignWithMargins="0">
    <oddFooter>&amp;C&amp;P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9"/>
  <sheetViews>
    <sheetView zoomScale="75" zoomScaleNormal="75" workbookViewId="0" topLeftCell="A1">
      <selection activeCell="T22" sqref="T22"/>
    </sheetView>
  </sheetViews>
  <sheetFormatPr defaultColWidth="11.421875" defaultRowHeight="12.75"/>
  <cols>
    <col min="1" max="1" width="8.8515625" style="1" customWidth="1"/>
    <col min="2" max="2" width="7.57421875" style="4" customWidth="1"/>
    <col min="3" max="3" width="5.7109375" style="1" customWidth="1"/>
    <col min="4" max="4" width="6.7109375" style="7" customWidth="1"/>
    <col min="5" max="5" width="5.7109375" style="58" customWidth="1"/>
    <col min="6" max="6" width="4.57421875" style="14" customWidth="1"/>
    <col min="7" max="7" width="5.7109375" style="58" customWidth="1"/>
    <col min="8" max="8" width="4.421875" style="14" customWidth="1"/>
    <col min="9" max="9" width="5.7109375" style="58" customWidth="1"/>
    <col min="10" max="10" width="4.57421875" style="14" customWidth="1"/>
    <col min="11" max="11" width="5.7109375" style="58" customWidth="1"/>
    <col min="12" max="12" width="4.57421875" style="14" customWidth="1"/>
    <col min="13" max="13" width="5.7109375" style="58" customWidth="1"/>
    <col min="14" max="14" width="4.57421875" style="14" customWidth="1"/>
    <col min="15" max="15" width="5.7109375" style="58" customWidth="1"/>
    <col min="16" max="18" width="4.57421875" style="14" customWidth="1"/>
    <col min="19" max="19" width="5.7109375" style="58" customWidth="1"/>
    <col min="20" max="20" width="4.57421875" style="14" customWidth="1"/>
    <col min="21" max="21" width="5.7109375" style="68" customWidth="1"/>
    <col min="22" max="22" width="4.57421875" style="14" customWidth="1"/>
    <col min="23" max="23" width="5.7109375" style="58" customWidth="1"/>
    <col min="24" max="24" width="4.57421875" style="14" customWidth="1"/>
    <col min="25" max="25" width="5.7109375" style="58" customWidth="1"/>
    <col min="26" max="26" width="4.57421875" style="14" customWidth="1"/>
    <col min="27" max="27" width="6.140625" style="58" customWidth="1"/>
    <col min="28" max="28" width="5.28125" style="58" customWidth="1"/>
    <col min="29" max="29" width="5.7109375" style="58" customWidth="1"/>
    <col min="30" max="30" width="4.57421875" style="68" customWidth="1"/>
    <col min="31" max="31" width="7.421875" style="58" customWidth="1"/>
    <col min="32" max="33" width="7.28125" style="68" customWidth="1"/>
    <col min="34" max="39" width="11.421875" style="119" customWidth="1"/>
  </cols>
  <sheetData>
    <row r="1" spans="1:39" ht="39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5"/>
      <c r="AI1" s="25"/>
      <c r="AJ1" s="25"/>
      <c r="AK1" s="25"/>
      <c r="AL1" s="25"/>
      <c r="AM1" s="25"/>
    </row>
    <row r="2" spans="1:39" ht="18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5"/>
      <c r="AI2" s="25"/>
      <c r="AJ2" s="25"/>
      <c r="AK2" s="25"/>
      <c r="AL2" s="25"/>
      <c r="AM2" s="25"/>
    </row>
    <row r="3" spans="1:39" ht="12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5"/>
      <c r="AI3" s="25"/>
      <c r="AJ3" s="25"/>
      <c r="AK3" s="25"/>
      <c r="AL3" s="25"/>
      <c r="AM3" s="25"/>
    </row>
    <row r="4" spans="1:39" ht="12.75">
      <c r="A4" s="217" t="s">
        <v>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5"/>
      <c r="AI4" s="25"/>
      <c r="AJ4" s="25"/>
      <c r="AK4" s="25"/>
      <c r="AL4" s="25"/>
      <c r="AM4" s="25"/>
    </row>
    <row r="5" spans="1:39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5"/>
      <c r="AI5" s="25"/>
      <c r="AJ5" s="25"/>
      <c r="AK5" s="25"/>
      <c r="AL5" s="25"/>
      <c r="AM5" s="25"/>
    </row>
    <row r="6" spans="1:39" ht="31.5" customHeight="1">
      <c r="A6" s="218" t="s">
        <v>47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5"/>
      <c r="AI6" s="25"/>
      <c r="AJ6" s="25"/>
      <c r="AK6" s="25"/>
      <c r="AL6" s="25"/>
      <c r="AM6" s="25"/>
    </row>
    <row r="7" spans="1:39" ht="11.25" customHeight="1">
      <c r="A7" s="219" t="s">
        <v>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5"/>
      <c r="AI7" s="25"/>
      <c r="AJ7" s="25"/>
      <c r="AK7" s="25"/>
      <c r="AL7" s="25"/>
      <c r="AM7" s="25"/>
    </row>
    <row r="8" spans="1:39" ht="13.5" thickBot="1">
      <c r="A8" s="220" t="s">
        <v>48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5"/>
      <c r="AI8" s="25"/>
      <c r="AJ8" s="25"/>
      <c r="AK8" s="25"/>
      <c r="AL8" s="25"/>
      <c r="AM8" s="25"/>
    </row>
    <row r="9" spans="1:39" s="84" customFormat="1" ht="12" customHeight="1" thickBot="1" thickTop="1">
      <c r="A9" s="253" t="s">
        <v>36</v>
      </c>
      <c r="B9" s="256" t="s">
        <v>4</v>
      </c>
      <c r="C9" s="253" t="s">
        <v>5</v>
      </c>
      <c r="D9" s="259" t="s">
        <v>23</v>
      </c>
      <c r="E9" s="262" t="s">
        <v>26</v>
      </c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4"/>
      <c r="AA9" s="201" t="s">
        <v>27</v>
      </c>
      <c r="AB9" s="204"/>
      <c r="AC9" s="221" t="s">
        <v>24</v>
      </c>
      <c r="AD9" s="222"/>
      <c r="AE9" s="259" t="s">
        <v>25</v>
      </c>
      <c r="AF9" s="203" t="s">
        <v>38</v>
      </c>
      <c r="AG9" s="265" t="s">
        <v>39</v>
      </c>
      <c r="AH9" s="15"/>
      <c r="AI9" s="15"/>
      <c r="AJ9" s="15"/>
      <c r="AK9" s="15"/>
      <c r="AL9" s="15"/>
      <c r="AM9" s="15"/>
    </row>
    <row r="10" spans="1:33" s="15" customFormat="1" ht="18.75" customHeight="1" thickBot="1" thickTop="1">
      <c r="A10" s="254"/>
      <c r="B10" s="257"/>
      <c r="C10" s="254"/>
      <c r="D10" s="260"/>
      <c r="E10" s="208"/>
      <c r="F10" s="209"/>
      <c r="G10" s="208"/>
      <c r="H10" s="209"/>
      <c r="I10" s="208"/>
      <c r="J10" s="209"/>
      <c r="K10" s="208"/>
      <c r="L10" s="209"/>
      <c r="M10" s="208"/>
      <c r="N10" s="209"/>
      <c r="O10" s="208"/>
      <c r="P10" s="209"/>
      <c r="Q10" s="208"/>
      <c r="R10" s="209"/>
      <c r="S10" s="208"/>
      <c r="T10" s="209"/>
      <c r="U10" s="208"/>
      <c r="V10" s="209"/>
      <c r="W10" s="208"/>
      <c r="X10" s="209"/>
      <c r="Y10" s="208"/>
      <c r="Z10" s="209"/>
      <c r="AA10" s="205"/>
      <c r="AB10" s="206"/>
      <c r="AC10" s="223"/>
      <c r="AD10" s="224"/>
      <c r="AE10" s="260"/>
      <c r="AF10" s="197"/>
      <c r="AG10" s="266"/>
    </row>
    <row r="11" spans="1:33" s="15" customFormat="1" ht="12.75" customHeight="1" thickBot="1" thickTop="1">
      <c r="A11" s="255"/>
      <c r="B11" s="258"/>
      <c r="C11" s="255"/>
      <c r="D11" s="261"/>
      <c r="E11" s="19" t="s">
        <v>21</v>
      </c>
      <c r="F11" s="70" t="s">
        <v>22</v>
      </c>
      <c r="G11" s="19" t="s">
        <v>21</v>
      </c>
      <c r="H11" s="70" t="s">
        <v>22</v>
      </c>
      <c r="I11" s="19" t="s">
        <v>21</v>
      </c>
      <c r="J11" s="70" t="s">
        <v>22</v>
      </c>
      <c r="K11" s="19" t="s">
        <v>21</v>
      </c>
      <c r="L11" s="70" t="s">
        <v>22</v>
      </c>
      <c r="M11" s="19" t="s">
        <v>21</v>
      </c>
      <c r="N11" s="70" t="s">
        <v>22</v>
      </c>
      <c r="O11" s="19" t="s">
        <v>21</v>
      </c>
      <c r="P11" s="70" t="s">
        <v>22</v>
      </c>
      <c r="Q11" s="19" t="s">
        <v>21</v>
      </c>
      <c r="R11" s="70" t="s">
        <v>22</v>
      </c>
      <c r="S11" s="19" t="s">
        <v>21</v>
      </c>
      <c r="T11" s="70" t="s">
        <v>22</v>
      </c>
      <c r="U11" s="19" t="s">
        <v>21</v>
      </c>
      <c r="V11" s="70" t="s">
        <v>22</v>
      </c>
      <c r="W11" s="19" t="s">
        <v>21</v>
      </c>
      <c r="X11" s="70" t="s">
        <v>22</v>
      </c>
      <c r="Y11" s="19" t="s">
        <v>21</v>
      </c>
      <c r="Z11" s="70" t="s">
        <v>22</v>
      </c>
      <c r="AA11" s="20" t="s">
        <v>28</v>
      </c>
      <c r="AB11" s="34" t="s">
        <v>22</v>
      </c>
      <c r="AC11" s="19" t="s">
        <v>28</v>
      </c>
      <c r="AD11" s="34" t="s">
        <v>22</v>
      </c>
      <c r="AE11" s="261"/>
      <c r="AF11" s="198"/>
      <c r="AG11" s="267"/>
    </row>
    <row r="12" spans="1:39" s="2" customFormat="1" ht="7.5" customHeight="1" thickBot="1" thickTop="1">
      <c r="A12" s="1"/>
      <c r="B12" s="4"/>
      <c r="C12" s="1"/>
      <c r="D12" s="7"/>
      <c r="E12" s="58"/>
      <c r="F12" s="14"/>
      <c r="G12" s="58"/>
      <c r="H12" s="14"/>
      <c r="I12" s="58"/>
      <c r="J12" s="14"/>
      <c r="K12" s="58"/>
      <c r="L12" s="14"/>
      <c r="M12" s="58"/>
      <c r="N12" s="14"/>
      <c r="O12" s="58"/>
      <c r="P12" s="14"/>
      <c r="Q12" s="14"/>
      <c r="R12" s="14"/>
      <c r="S12" s="58"/>
      <c r="T12" s="14"/>
      <c r="U12" s="68"/>
      <c r="V12" s="14"/>
      <c r="W12" s="58"/>
      <c r="X12" s="14"/>
      <c r="Y12" s="58"/>
      <c r="Z12" s="14"/>
      <c r="AA12" s="58"/>
      <c r="AB12" s="58"/>
      <c r="AC12" s="58"/>
      <c r="AD12" s="68"/>
      <c r="AE12" s="58"/>
      <c r="AF12" s="68"/>
      <c r="AG12" s="68"/>
      <c r="AH12" s="9"/>
      <c r="AI12" s="9"/>
      <c r="AJ12" s="9"/>
      <c r="AK12" s="9"/>
      <c r="AL12" s="9"/>
      <c r="AM12" s="9"/>
    </row>
    <row r="13" spans="1:33" ht="13.5" thickTop="1">
      <c r="A13" s="246" t="s">
        <v>3</v>
      </c>
      <c r="B13" s="37">
        <v>359</v>
      </c>
      <c r="C13" s="38" t="s">
        <v>7</v>
      </c>
      <c r="D13" s="39">
        <v>634</v>
      </c>
      <c r="E13" s="97">
        <v>174</v>
      </c>
      <c r="F13" s="41">
        <f aca="true" t="shared" si="0" ref="F13:F37">E13/AE13*100</f>
        <v>39.54545454545455</v>
      </c>
      <c r="G13" s="98">
        <v>203</v>
      </c>
      <c r="H13" s="41">
        <f aca="true" t="shared" si="1" ref="H13:H37">G13/AE13*100</f>
        <v>46.13636363636363</v>
      </c>
      <c r="I13" s="61">
        <v>9</v>
      </c>
      <c r="J13" s="41">
        <f aca="true" t="shared" si="2" ref="J13:J37">I13/AE13*100</f>
        <v>2.0454545454545454</v>
      </c>
      <c r="K13" s="97">
        <v>2</v>
      </c>
      <c r="L13" s="41">
        <f aca="true" t="shared" si="3" ref="L13:L37">K13/AE13*100</f>
        <v>0.45454545454545453</v>
      </c>
      <c r="M13" s="61">
        <v>0</v>
      </c>
      <c r="N13" s="41">
        <f aca="true" t="shared" si="4" ref="N13:N37">M13/AE13*100</f>
        <v>0</v>
      </c>
      <c r="O13" s="98">
        <v>3</v>
      </c>
      <c r="P13" s="41">
        <f aca="true" t="shared" si="5" ref="P13:P37">O13/AE13*100</f>
        <v>0.6818181818181818</v>
      </c>
      <c r="Q13" s="124">
        <v>1</v>
      </c>
      <c r="R13" s="41">
        <f>Q13/AE13*100</f>
        <v>0.22727272727272727</v>
      </c>
      <c r="S13" s="130">
        <v>34</v>
      </c>
      <c r="T13" s="41">
        <f aca="true" t="shared" si="6" ref="T13:T35">S13/AE13*100</f>
        <v>7.727272727272727</v>
      </c>
      <c r="U13" s="98">
        <v>1</v>
      </c>
      <c r="V13" s="41">
        <f aca="true" t="shared" si="7" ref="V13:V37">U13/AE13*100</f>
        <v>0.22727272727272727</v>
      </c>
      <c r="W13" s="130">
        <v>0</v>
      </c>
      <c r="X13" s="41">
        <f aca="true" t="shared" si="8" ref="X13:X37">W13/AE13*100</f>
        <v>0</v>
      </c>
      <c r="Y13" s="64">
        <v>0</v>
      </c>
      <c r="Z13" s="41">
        <f aca="true" t="shared" si="9" ref="Z13:Z37">Y13/AE13*100</f>
        <v>0</v>
      </c>
      <c r="AA13" s="64">
        <f>Y13+W13+U13+S13+O13+Q13+M13+K13+I13+G13+E13</f>
        <v>427</v>
      </c>
      <c r="AB13" s="81">
        <f aca="true" t="shared" si="10" ref="AB13:AB37">AA13/AE13*100</f>
        <v>97.04545454545455</v>
      </c>
      <c r="AC13" s="42">
        <v>13</v>
      </c>
      <c r="AD13" s="114">
        <f aca="true" t="shared" si="11" ref="AD13:AD37">AC13/AE13*100</f>
        <v>2.9545454545454546</v>
      </c>
      <c r="AE13" s="64">
        <f aca="true" t="shared" si="12" ref="AE13:AE37">AA13+AC13</f>
        <v>440</v>
      </c>
      <c r="AF13" s="114">
        <f aca="true" t="shared" si="13" ref="AF13:AF37">AE13/D13*100</f>
        <v>69.4006309148265</v>
      </c>
      <c r="AG13" s="115">
        <f aca="true" t="shared" si="14" ref="AG13:AG37">AF13-100</f>
        <v>-30.599369085173507</v>
      </c>
    </row>
    <row r="14" spans="1:33" ht="12.75">
      <c r="A14" s="247"/>
      <c r="B14" s="5">
        <v>360</v>
      </c>
      <c r="C14" s="3" t="s">
        <v>7</v>
      </c>
      <c r="D14" s="6">
        <v>663</v>
      </c>
      <c r="E14" s="33">
        <v>156</v>
      </c>
      <c r="F14" s="17">
        <f t="shared" si="0"/>
        <v>38.141809290953546</v>
      </c>
      <c r="G14" s="32">
        <v>200</v>
      </c>
      <c r="H14" s="17">
        <f t="shared" si="1"/>
        <v>48.899755501222494</v>
      </c>
      <c r="I14" s="60">
        <v>13</v>
      </c>
      <c r="J14" s="17">
        <f t="shared" si="2"/>
        <v>3.1784841075794623</v>
      </c>
      <c r="K14" s="33">
        <v>2</v>
      </c>
      <c r="L14" s="17">
        <f t="shared" si="3"/>
        <v>0.4889975550122249</v>
      </c>
      <c r="M14" s="60">
        <v>5</v>
      </c>
      <c r="N14" s="17">
        <f t="shared" si="4"/>
        <v>1.2224938875305624</v>
      </c>
      <c r="O14" s="32">
        <v>5</v>
      </c>
      <c r="P14" s="17">
        <f t="shared" si="5"/>
        <v>1.2224938875305624</v>
      </c>
      <c r="Q14" s="125">
        <v>0</v>
      </c>
      <c r="R14" s="17">
        <f aca="true" t="shared" si="15" ref="R14:R37">Q14/AE14*100</f>
        <v>0</v>
      </c>
      <c r="S14" s="126">
        <v>19</v>
      </c>
      <c r="T14" s="17">
        <f t="shared" si="6"/>
        <v>4.645476772616137</v>
      </c>
      <c r="U14" s="32">
        <v>0</v>
      </c>
      <c r="V14" s="17">
        <f t="shared" si="7"/>
        <v>0</v>
      </c>
      <c r="W14" s="126">
        <v>0</v>
      </c>
      <c r="X14" s="17">
        <f t="shared" si="8"/>
        <v>0</v>
      </c>
      <c r="Y14" s="63">
        <v>0</v>
      </c>
      <c r="Z14" s="17">
        <f t="shared" si="9"/>
        <v>0</v>
      </c>
      <c r="AA14" s="63">
        <f aca="true" t="shared" si="16" ref="AA14:AA35">Y14+W14+U14+S14+O14+Q14+M14+K14+I14+G14+E14</f>
        <v>400</v>
      </c>
      <c r="AB14" s="67">
        <f t="shared" si="10"/>
        <v>97.79951100244499</v>
      </c>
      <c r="AC14" s="18">
        <v>9</v>
      </c>
      <c r="AD14" s="76">
        <f t="shared" si="11"/>
        <v>2.2004889975550124</v>
      </c>
      <c r="AE14" s="63">
        <f t="shared" si="12"/>
        <v>409</v>
      </c>
      <c r="AF14" s="76">
        <f t="shared" si="13"/>
        <v>61.68929110105581</v>
      </c>
      <c r="AG14" s="77">
        <f t="shared" si="14"/>
        <v>-38.31070889894419</v>
      </c>
    </row>
    <row r="15" spans="1:33" ht="12.75">
      <c r="A15" s="247"/>
      <c r="B15" s="5">
        <v>360</v>
      </c>
      <c r="C15" s="3" t="s">
        <v>16</v>
      </c>
      <c r="D15" s="6">
        <v>336</v>
      </c>
      <c r="E15" s="33">
        <v>129</v>
      </c>
      <c r="F15" s="17">
        <f t="shared" si="0"/>
        <v>54.43037974683544</v>
      </c>
      <c r="G15" s="32">
        <v>83</v>
      </c>
      <c r="H15" s="17">
        <f t="shared" si="1"/>
        <v>35.0210970464135</v>
      </c>
      <c r="I15" s="60">
        <v>3</v>
      </c>
      <c r="J15" s="17">
        <f t="shared" si="2"/>
        <v>1.2658227848101267</v>
      </c>
      <c r="K15" s="33">
        <v>0</v>
      </c>
      <c r="L15" s="17">
        <f t="shared" si="3"/>
        <v>0</v>
      </c>
      <c r="M15" s="60">
        <v>0</v>
      </c>
      <c r="N15" s="17">
        <f t="shared" si="4"/>
        <v>0</v>
      </c>
      <c r="O15" s="32">
        <v>8</v>
      </c>
      <c r="P15" s="17">
        <f t="shared" si="5"/>
        <v>3.375527426160337</v>
      </c>
      <c r="Q15" s="125">
        <v>0</v>
      </c>
      <c r="R15" s="17">
        <f t="shared" si="15"/>
        <v>0</v>
      </c>
      <c r="S15" s="126">
        <v>6</v>
      </c>
      <c r="T15" s="17">
        <f t="shared" si="6"/>
        <v>2.5316455696202533</v>
      </c>
      <c r="U15" s="32">
        <v>1</v>
      </c>
      <c r="V15" s="17">
        <f t="shared" si="7"/>
        <v>0.42194092827004215</v>
      </c>
      <c r="W15" s="126">
        <v>0</v>
      </c>
      <c r="X15" s="17">
        <f t="shared" si="8"/>
        <v>0</v>
      </c>
      <c r="Y15" s="63">
        <v>0</v>
      </c>
      <c r="Z15" s="17">
        <f t="shared" si="9"/>
        <v>0</v>
      </c>
      <c r="AA15" s="63">
        <f t="shared" si="16"/>
        <v>230</v>
      </c>
      <c r="AB15" s="67">
        <f t="shared" si="10"/>
        <v>97.0464135021097</v>
      </c>
      <c r="AC15" s="18">
        <v>7</v>
      </c>
      <c r="AD15" s="76">
        <f t="shared" si="11"/>
        <v>2.9535864978902953</v>
      </c>
      <c r="AE15" s="63">
        <f t="shared" si="12"/>
        <v>237</v>
      </c>
      <c r="AF15" s="76">
        <f t="shared" si="13"/>
        <v>70.53571428571429</v>
      </c>
      <c r="AG15" s="77">
        <f t="shared" si="14"/>
        <v>-29.464285714285708</v>
      </c>
    </row>
    <row r="16" spans="1:33" ht="12.75">
      <c r="A16" s="247"/>
      <c r="B16" s="5">
        <v>362</v>
      </c>
      <c r="C16" s="3" t="s">
        <v>7</v>
      </c>
      <c r="D16" s="6">
        <v>532</v>
      </c>
      <c r="E16" s="33">
        <v>114</v>
      </c>
      <c r="F16" s="17">
        <f t="shared" si="0"/>
        <v>39.310344827586206</v>
      </c>
      <c r="G16" s="32">
        <v>117</v>
      </c>
      <c r="H16" s="17">
        <f t="shared" si="1"/>
        <v>40.3448275862069</v>
      </c>
      <c r="I16" s="60">
        <v>17</v>
      </c>
      <c r="J16" s="17">
        <f t="shared" si="2"/>
        <v>5.862068965517241</v>
      </c>
      <c r="K16" s="33">
        <v>7</v>
      </c>
      <c r="L16" s="17">
        <f t="shared" si="3"/>
        <v>2.413793103448276</v>
      </c>
      <c r="M16" s="60">
        <v>0</v>
      </c>
      <c r="N16" s="17">
        <f t="shared" si="4"/>
        <v>0</v>
      </c>
      <c r="O16" s="32">
        <v>15</v>
      </c>
      <c r="P16" s="17">
        <f t="shared" si="5"/>
        <v>5.172413793103448</v>
      </c>
      <c r="Q16" s="125">
        <v>0</v>
      </c>
      <c r="R16" s="17">
        <f t="shared" si="15"/>
        <v>0</v>
      </c>
      <c r="S16" s="126">
        <v>11</v>
      </c>
      <c r="T16" s="17">
        <f t="shared" si="6"/>
        <v>3.793103448275862</v>
      </c>
      <c r="U16" s="32">
        <v>0</v>
      </c>
      <c r="V16" s="17">
        <f t="shared" si="7"/>
        <v>0</v>
      </c>
      <c r="W16" s="126">
        <v>0</v>
      </c>
      <c r="X16" s="17">
        <f t="shared" si="8"/>
        <v>0</v>
      </c>
      <c r="Y16" s="63">
        <v>0</v>
      </c>
      <c r="Z16" s="17">
        <f t="shared" si="9"/>
        <v>0</v>
      </c>
      <c r="AA16" s="63">
        <f t="shared" si="16"/>
        <v>281</v>
      </c>
      <c r="AB16" s="67">
        <f t="shared" si="10"/>
        <v>96.89655172413794</v>
      </c>
      <c r="AC16" s="18">
        <v>9</v>
      </c>
      <c r="AD16" s="76">
        <f t="shared" si="11"/>
        <v>3.103448275862069</v>
      </c>
      <c r="AE16" s="63">
        <f t="shared" si="12"/>
        <v>290</v>
      </c>
      <c r="AF16" s="76">
        <f t="shared" si="13"/>
        <v>54.51127819548872</v>
      </c>
      <c r="AG16" s="77">
        <f t="shared" si="14"/>
        <v>-45.48872180451128</v>
      </c>
    </row>
    <row r="17" spans="1:33" ht="12.75">
      <c r="A17" s="247"/>
      <c r="B17" s="5">
        <v>413</v>
      </c>
      <c r="C17" s="3" t="s">
        <v>16</v>
      </c>
      <c r="D17" s="6">
        <v>93</v>
      </c>
      <c r="E17" s="33">
        <v>19</v>
      </c>
      <c r="F17" s="17">
        <f t="shared" si="0"/>
        <v>28.78787878787879</v>
      </c>
      <c r="G17" s="32">
        <v>40</v>
      </c>
      <c r="H17" s="17">
        <f t="shared" si="1"/>
        <v>60.60606060606061</v>
      </c>
      <c r="I17" s="60">
        <v>1</v>
      </c>
      <c r="J17" s="17">
        <f t="shared" si="2"/>
        <v>1.5151515151515151</v>
      </c>
      <c r="K17" s="33">
        <v>1</v>
      </c>
      <c r="L17" s="17">
        <f t="shared" si="3"/>
        <v>1.5151515151515151</v>
      </c>
      <c r="M17" s="60">
        <v>0</v>
      </c>
      <c r="N17" s="17">
        <f t="shared" si="4"/>
        <v>0</v>
      </c>
      <c r="O17" s="32">
        <v>3</v>
      </c>
      <c r="P17" s="17">
        <f t="shared" si="5"/>
        <v>4.545454545454546</v>
      </c>
      <c r="Q17" s="125">
        <v>0</v>
      </c>
      <c r="R17" s="17">
        <f t="shared" si="15"/>
        <v>0</v>
      </c>
      <c r="S17" s="126">
        <v>2</v>
      </c>
      <c r="T17" s="17">
        <f t="shared" si="6"/>
        <v>3.0303030303030303</v>
      </c>
      <c r="U17" s="32">
        <v>0</v>
      </c>
      <c r="V17" s="17">
        <f t="shared" si="7"/>
        <v>0</v>
      </c>
      <c r="W17" s="126">
        <v>0</v>
      </c>
      <c r="X17" s="17">
        <f t="shared" si="8"/>
        <v>0</v>
      </c>
      <c r="Y17" s="63">
        <v>0</v>
      </c>
      <c r="Z17" s="17">
        <f t="shared" si="9"/>
        <v>0</v>
      </c>
      <c r="AA17" s="63">
        <f t="shared" si="16"/>
        <v>66</v>
      </c>
      <c r="AB17" s="67">
        <f t="shared" si="10"/>
        <v>100</v>
      </c>
      <c r="AC17" s="18">
        <v>0</v>
      </c>
      <c r="AD17" s="76">
        <f t="shared" si="11"/>
        <v>0</v>
      </c>
      <c r="AE17" s="63">
        <f t="shared" si="12"/>
        <v>66</v>
      </c>
      <c r="AF17" s="76">
        <f t="shared" si="13"/>
        <v>70.96774193548387</v>
      </c>
      <c r="AG17" s="77">
        <f t="shared" si="14"/>
        <v>-29.032258064516128</v>
      </c>
    </row>
    <row r="18" spans="1:33" ht="12.75">
      <c r="A18" s="247"/>
      <c r="B18" s="5">
        <v>414</v>
      </c>
      <c r="C18" s="3" t="s">
        <v>7</v>
      </c>
      <c r="D18" s="6">
        <v>180</v>
      </c>
      <c r="E18" s="33">
        <v>23</v>
      </c>
      <c r="F18" s="17">
        <f t="shared" si="0"/>
        <v>19.65811965811966</v>
      </c>
      <c r="G18" s="32">
        <v>75</v>
      </c>
      <c r="H18" s="17">
        <f t="shared" si="1"/>
        <v>64.1025641025641</v>
      </c>
      <c r="I18" s="60">
        <v>1</v>
      </c>
      <c r="J18" s="17">
        <f t="shared" si="2"/>
        <v>0.8547008547008548</v>
      </c>
      <c r="K18" s="33">
        <v>1</v>
      </c>
      <c r="L18" s="17">
        <f t="shared" si="3"/>
        <v>0.8547008547008548</v>
      </c>
      <c r="M18" s="60">
        <v>4</v>
      </c>
      <c r="N18" s="17">
        <f t="shared" si="4"/>
        <v>3.418803418803419</v>
      </c>
      <c r="O18" s="32">
        <v>1</v>
      </c>
      <c r="P18" s="17">
        <f t="shared" si="5"/>
        <v>0.8547008547008548</v>
      </c>
      <c r="Q18" s="125">
        <v>0</v>
      </c>
      <c r="R18" s="17">
        <f t="shared" si="15"/>
        <v>0</v>
      </c>
      <c r="S18" s="126">
        <v>2</v>
      </c>
      <c r="T18" s="17">
        <f t="shared" si="6"/>
        <v>1.7094017094017095</v>
      </c>
      <c r="U18" s="32">
        <v>1</v>
      </c>
      <c r="V18" s="17">
        <f t="shared" si="7"/>
        <v>0.8547008547008548</v>
      </c>
      <c r="W18" s="126">
        <v>0</v>
      </c>
      <c r="X18" s="17">
        <f t="shared" si="8"/>
        <v>0</v>
      </c>
      <c r="Y18" s="63">
        <v>0</v>
      </c>
      <c r="Z18" s="17">
        <f t="shared" si="9"/>
        <v>0</v>
      </c>
      <c r="AA18" s="63">
        <f t="shared" si="16"/>
        <v>108</v>
      </c>
      <c r="AB18" s="67">
        <f t="shared" si="10"/>
        <v>92.3076923076923</v>
      </c>
      <c r="AC18" s="18">
        <v>9</v>
      </c>
      <c r="AD18" s="76">
        <f t="shared" si="11"/>
        <v>7.6923076923076925</v>
      </c>
      <c r="AE18" s="63">
        <f t="shared" si="12"/>
        <v>117</v>
      </c>
      <c r="AF18" s="76">
        <f t="shared" si="13"/>
        <v>65</v>
      </c>
      <c r="AG18" s="77">
        <f t="shared" si="14"/>
        <v>-35</v>
      </c>
    </row>
    <row r="19" spans="1:33" ht="12.75">
      <c r="A19" s="247"/>
      <c r="B19" s="5">
        <v>415</v>
      </c>
      <c r="C19" s="3" t="s">
        <v>7</v>
      </c>
      <c r="D19" s="6">
        <v>564</v>
      </c>
      <c r="E19" s="33">
        <v>78</v>
      </c>
      <c r="F19" s="17">
        <f t="shared" si="0"/>
        <v>21.428571428571427</v>
      </c>
      <c r="G19" s="32">
        <v>187</v>
      </c>
      <c r="H19" s="17">
        <f t="shared" si="1"/>
        <v>51.373626373626365</v>
      </c>
      <c r="I19" s="60">
        <v>8</v>
      </c>
      <c r="J19" s="17">
        <f t="shared" si="2"/>
        <v>2.197802197802198</v>
      </c>
      <c r="K19" s="33">
        <v>6</v>
      </c>
      <c r="L19" s="17">
        <f t="shared" si="3"/>
        <v>1.6483516483516485</v>
      </c>
      <c r="M19" s="60">
        <v>10</v>
      </c>
      <c r="N19" s="17">
        <f t="shared" si="4"/>
        <v>2.7472527472527473</v>
      </c>
      <c r="O19" s="32">
        <v>44</v>
      </c>
      <c r="P19" s="17">
        <f t="shared" si="5"/>
        <v>12.087912087912088</v>
      </c>
      <c r="Q19" s="125">
        <v>1</v>
      </c>
      <c r="R19" s="17">
        <f t="shared" si="15"/>
        <v>0.27472527472527475</v>
      </c>
      <c r="S19" s="126">
        <v>12</v>
      </c>
      <c r="T19" s="17">
        <f t="shared" si="6"/>
        <v>3.296703296703297</v>
      </c>
      <c r="U19" s="32">
        <v>0</v>
      </c>
      <c r="V19" s="17">
        <f t="shared" si="7"/>
        <v>0</v>
      </c>
      <c r="W19" s="126">
        <v>0</v>
      </c>
      <c r="X19" s="17">
        <f t="shared" si="8"/>
        <v>0</v>
      </c>
      <c r="Y19" s="63">
        <v>0</v>
      </c>
      <c r="Z19" s="17">
        <f t="shared" si="9"/>
        <v>0</v>
      </c>
      <c r="AA19" s="63">
        <f t="shared" si="16"/>
        <v>346</v>
      </c>
      <c r="AB19" s="67">
        <f t="shared" si="10"/>
        <v>95.05494505494505</v>
      </c>
      <c r="AC19" s="18">
        <v>18</v>
      </c>
      <c r="AD19" s="76">
        <f t="shared" si="11"/>
        <v>4.945054945054945</v>
      </c>
      <c r="AE19" s="63">
        <f t="shared" si="12"/>
        <v>364</v>
      </c>
      <c r="AF19" s="76">
        <f t="shared" si="13"/>
        <v>64.53900709219859</v>
      </c>
      <c r="AG19" s="77">
        <f t="shared" si="14"/>
        <v>-35.46099290780141</v>
      </c>
    </row>
    <row r="20" spans="1:33" ht="12.75">
      <c r="A20" s="247"/>
      <c r="B20" s="5">
        <v>415</v>
      </c>
      <c r="C20" s="3" t="s">
        <v>8</v>
      </c>
      <c r="D20" s="6">
        <v>564</v>
      </c>
      <c r="E20" s="33">
        <v>68</v>
      </c>
      <c r="F20" s="17">
        <f t="shared" si="0"/>
        <v>19.653179190751445</v>
      </c>
      <c r="G20" s="32">
        <v>185</v>
      </c>
      <c r="H20" s="17">
        <f t="shared" si="1"/>
        <v>53.46820809248555</v>
      </c>
      <c r="I20" s="60">
        <v>4</v>
      </c>
      <c r="J20" s="17">
        <f t="shared" si="2"/>
        <v>1.1560693641618496</v>
      </c>
      <c r="K20" s="33">
        <v>17</v>
      </c>
      <c r="L20" s="17">
        <f t="shared" si="3"/>
        <v>4.913294797687861</v>
      </c>
      <c r="M20" s="60">
        <v>3</v>
      </c>
      <c r="N20" s="17">
        <f t="shared" si="4"/>
        <v>0.8670520231213872</v>
      </c>
      <c r="O20" s="32">
        <v>36</v>
      </c>
      <c r="P20" s="17">
        <f t="shared" si="5"/>
        <v>10.404624277456648</v>
      </c>
      <c r="Q20" s="125">
        <v>0</v>
      </c>
      <c r="R20" s="17">
        <f t="shared" si="15"/>
        <v>0</v>
      </c>
      <c r="S20" s="126">
        <v>17</v>
      </c>
      <c r="T20" s="17">
        <f t="shared" si="6"/>
        <v>4.913294797687861</v>
      </c>
      <c r="U20" s="32">
        <v>0</v>
      </c>
      <c r="V20" s="17">
        <f t="shared" si="7"/>
        <v>0</v>
      </c>
      <c r="W20" s="126">
        <v>0</v>
      </c>
      <c r="X20" s="17">
        <f t="shared" si="8"/>
        <v>0</v>
      </c>
      <c r="Y20" s="63">
        <v>0</v>
      </c>
      <c r="Z20" s="17">
        <f t="shared" si="9"/>
        <v>0</v>
      </c>
      <c r="AA20" s="63">
        <f t="shared" si="16"/>
        <v>330</v>
      </c>
      <c r="AB20" s="67">
        <f t="shared" si="10"/>
        <v>95.37572254335261</v>
      </c>
      <c r="AC20" s="18">
        <v>16</v>
      </c>
      <c r="AD20" s="76">
        <f t="shared" si="11"/>
        <v>4.624277456647398</v>
      </c>
      <c r="AE20" s="63">
        <f t="shared" si="12"/>
        <v>346</v>
      </c>
      <c r="AF20" s="76">
        <f t="shared" si="13"/>
        <v>61.347517730496456</v>
      </c>
      <c r="AG20" s="77">
        <f t="shared" si="14"/>
        <v>-38.652482269503544</v>
      </c>
    </row>
    <row r="21" spans="1:33" ht="12.75">
      <c r="A21" s="247"/>
      <c r="B21" s="5">
        <v>416</v>
      </c>
      <c r="C21" s="3" t="s">
        <v>7</v>
      </c>
      <c r="D21" s="6">
        <v>120</v>
      </c>
      <c r="E21" s="33">
        <v>37</v>
      </c>
      <c r="F21" s="17">
        <f t="shared" si="0"/>
        <v>49.333333333333336</v>
      </c>
      <c r="G21" s="32">
        <v>17</v>
      </c>
      <c r="H21" s="17">
        <f t="shared" si="1"/>
        <v>22.666666666666664</v>
      </c>
      <c r="I21" s="60">
        <v>8</v>
      </c>
      <c r="J21" s="17">
        <f t="shared" si="2"/>
        <v>10.666666666666668</v>
      </c>
      <c r="K21" s="33">
        <v>0</v>
      </c>
      <c r="L21" s="17">
        <f t="shared" si="3"/>
        <v>0</v>
      </c>
      <c r="M21" s="60">
        <v>0</v>
      </c>
      <c r="N21" s="17">
        <f t="shared" si="4"/>
        <v>0</v>
      </c>
      <c r="O21" s="32">
        <v>12</v>
      </c>
      <c r="P21" s="17">
        <f t="shared" si="5"/>
        <v>16</v>
      </c>
      <c r="Q21" s="125">
        <v>0</v>
      </c>
      <c r="R21" s="17">
        <f t="shared" si="15"/>
        <v>0</v>
      </c>
      <c r="S21" s="126">
        <v>1</v>
      </c>
      <c r="T21" s="17">
        <f t="shared" si="6"/>
        <v>1.3333333333333335</v>
      </c>
      <c r="U21" s="32">
        <v>0</v>
      </c>
      <c r="V21" s="17">
        <f t="shared" si="7"/>
        <v>0</v>
      </c>
      <c r="W21" s="126">
        <v>0</v>
      </c>
      <c r="X21" s="17">
        <f t="shared" si="8"/>
        <v>0</v>
      </c>
      <c r="Y21" s="63">
        <v>0</v>
      </c>
      <c r="Z21" s="17">
        <f t="shared" si="9"/>
        <v>0</v>
      </c>
      <c r="AA21" s="63">
        <f t="shared" si="16"/>
        <v>75</v>
      </c>
      <c r="AB21" s="67">
        <f t="shared" si="10"/>
        <v>100</v>
      </c>
      <c r="AC21" s="18">
        <v>0</v>
      </c>
      <c r="AD21" s="76">
        <f t="shared" si="11"/>
        <v>0</v>
      </c>
      <c r="AE21" s="63">
        <f t="shared" si="12"/>
        <v>75</v>
      </c>
      <c r="AF21" s="76">
        <f t="shared" si="13"/>
        <v>62.5</v>
      </c>
      <c r="AG21" s="77">
        <f t="shared" si="14"/>
        <v>-37.5</v>
      </c>
    </row>
    <row r="22" spans="1:33" ht="12.75">
      <c r="A22" s="247"/>
      <c r="B22" s="5">
        <v>417</v>
      </c>
      <c r="C22" s="3" t="s">
        <v>7</v>
      </c>
      <c r="D22" s="6">
        <v>583</v>
      </c>
      <c r="E22" s="33">
        <v>112</v>
      </c>
      <c r="F22" s="17">
        <f t="shared" si="0"/>
        <v>34.78260869565217</v>
      </c>
      <c r="G22" s="32">
        <v>167</v>
      </c>
      <c r="H22" s="17">
        <f t="shared" si="1"/>
        <v>51.86335403726709</v>
      </c>
      <c r="I22" s="60">
        <v>16</v>
      </c>
      <c r="J22" s="17">
        <f t="shared" si="2"/>
        <v>4.968944099378882</v>
      </c>
      <c r="K22" s="33">
        <v>3</v>
      </c>
      <c r="L22" s="17">
        <f t="shared" si="3"/>
        <v>0.9316770186335404</v>
      </c>
      <c r="M22" s="60">
        <v>0</v>
      </c>
      <c r="N22" s="17">
        <f t="shared" si="4"/>
        <v>0</v>
      </c>
      <c r="O22" s="32">
        <v>11</v>
      </c>
      <c r="P22" s="17">
        <f t="shared" si="5"/>
        <v>3.4161490683229814</v>
      </c>
      <c r="Q22" s="125">
        <v>0</v>
      </c>
      <c r="R22" s="17">
        <f t="shared" si="15"/>
        <v>0</v>
      </c>
      <c r="S22" s="126">
        <v>9</v>
      </c>
      <c r="T22" s="17">
        <f t="shared" si="6"/>
        <v>2.7950310559006213</v>
      </c>
      <c r="U22" s="32">
        <v>0</v>
      </c>
      <c r="V22" s="17">
        <f t="shared" si="7"/>
        <v>0</v>
      </c>
      <c r="W22" s="126">
        <v>0</v>
      </c>
      <c r="X22" s="17">
        <f t="shared" si="8"/>
        <v>0</v>
      </c>
      <c r="Y22" s="63">
        <v>0</v>
      </c>
      <c r="Z22" s="17">
        <f t="shared" si="9"/>
        <v>0</v>
      </c>
      <c r="AA22" s="63">
        <f t="shared" si="16"/>
        <v>318</v>
      </c>
      <c r="AB22" s="67">
        <f t="shared" si="10"/>
        <v>98.75776397515527</v>
      </c>
      <c r="AC22" s="18">
        <v>4</v>
      </c>
      <c r="AD22" s="76">
        <f t="shared" si="11"/>
        <v>1.2422360248447204</v>
      </c>
      <c r="AE22" s="63">
        <f t="shared" si="12"/>
        <v>322</v>
      </c>
      <c r="AF22" s="76">
        <f t="shared" si="13"/>
        <v>55.231560891938244</v>
      </c>
      <c r="AG22" s="77">
        <f t="shared" si="14"/>
        <v>-44.768439108061756</v>
      </c>
    </row>
    <row r="23" spans="1:33" ht="12.75">
      <c r="A23" s="247"/>
      <c r="B23" s="5">
        <v>417</v>
      </c>
      <c r="C23" s="3" t="s">
        <v>8</v>
      </c>
      <c r="D23" s="6">
        <v>583</v>
      </c>
      <c r="E23" s="33">
        <v>106</v>
      </c>
      <c r="F23" s="17">
        <f t="shared" si="0"/>
        <v>33.86581469648562</v>
      </c>
      <c r="G23" s="32">
        <v>134</v>
      </c>
      <c r="H23" s="17">
        <f t="shared" si="1"/>
        <v>42.81150159744409</v>
      </c>
      <c r="I23" s="60">
        <v>16</v>
      </c>
      <c r="J23" s="17">
        <f t="shared" si="2"/>
        <v>5.111821086261981</v>
      </c>
      <c r="K23" s="33">
        <v>2</v>
      </c>
      <c r="L23" s="17">
        <f t="shared" si="3"/>
        <v>0.6389776357827476</v>
      </c>
      <c r="M23" s="60">
        <v>1</v>
      </c>
      <c r="N23" s="17">
        <f t="shared" si="4"/>
        <v>0.3194888178913738</v>
      </c>
      <c r="O23" s="32">
        <v>7</v>
      </c>
      <c r="P23" s="17">
        <f t="shared" si="5"/>
        <v>2.2364217252396164</v>
      </c>
      <c r="Q23" s="125">
        <v>0</v>
      </c>
      <c r="R23" s="17">
        <f t="shared" si="15"/>
        <v>0</v>
      </c>
      <c r="S23" s="126">
        <v>21</v>
      </c>
      <c r="T23" s="17">
        <f t="shared" si="6"/>
        <v>6.7092651757188495</v>
      </c>
      <c r="U23" s="32">
        <v>0</v>
      </c>
      <c r="V23" s="17">
        <f t="shared" si="7"/>
        <v>0</v>
      </c>
      <c r="W23" s="126">
        <v>0</v>
      </c>
      <c r="X23" s="17">
        <f t="shared" si="8"/>
        <v>0</v>
      </c>
      <c r="Y23" s="63">
        <v>0</v>
      </c>
      <c r="Z23" s="17">
        <f t="shared" si="9"/>
        <v>0</v>
      </c>
      <c r="AA23" s="63">
        <f t="shared" si="16"/>
        <v>287</v>
      </c>
      <c r="AB23" s="67">
        <f t="shared" si="10"/>
        <v>91.69329073482429</v>
      </c>
      <c r="AC23" s="18">
        <v>26</v>
      </c>
      <c r="AD23" s="76">
        <f t="shared" si="11"/>
        <v>8.30670926517572</v>
      </c>
      <c r="AE23" s="63">
        <f t="shared" si="12"/>
        <v>313</v>
      </c>
      <c r="AF23" s="76">
        <f t="shared" si="13"/>
        <v>53.687821612349914</v>
      </c>
      <c r="AG23" s="77">
        <f t="shared" si="14"/>
        <v>-46.312178387650086</v>
      </c>
    </row>
    <row r="24" spans="1:33" ht="12.75">
      <c r="A24" s="247"/>
      <c r="B24" s="5">
        <v>417</v>
      </c>
      <c r="C24" s="3" t="s">
        <v>9</v>
      </c>
      <c r="D24" s="6">
        <v>583</v>
      </c>
      <c r="E24" s="33">
        <v>95</v>
      </c>
      <c r="F24" s="17">
        <f t="shared" si="0"/>
        <v>29.6875</v>
      </c>
      <c r="G24" s="32">
        <v>172</v>
      </c>
      <c r="H24" s="17">
        <f t="shared" si="1"/>
        <v>53.75</v>
      </c>
      <c r="I24" s="60">
        <v>16</v>
      </c>
      <c r="J24" s="17">
        <f t="shared" si="2"/>
        <v>5</v>
      </c>
      <c r="K24" s="33">
        <v>3</v>
      </c>
      <c r="L24" s="17">
        <f t="shared" si="3"/>
        <v>0.9375</v>
      </c>
      <c r="M24" s="60">
        <v>2</v>
      </c>
      <c r="N24" s="17">
        <f t="shared" si="4"/>
        <v>0.625</v>
      </c>
      <c r="O24" s="32">
        <v>12</v>
      </c>
      <c r="P24" s="17">
        <f t="shared" si="5"/>
        <v>3.75</v>
      </c>
      <c r="Q24" s="125">
        <v>0</v>
      </c>
      <c r="R24" s="17">
        <f t="shared" si="15"/>
        <v>0</v>
      </c>
      <c r="S24" s="126">
        <v>12</v>
      </c>
      <c r="T24" s="17">
        <f t="shared" si="6"/>
        <v>3.75</v>
      </c>
      <c r="U24" s="32">
        <v>0</v>
      </c>
      <c r="V24" s="17">
        <f t="shared" si="7"/>
        <v>0</v>
      </c>
      <c r="W24" s="126">
        <v>0</v>
      </c>
      <c r="X24" s="17">
        <f t="shared" si="8"/>
        <v>0</v>
      </c>
      <c r="Y24" s="63">
        <v>0</v>
      </c>
      <c r="Z24" s="17">
        <f t="shared" si="9"/>
        <v>0</v>
      </c>
      <c r="AA24" s="63">
        <f t="shared" si="16"/>
        <v>312</v>
      </c>
      <c r="AB24" s="67">
        <f t="shared" si="10"/>
        <v>97.5</v>
      </c>
      <c r="AC24" s="18">
        <v>8</v>
      </c>
      <c r="AD24" s="76">
        <f t="shared" si="11"/>
        <v>2.5</v>
      </c>
      <c r="AE24" s="63">
        <f t="shared" si="12"/>
        <v>320</v>
      </c>
      <c r="AF24" s="76">
        <f t="shared" si="13"/>
        <v>54.8885077186964</v>
      </c>
      <c r="AG24" s="77">
        <f t="shared" si="14"/>
        <v>-45.1114922813036</v>
      </c>
    </row>
    <row r="25" spans="1:33" ht="12.75">
      <c r="A25" s="247"/>
      <c r="B25" s="5">
        <v>418</v>
      </c>
      <c r="C25" s="3" t="s">
        <v>7</v>
      </c>
      <c r="D25" s="6">
        <v>110</v>
      </c>
      <c r="E25" s="33">
        <v>23</v>
      </c>
      <c r="F25" s="17">
        <f t="shared" si="0"/>
        <v>36.507936507936506</v>
      </c>
      <c r="G25" s="32">
        <v>33</v>
      </c>
      <c r="H25" s="17">
        <f t="shared" si="1"/>
        <v>52.38095238095239</v>
      </c>
      <c r="I25" s="60">
        <v>1</v>
      </c>
      <c r="J25" s="17">
        <f t="shared" si="2"/>
        <v>1.5873015873015872</v>
      </c>
      <c r="K25" s="33">
        <v>0</v>
      </c>
      <c r="L25" s="17">
        <f t="shared" si="3"/>
        <v>0</v>
      </c>
      <c r="M25" s="60">
        <v>1</v>
      </c>
      <c r="N25" s="17">
        <f t="shared" si="4"/>
        <v>1.5873015873015872</v>
      </c>
      <c r="O25" s="32">
        <v>2</v>
      </c>
      <c r="P25" s="17">
        <f t="shared" si="5"/>
        <v>3.1746031746031744</v>
      </c>
      <c r="Q25" s="125">
        <v>0</v>
      </c>
      <c r="R25" s="17">
        <f t="shared" si="15"/>
        <v>0</v>
      </c>
      <c r="S25" s="126">
        <v>2</v>
      </c>
      <c r="T25" s="17">
        <f t="shared" si="6"/>
        <v>3.1746031746031744</v>
      </c>
      <c r="U25" s="32">
        <v>0</v>
      </c>
      <c r="V25" s="17">
        <f t="shared" si="7"/>
        <v>0</v>
      </c>
      <c r="W25" s="126">
        <v>0</v>
      </c>
      <c r="X25" s="17">
        <f t="shared" si="8"/>
        <v>0</v>
      </c>
      <c r="Y25" s="63">
        <v>0</v>
      </c>
      <c r="Z25" s="17">
        <f t="shared" si="9"/>
        <v>0</v>
      </c>
      <c r="AA25" s="63">
        <f t="shared" si="16"/>
        <v>62</v>
      </c>
      <c r="AB25" s="67">
        <f t="shared" si="10"/>
        <v>98.4126984126984</v>
      </c>
      <c r="AC25" s="18">
        <v>1</v>
      </c>
      <c r="AD25" s="76">
        <f t="shared" si="11"/>
        <v>1.5873015873015872</v>
      </c>
      <c r="AE25" s="63">
        <f t="shared" si="12"/>
        <v>63</v>
      </c>
      <c r="AF25" s="76">
        <f t="shared" si="13"/>
        <v>57.27272727272727</v>
      </c>
      <c r="AG25" s="77">
        <f t="shared" si="14"/>
        <v>-42.72727272727273</v>
      </c>
    </row>
    <row r="26" spans="1:33" ht="12.75">
      <c r="A26" s="247"/>
      <c r="B26" s="5">
        <v>419</v>
      </c>
      <c r="C26" s="3" t="s">
        <v>7</v>
      </c>
      <c r="D26" s="6">
        <v>292</v>
      </c>
      <c r="E26" s="33">
        <v>55</v>
      </c>
      <c r="F26" s="17">
        <f t="shared" si="0"/>
        <v>31.07344632768362</v>
      </c>
      <c r="G26" s="32">
        <v>54</v>
      </c>
      <c r="H26" s="17">
        <f t="shared" si="1"/>
        <v>30.508474576271187</v>
      </c>
      <c r="I26" s="60">
        <v>30</v>
      </c>
      <c r="J26" s="17">
        <f t="shared" si="2"/>
        <v>16.94915254237288</v>
      </c>
      <c r="K26" s="33">
        <v>4</v>
      </c>
      <c r="L26" s="17">
        <f t="shared" si="3"/>
        <v>2.2598870056497176</v>
      </c>
      <c r="M26" s="60">
        <v>1</v>
      </c>
      <c r="N26" s="17">
        <f t="shared" si="4"/>
        <v>0.5649717514124294</v>
      </c>
      <c r="O26" s="32">
        <v>23</v>
      </c>
      <c r="P26" s="17">
        <f t="shared" si="5"/>
        <v>12.994350282485875</v>
      </c>
      <c r="Q26" s="125">
        <v>0</v>
      </c>
      <c r="R26" s="17">
        <f t="shared" si="15"/>
        <v>0</v>
      </c>
      <c r="S26" s="126">
        <v>2</v>
      </c>
      <c r="T26" s="17">
        <f t="shared" si="6"/>
        <v>1.1299435028248588</v>
      </c>
      <c r="U26" s="32">
        <v>0</v>
      </c>
      <c r="V26" s="17">
        <f t="shared" si="7"/>
        <v>0</v>
      </c>
      <c r="W26" s="126">
        <v>1</v>
      </c>
      <c r="X26" s="17">
        <f t="shared" si="8"/>
        <v>0.5649717514124294</v>
      </c>
      <c r="Y26" s="63">
        <v>0</v>
      </c>
      <c r="Z26" s="17">
        <f t="shared" si="9"/>
        <v>0</v>
      </c>
      <c r="AA26" s="63">
        <f t="shared" si="16"/>
        <v>170</v>
      </c>
      <c r="AB26" s="67">
        <f t="shared" si="10"/>
        <v>96.045197740113</v>
      </c>
      <c r="AC26" s="18">
        <v>7</v>
      </c>
      <c r="AD26" s="76">
        <f t="shared" si="11"/>
        <v>3.954802259887006</v>
      </c>
      <c r="AE26" s="63">
        <f t="shared" si="12"/>
        <v>177</v>
      </c>
      <c r="AF26" s="76">
        <f t="shared" si="13"/>
        <v>60.61643835616438</v>
      </c>
      <c r="AG26" s="77">
        <f t="shared" si="14"/>
        <v>-39.38356164383562</v>
      </c>
    </row>
    <row r="27" spans="1:33" ht="12.75">
      <c r="A27" s="247"/>
      <c r="B27" s="5">
        <v>420</v>
      </c>
      <c r="C27" s="3" t="s">
        <v>7</v>
      </c>
      <c r="D27" s="6">
        <v>212</v>
      </c>
      <c r="E27" s="33">
        <v>15</v>
      </c>
      <c r="F27" s="17">
        <f t="shared" si="0"/>
        <v>10.48951048951049</v>
      </c>
      <c r="G27" s="32">
        <v>66</v>
      </c>
      <c r="H27" s="17">
        <f t="shared" si="1"/>
        <v>46.15384615384615</v>
      </c>
      <c r="I27" s="60">
        <v>47</v>
      </c>
      <c r="J27" s="17">
        <f t="shared" si="2"/>
        <v>32.86713286713287</v>
      </c>
      <c r="K27" s="33">
        <v>2</v>
      </c>
      <c r="L27" s="17">
        <f t="shared" si="3"/>
        <v>1.3986013986013985</v>
      </c>
      <c r="M27" s="60">
        <v>1</v>
      </c>
      <c r="N27" s="17">
        <f t="shared" si="4"/>
        <v>0.6993006993006993</v>
      </c>
      <c r="O27" s="32">
        <v>0</v>
      </c>
      <c r="P27" s="17">
        <f t="shared" si="5"/>
        <v>0</v>
      </c>
      <c r="Q27" s="125">
        <v>0</v>
      </c>
      <c r="R27" s="17">
        <f t="shared" si="15"/>
        <v>0</v>
      </c>
      <c r="S27" s="126">
        <v>9</v>
      </c>
      <c r="T27" s="17">
        <f t="shared" si="6"/>
        <v>6.293706293706294</v>
      </c>
      <c r="U27" s="32">
        <v>0</v>
      </c>
      <c r="V27" s="17">
        <f t="shared" si="7"/>
        <v>0</v>
      </c>
      <c r="W27" s="126">
        <v>0</v>
      </c>
      <c r="X27" s="17">
        <f t="shared" si="8"/>
        <v>0</v>
      </c>
      <c r="Y27" s="63">
        <v>0</v>
      </c>
      <c r="Z27" s="17">
        <f t="shared" si="9"/>
        <v>0</v>
      </c>
      <c r="AA27" s="63">
        <f t="shared" si="16"/>
        <v>140</v>
      </c>
      <c r="AB27" s="67">
        <f t="shared" si="10"/>
        <v>97.9020979020979</v>
      </c>
      <c r="AC27" s="18">
        <v>3</v>
      </c>
      <c r="AD27" s="76">
        <f t="shared" si="11"/>
        <v>2.097902097902098</v>
      </c>
      <c r="AE27" s="63">
        <f t="shared" si="12"/>
        <v>143</v>
      </c>
      <c r="AF27" s="76">
        <f t="shared" si="13"/>
        <v>67.45283018867924</v>
      </c>
      <c r="AG27" s="77">
        <f t="shared" si="14"/>
        <v>-32.54716981132076</v>
      </c>
    </row>
    <row r="28" spans="1:33" ht="12.75">
      <c r="A28" s="247"/>
      <c r="B28" s="5">
        <v>421</v>
      </c>
      <c r="C28" s="3" t="s">
        <v>7</v>
      </c>
      <c r="D28" s="6">
        <v>566</v>
      </c>
      <c r="E28" s="33">
        <v>140</v>
      </c>
      <c r="F28" s="17">
        <f t="shared" si="0"/>
        <v>43.8871473354232</v>
      </c>
      <c r="G28" s="32">
        <v>116</v>
      </c>
      <c r="H28" s="17">
        <f t="shared" si="1"/>
        <v>36.36363636363637</v>
      </c>
      <c r="I28" s="60">
        <v>4</v>
      </c>
      <c r="J28" s="17">
        <f t="shared" si="2"/>
        <v>1.2539184952978055</v>
      </c>
      <c r="K28" s="33">
        <v>16</v>
      </c>
      <c r="L28" s="17">
        <f t="shared" si="3"/>
        <v>5.015673981191222</v>
      </c>
      <c r="M28" s="60">
        <v>0</v>
      </c>
      <c r="N28" s="17">
        <f t="shared" si="4"/>
        <v>0</v>
      </c>
      <c r="O28" s="32">
        <v>40</v>
      </c>
      <c r="P28" s="17">
        <f t="shared" si="5"/>
        <v>12.539184952978054</v>
      </c>
      <c r="Q28" s="125">
        <v>0</v>
      </c>
      <c r="R28" s="17">
        <f t="shared" si="15"/>
        <v>0</v>
      </c>
      <c r="S28" s="126">
        <v>3</v>
      </c>
      <c r="T28" s="17">
        <f t="shared" si="6"/>
        <v>0.9404388714733543</v>
      </c>
      <c r="U28" s="32">
        <v>0</v>
      </c>
      <c r="V28" s="17">
        <f t="shared" si="7"/>
        <v>0</v>
      </c>
      <c r="W28" s="126">
        <v>0</v>
      </c>
      <c r="X28" s="17">
        <f t="shared" si="8"/>
        <v>0</v>
      </c>
      <c r="Y28" s="63">
        <v>0</v>
      </c>
      <c r="Z28" s="17">
        <f t="shared" si="9"/>
        <v>0</v>
      </c>
      <c r="AA28" s="63">
        <f t="shared" si="16"/>
        <v>319</v>
      </c>
      <c r="AB28" s="67">
        <f t="shared" si="10"/>
        <v>100</v>
      </c>
      <c r="AC28" s="18">
        <v>0</v>
      </c>
      <c r="AD28" s="76">
        <f t="shared" si="11"/>
        <v>0</v>
      </c>
      <c r="AE28" s="63">
        <f t="shared" si="12"/>
        <v>319</v>
      </c>
      <c r="AF28" s="76">
        <f t="shared" si="13"/>
        <v>56.360424028268554</v>
      </c>
      <c r="AG28" s="77">
        <f t="shared" si="14"/>
        <v>-43.639575971731446</v>
      </c>
    </row>
    <row r="29" spans="1:33" ht="12.75">
      <c r="A29" s="247"/>
      <c r="B29" s="5">
        <v>421</v>
      </c>
      <c r="C29" s="3" t="s">
        <v>8</v>
      </c>
      <c r="D29" s="6">
        <v>566</v>
      </c>
      <c r="E29" s="33">
        <v>160</v>
      </c>
      <c r="F29" s="17">
        <f t="shared" si="0"/>
        <v>47.76119402985074</v>
      </c>
      <c r="G29" s="32">
        <v>107</v>
      </c>
      <c r="H29" s="17">
        <f t="shared" si="1"/>
        <v>31.94029850746269</v>
      </c>
      <c r="I29" s="60">
        <v>2</v>
      </c>
      <c r="J29" s="17">
        <f t="shared" si="2"/>
        <v>0.5970149253731344</v>
      </c>
      <c r="K29" s="33">
        <v>8</v>
      </c>
      <c r="L29" s="17">
        <f t="shared" si="3"/>
        <v>2.3880597014925375</v>
      </c>
      <c r="M29" s="60">
        <v>2</v>
      </c>
      <c r="N29" s="17">
        <f t="shared" si="4"/>
        <v>0.5970149253731344</v>
      </c>
      <c r="O29" s="32">
        <v>38</v>
      </c>
      <c r="P29" s="17">
        <f t="shared" si="5"/>
        <v>11.343283582089553</v>
      </c>
      <c r="Q29" s="125">
        <v>0</v>
      </c>
      <c r="R29" s="17">
        <f t="shared" si="15"/>
        <v>0</v>
      </c>
      <c r="S29" s="126">
        <v>4</v>
      </c>
      <c r="T29" s="17">
        <f t="shared" si="6"/>
        <v>1.1940298507462688</v>
      </c>
      <c r="U29" s="32">
        <v>0</v>
      </c>
      <c r="V29" s="17">
        <f t="shared" si="7"/>
        <v>0</v>
      </c>
      <c r="W29" s="126">
        <v>0</v>
      </c>
      <c r="X29" s="17">
        <f t="shared" si="8"/>
        <v>0</v>
      </c>
      <c r="Y29" s="63">
        <v>0</v>
      </c>
      <c r="Z29" s="17">
        <f t="shared" si="9"/>
        <v>0</v>
      </c>
      <c r="AA29" s="63">
        <f t="shared" si="16"/>
        <v>321</v>
      </c>
      <c r="AB29" s="67">
        <f t="shared" si="10"/>
        <v>95.82089552238806</v>
      </c>
      <c r="AC29" s="18">
        <v>14</v>
      </c>
      <c r="AD29" s="76">
        <f t="shared" si="11"/>
        <v>4.179104477611941</v>
      </c>
      <c r="AE29" s="63">
        <f t="shared" si="12"/>
        <v>335</v>
      </c>
      <c r="AF29" s="76">
        <f t="shared" si="13"/>
        <v>59.187279151943464</v>
      </c>
      <c r="AG29" s="77">
        <f t="shared" si="14"/>
        <v>-40.812720848056536</v>
      </c>
    </row>
    <row r="30" spans="1:33" ht="12.75">
      <c r="A30" s="247"/>
      <c r="B30" s="5">
        <v>422</v>
      </c>
      <c r="C30" s="3" t="s">
        <v>7</v>
      </c>
      <c r="D30" s="6">
        <v>660</v>
      </c>
      <c r="E30" s="33">
        <v>138</v>
      </c>
      <c r="F30" s="17">
        <f t="shared" si="0"/>
        <v>44.37299035369775</v>
      </c>
      <c r="G30" s="32">
        <v>113</v>
      </c>
      <c r="H30" s="17">
        <f t="shared" si="1"/>
        <v>36.33440514469453</v>
      </c>
      <c r="I30" s="60">
        <v>4</v>
      </c>
      <c r="J30" s="17">
        <f t="shared" si="2"/>
        <v>1.2861736334405145</v>
      </c>
      <c r="K30" s="33">
        <v>5</v>
      </c>
      <c r="L30" s="17">
        <f t="shared" si="3"/>
        <v>1.607717041800643</v>
      </c>
      <c r="M30" s="60">
        <v>1</v>
      </c>
      <c r="N30" s="17">
        <f t="shared" si="4"/>
        <v>0.3215434083601286</v>
      </c>
      <c r="O30" s="32">
        <v>3</v>
      </c>
      <c r="P30" s="17">
        <f t="shared" si="5"/>
        <v>0.964630225080386</v>
      </c>
      <c r="Q30" s="125">
        <v>0</v>
      </c>
      <c r="R30" s="17">
        <f t="shared" si="15"/>
        <v>0</v>
      </c>
      <c r="S30" s="126">
        <v>31</v>
      </c>
      <c r="T30" s="17">
        <f t="shared" si="6"/>
        <v>9.967845659163988</v>
      </c>
      <c r="U30" s="32">
        <v>0</v>
      </c>
      <c r="V30" s="17">
        <f t="shared" si="7"/>
        <v>0</v>
      </c>
      <c r="W30" s="126">
        <v>0</v>
      </c>
      <c r="X30" s="17">
        <f t="shared" si="8"/>
        <v>0</v>
      </c>
      <c r="Y30" s="63">
        <v>0</v>
      </c>
      <c r="Z30" s="17">
        <f t="shared" si="9"/>
        <v>0</v>
      </c>
      <c r="AA30" s="63">
        <f t="shared" si="16"/>
        <v>295</v>
      </c>
      <c r="AB30" s="67">
        <f t="shared" si="10"/>
        <v>94.85530546623794</v>
      </c>
      <c r="AC30" s="18">
        <v>16</v>
      </c>
      <c r="AD30" s="76">
        <f t="shared" si="11"/>
        <v>5.144694533762058</v>
      </c>
      <c r="AE30" s="63">
        <f t="shared" si="12"/>
        <v>311</v>
      </c>
      <c r="AF30" s="76">
        <f t="shared" si="13"/>
        <v>47.12121212121212</v>
      </c>
      <c r="AG30" s="77">
        <f t="shared" si="14"/>
        <v>-52.87878787878788</v>
      </c>
    </row>
    <row r="31" spans="1:33" ht="12.75">
      <c r="A31" s="247"/>
      <c r="B31" s="5">
        <v>423</v>
      </c>
      <c r="C31" s="3" t="s">
        <v>7</v>
      </c>
      <c r="D31" s="6">
        <v>167</v>
      </c>
      <c r="E31" s="33">
        <v>40</v>
      </c>
      <c r="F31" s="17">
        <f t="shared" si="0"/>
        <v>32.78688524590164</v>
      </c>
      <c r="G31" s="32">
        <v>48</v>
      </c>
      <c r="H31" s="17">
        <f t="shared" si="1"/>
        <v>39.34426229508197</v>
      </c>
      <c r="I31" s="60">
        <v>11</v>
      </c>
      <c r="J31" s="17">
        <f t="shared" si="2"/>
        <v>9.01639344262295</v>
      </c>
      <c r="K31" s="33">
        <v>5</v>
      </c>
      <c r="L31" s="17">
        <f t="shared" si="3"/>
        <v>4.098360655737705</v>
      </c>
      <c r="M31" s="60">
        <v>0</v>
      </c>
      <c r="N31" s="17">
        <f t="shared" si="4"/>
        <v>0</v>
      </c>
      <c r="O31" s="32">
        <v>5</v>
      </c>
      <c r="P31" s="17">
        <f t="shared" si="5"/>
        <v>4.098360655737705</v>
      </c>
      <c r="Q31" s="125">
        <v>0</v>
      </c>
      <c r="R31" s="17">
        <f t="shared" si="15"/>
        <v>0</v>
      </c>
      <c r="S31" s="126">
        <v>7</v>
      </c>
      <c r="T31" s="17">
        <f t="shared" si="6"/>
        <v>5.737704918032787</v>
      </c>
      <c r="U31" s="32">
        <v>0</v>
      </c>
      <c r="V31" s="17">
        <f t="shared" si="7"/>
        <v>0</v>
      </c>
      <c r="W31" s="126">
        <v>0</v>
      </c>
      <c r="X31" s="17">
        <f t="shared" si="8"/>
        <v>0</v>
      </c>
      <c r="Y31" s="63">
        <v>0</v>
      </c>
      <c r="Z31" s="17">
        <f t="shared" si="9"/>
        <v>0</v>
      </c>
      <c r="AA31" s="63">
        <f t="shared" si="16"/>
        <v>116</v>
      </c>
      <c r="AB31" s="67">
        <f t="shared" si="10"/>
        <v>95.08196721311475</v>
      </c>
      <c r="AC31" s="18">
        <v>6</v>
      </c>
      <c r="AD31" s="76">
        <f t="shared" si="11"/>
        <v>4.918032786885246</v>
      </c>
      <c r="AE31" s="63">
        <f t="shared" si="12"/>
        <v>122</v>
      </c>
      <c r="AF31" s="76">
        <f t="shared" si="13"/>
        <v>73.05389221556887</v>
      </c>
      <c r="AG31" s="77">
        <f t="shared" si="14"/>
        <v>-26.946107784431135</v>
      </c>
    </row>
    <row r="32" spans="1:33" ht="12.75">
      <c r="A32" s="247"/>
      <c r="B32" s="5">
        <v>424</v>
      </c>
      <c r="C32" s="3" t="s">
        <v>7</v>
      </c>
      <c r="D32" s="6">
        <v>390</v>
      </c>
      <c r="E32" s="33">
        <v>109</v>
      </c>
      <c r="F32" s="17">
        <f t="shared" si="0"/>
        <v>54.773869346733676</v>
      </c>
      <c r="G32" s="32">
        <v>68</v>
      </c>
      <c r="H32" s="17">
        <f t="shared" si="1"/>
        <v>34.17085427135678</v>
      </c>
      <c r="I32" s="60">
        <v>2</v>
      </c>
      <c r="J32" s="17">
        <f t="shared" si="2"/>
        <v>1.0050251256281406</v>
      </c>
      <c r="K32" s="33">
        <v>4</v>
      </c>
      <c r="L32" s="17">
        <f t="shared" si="3"/>
        <v>2.0100502512562812</v>
      </c>
      <c r="M32" s="60">
        <v>1</v>
      </c>
      <c r="N32" s="17">
        <f t="shared" si="4"/>
        <v>0.5025125628140703</v>
      </c>
      <c r="O32" s="32">
        <v>3</v>
      </c>
      <c r="P32" s="17">
        <f t="shared" si="5"/>
        <v>1.507537688442211</v>
      </c>
      <c r="Q32" s="125">
        <v>1</v>
      </c>
      <c r="R32" s="17">
        <f t="shared" si="15"/>
        <v>0.5025125628140703</v>
      </c>
      <c r="S32" s="126">
        <v>7</v>
      </c>
      <c r="T32" s="17">
        <f t="shared" si="6"/>
        <v>3.5175879396984926</v>
      </c>
      <c r="U32" s="32">
        <v>0</v>
      </c>
      <c r="V32" s="17">
        <f t="shared" si="7"/>
        <v>0</v>
      </c>
      <c r="W32" s="126">
        <v>0</v>
      </c>
      <c r="X32" s="17">
        <f t="shared" si="8"/>
        <v>0</v>
      </c>
      <c r="Y32" s="63">
        <v>0</v>
      </c>
      <c r="Z32" s="17">
        <f t="shared" si="9"/>
        <v>0</v>
      </c>
      <c r="AA32" s="63">
        <f t="shared" si="16"/>
        <v>195</v>
      </c>
      <c r="AB32" s="67">
        <f t="shared" si="10"/>
        <v>97.98994974874373</v>
      </c>
      <c r="AC32" s="18">
        <v>4</v>
      </c>
      <c r="AD32" s="76">
        <f t="shared" si="11"/>
        <v>2.0100502512562812</v>
      </c>
      <c r="AE32" s="63">
        <f t="shared" si="12"/>
        <v>199</v>
      </c>
      <c r="AF32" s="76">
        <f t="shared" si="13"/>
        <v>51.02564102564102</v>
      </c>
      <c r="AG32" s="77">
        <f t="shared" si="14"/>
        <v>-48.97435897435898</v>
      </c>
    </row>
    <row r="33" spans="1:33" ht="12.75">
      <c r="A33" s="247"/>
      <c r="B33" s="5">
        <v>425</v>
      </c>
      <c r="C33" s="3" t="s">
        <v>7</v>
      </c>
      <c r="D33" s="6">
        <v>483</v>
      </c>
      <c r="E33" s="33">
        <v>114</v>
      </c>
      <c r="F33" s="17">
        <f t="shared" si="0"/>
        <v>38</v>
      </c>
      <c r="G33" s="32">
        <v>122</v>
      </c>
      <c r="H33" s="17">
        <f t="shared" si="1"/>
        <v>40.666666666666664</v>
      </c>
      <c r="I33" s="60">
        <v>1</v>
      </c>
      <c r="J33" s="17">
        <f t="shared" si="2"/>
        <v>0.33333333333333337</v>
      </c>
      <c r="K33" s="33">
        <v>0</v>
      </c>
      <c r="L33" s="17">
        <f t="shared" si="3"/>
        <v>0</v>
      </c>
      <c r="M33" s="60">
        <v>6</v>
      </c>
      <c r="N33" s="17">
        <f t="shared" si="4"/>
        <v>2</v>
      </c>
      <c r="O33" s="32">
        <v>39</v>
      </c>
      <c r="P33" s="17">
        <f t="shared" si="5"/>
        <v>13</v>
      </c>
      <c r="Q33" s="125">
        <v>1</v>
      </c>
      <c r="R33" s="17">
        <f t="shared" si="15"/>
        <v>0.33333333333333337</v>
      </c>
      <c r="S33" s="126">
        <v>5</v>
      </c>
      <c r="T33" s="17">
        <f t="shared" si="6"/>
        <v>1.6666666666666667</v>
      </c>
      <c r="U33" s="32">
        <v>0</v>
      </c>
      <c r="V33" s="17">
        <f t="shared" si="7"/>
        <v>0</v>
      </c>
      <c r="W33" s="126">
        <v>2</v>
      </c>
      <c r="X33" s="17">
        <f t="shared" si="8"/>
        <v>0.6666666666666667</v>
      </c>
      <c r="Y33" s="63">
        <v>0</v>
      </c>
      <c r="Z33" s="17">
        <f t="shared" si="9"/>
        <v>0</v>
      </c>
      <c r="AA33" s="63">
        <f t="shared" si="16"/>
        <v>290</v>
      </c>
      <c r="AB33" s="67">
        <f t="shared" si="10"/>
        <v>96.66666666666667</v>
      </c>
      <c r="AC33" s="18">
        <v>10</v>
      </c>
      <c r="AD33" s="76">
        <f t="shared" si="11"/>
        <v>3.3333333333333335</v>
      </c>
      <c r="AE33" s="63">
        <f t="shared" si="12"/>
        <v>300</v>
      </c>
      <c r="AF33" s="76">
        <f t="shared" si="13"/>
        <v>62.11180124223602</v>
      </c>
      <c r="AG33" s="77">
        <f t="shared" si="14"/>
        <v>-37.88819875776398</v>
      </c>
    </row>
    <row r="34" spans="1:33" ht="12.75">
      <c r="A34" s="247"/>
      <c r="B34" s="5">
        <v>426</v>
      </c>
      <c r="C34" s="3" t="s">
        <v>7</v>
      </c>
      <c r="D34" s="6">
        <v>657</v>
      </c>
      <c r="E34" s="33">
        <v>122</v>
      </c>
      <c r="F34" s="17">
        <f t="shared" si="0"/>
        <v>44.68864468864469</v>
      </c>
      <c r="G34" s="32">
        <v>119</v>
      </c>
      <c r="H34" s="17">
        <f t="shared" si="1"/>
        <v>43.58974358974359</v>
      </c>
      <c r="I34" s="60">
        <v>11</v>
      </c>
      <c r="J34" s="17">
        <f t="shared" si="2"/>
        <v>4.029304029304029</v>
      </c>
      <c r="K34" s="33">
        <v>6</v>
      </c>
      <c r="L34" s="17">
        <f t="shared" si="3"/>
        <v>2.197802197802198</v>
      </c>
      <c r="M34" s="60">
        <v>0</v>
      </c>
      <c r="N34" s="17">
        <f t="shared" si="4"/>
        <v>0</v>
      </c>
      <c r="O34" s="32">
        <v>9</v>
      </c>
      <c r="P34" s="17">
        <f t="shared" si="5"/>
        <v>3.296703296703297</v>
      </c>
      <c r="Q34" s="125">
        <v>2</v>
      </c>
      <c r="R34" s="17">
        <f t="shared" si="15"/>
        <v>0.7326007326007326</v>
      </c>
      <c r="S34" s="126">
        <v>4</v>
      </c>
      <c r="T34" s="17">
        <f t="shared" si="6"/>
        <v>1.465201465201465</v>
      </c>
      <c r="U34" s="32">
        <v>0</v>
      </c>
      <c r="V34" s="17">
        <f t="shared" si="7"/>
        <v>0</v>
      </c>
      <c r="W34" s="126">
        <v>0</v>
      </c>
      <c r="X34" s="17">
        <f t="shared" si="8"/>
        <v>0</v>
      </c>
      <c r="Y34" s="63">
        <v>0</v>
      </c>
      <c r="Z34" s="17">
        <f t="shared" si="9"/>
        <v>0</v>
      </c>
      <c r="AA34" s="63">
        <f t="shared" si="16"/>
        <v>273</v>
      </c>
      <c r="AB34" s="67">
        <f t="shared" si="10"/>
        <v>100</v>
      </c>
      <c r="AC34" s="18">
        <v>0</v>
      </c>
      <c r="AD34" s="76">
        <f t="shared" si="11"/>
        <v>0</v>
      </c>
      <c r="AE34" s="63">
        <f t="shared" si="12"/>
        <v>273</v>
      </c>
      <c r="AF34" s="76">
        <f t="shared" si="13"/>
        <v>41.55251141552511</v>
      </c>
      <c r="AG34" s="77">
        <f t="shared" si="14"/>
        <v>-58.44748858447489</v>
      </c>
    </row>
    <row r="35" spans="1:33" ht="12.75">
      <c r="A35" s="247"/>
      <c r="B35" s="5">
        <v>426</v>
      </c>
      <c r="C35" s="3" t="s">
        <v>8</v>
      </c>
      <c r="D35" s="6">
        <v>658</v>
      </c>
      <c r="E35" s="33">
        <v>171</v>
      </c>
      <c r="F35" s="17">
        <f t="shared" si="0"/>
        <v>45.96774193548387</v>
      </c>
      <c r="G35" s="32">
        <v>145</v>
      </c>
      <c r="H35" s="17">
        <f t="shared" si="1"/>
        <v>38.97849462365591</v>
      </c>
      <c r="I35" s="60">
        <v>4</v>
      </c>
      <c r="J35" s="17">
        <f t="shared" si="2"/>
        <v>1.0752688172043012</v>
      </c>
      <c r="K35" s="33">
        <v>3</v>
      </c>
      <c r="L35" s="17">
        <f t="shared" si="3"/>
        <v>0.8064516129032258</v>
      </c>
      <c r="M35" s="60">
        <v>4</v>
      </c>
      <c r="N35" s="17">
        <f t="shared" si="4"/>
        <v>1.0752688172043012</v>
      </c>
      <c r="O35" s="32">
        <v>27</v>
      </c>
      <c r="P35" s="17">
        <f t="shared" si="5"/>
        <v>7.258064516129033</v>
      </c>
      <c r="Q35" s="125">
        <v>1</v>
      </c>
      <c r="R35" s="17">
        <f t="shared" si="15"/>
        <v>0.2688172043010753</v>
      </c>
      <c r="S35" s="126">
        <v>5</v>
      </c>
      <c r="T35" s="17">
        <f t="shared" si="6"/>
        <v>1.3440860215053763</v>
      </c>
      <c r="U35" s="32">
        <v>0</v>
      </c>
      <c r="V35" s="17">
        <f t="shared" si="7"/>
        <v>0</v>
      </c>
      <c r="W35" s="126">
        <v>0</v>
      </c>
      <c r="X35" s="17">
        <f t="shared" si="8"/>
        <v>0</v>
      </c>
      <c r="Y35" s="63">
        <v>0</v>
      </c>
      <c r="Z35" s="17">
        <f t="shared" si="9"/>
        <v>0</v>
      </c>
      <c r="AA35" s="63">
        <f t="shared" si="16"/>
        <v>360</v>
      </c>
      <c r="AB35" s="67">
        <f t="shared" si="10"/>
        <v>96.7741935483871</v>
      </c>
      <c r="AC35" s="18">
        <v>12</v>
      </c>
      <c r="AD35" s="76">
        <f t="shared" si="11"/>
        <v>3.225806451612903</v>
      </c>
      <c r="AE35" s="63">
        <f t="shared" si="12"/>
        <v>372</v>
      </c>
      <c r="AF35" s="76">
        <f t="shared" si="13"/>
        <v>56.53495440729483</v>
      </c>
      <c r="AG35" s="77">
        <f t="shared" si="14"/>
        <v>-43.46504559270517</v>
      </c>
    </row>
    <row r="36" spans="1:33" ht="12.75">
      <c r="A36" s="247"/>
      <c r="B36" s="5">
        <v>427</v>
      </c>
      <c r="C36" s="3" t="s">
        <v>7</v>
      </c>
      <c r="D36" s="6">
        <v>431</v>
      </c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2"/>
    </row>
    <row r="37" spans="1:33" ht="13.5" thickBot="1">
      <c r="A37" s="248"/>
      <c r="B37" s="46">
        <v>427</v>
      </c>
      <c r="C37" s="47" t="s">
        <v>8</v>
      </c>
      <c r="D37" s="48">
        <v>431</v>
      </c>
      <c r="E37" s="99">
        <v>76</v>
      </c>
      <c r="F37" s="50">
        <f t="shared" si="0"/>
        <v>32.758620689655174</v>
      </c>
      <c r="G37" s="100">
        <v>121</v>
      </c>
      <c r="H37" s="50">
        <f t="shared" si="1"/>
        <v>52.1551724137931</v>
      </c>
      <c r="I37" s="62">
        <v>3</v>
      </c>
      <c r="J37" s="50">
        <f t="shared" si="2"/>
        <v>1.293103448275862</v>
      </c>
      <c r="K37" s="99">
        <v>5</v>
      </c>
      <c r="L37" s="50">
        <f t="shared" si="3"/>
        <v>2.1551724137931036</v>
      </c>
      <c r="M37" s="62">
        <v>3</v>
      </c>
      <c r="N37" s="50">
        <f t="shared" si="4"/>
        <v>1.293103448275862</v>
      </c>
      <c r="O37" s="100">
        <v>1</v>
      </c>
      <c r="P37" s="50">
        <f t="shared" si="5"/>
        <v>0.43103448275862066</v>
      </c>
      <c r="Q37" s="50">
        <v>0</v>
      </c>
      <c r="R37" s="50">
        <f t="shared" si="15"/>
        <v>0</v>
      </c>
      <c r="S37" s="127">
        <v>23</v>
      </c>
      <c r="T37" s="50">
        <f>S37/AE37*100</f>
        <v>9.913793103448276</v>
      </c>
      <c r="U37" s="100">
        <v>0</v>
      </c>
      <c r="V37" s="50">
        <f t="shared" si="7"/>
        <v>0</v>
      </c>
      <c r="W37" s="127">
        <v>0</v>
      </c>
      <c r="X37" s="50">
        <f t="shared" si="8"/>
        <v>0</v>
      </c>
      <c r="Y37" s="65">
        <v>0</v>
      </c>
      <c r="Z37" s="50">
        <f t="shared" si="9"/>
        <v>0</v>
      </c>
      <c r="AA37" s="65">
        <f>Y37+W37+U37+S37+O37+Q37+M37+K37+I37+G37+E37</f>
        <v>232</v>
      </c>
      <c r="AB37" s="82">
        <f t="shared" si="10"/>
        <v>100</v>
      </c>
      <c r="AC37" s="51">
        <v>0</v>
      </c>
      <c r="AD37" s="116">
        <f t="shared" si="11"/>
        <v>0</v>
      </c>
      <c r="AE37" s="65">
        <f t="shared" si="12"/>
        <v>232</v>
      </c>
      <c r="AF37" s="116">
        <f t="shared" si="13"/>
        <v>53.82830626450116</v>
      </c>
      <c r="AG37" s="117">
        <f t="shared" si="14"/>
        <v>-46.17169373549884</v>
      </c>
    </row>
    <row r="38" spans="1:39" s="91" customFormat="1" ht="7.5" customHeight="1" thickBot="1" thickTop="1">
      <c r="A38" s="10"/>
      <c r="B38" s="27"/>
      <c r="C38" s="10"/>
      <c r="D38" s="11"/>
      <c r="E38" s="101"/>
      <c r="F38" s="102"/>
      <c r="G38" s="101"/>
      <c r="H38" s="102"/>
      <c r="I38" s="101"/>
      <c r="J38" s="102"/>
      <c r="K38" s="101"/>
      <c r="L38" s="102"/>
      <c r="M38" s="101"/>
      <c r="N38" s="102"/>
      <c r="O38" s="101"/>
      <c r="P38" s="102"/>
      <c r="Q38" s="102"/>
      <c r="R38" s="102"/>
      <c r="S38" s="103"/>
      <c r="T38" s="102"/>
      <c r="U38" s="101"/>
      <c r="V38" s="102"/>
      <c r="W38" s="103"/>
      <c r="X38" s="102"/>
      <c r="Y38" s="103"/>
      <c r="Z38" s="102"/>
      <c r="AA38" s="104"/>
      <c r="AB38" s="103"/>
      <c r="AC38" s="103"/>
      <c r="AD38" s="83"/>
      <c r="AE38" s="103"/>
      <c r="AF38" s="83"/>
      <c r="AG38" s="83"/>
      <c r="AH38" s="131"/>
      <c r="AI38" s="131"/>
      <c r="AJ38" s="131"/>
      <c r="AK38" s="131"/>
      <c r="AL38" s="131"/>
      <c r="AM38" s="131"/>
    </row>
    <row r="39" spans="1:39" s="8" customFormat="1" ht="18" customHeight="1" thickBot="1" thickTop="1">
      <c r="A39" s="249" t="s">
        <v>20</v>
      </c>
      <c r="B39" s="250"/>
      <c r="C39" s="21">
        <f>COUNTA(C13:C37)</f>
        <v>25</v>
      </c>
      <c r="D39" s="22">
        <f>SUM(D13:D38)</f>
        <v>11058</v>
      </c>
      <c r="E39" s="95">
        <f>SUM(E13:E38)</f>
        <v>2274</v>
      </c>
      <c r="F39" s="78">
        <f>E39/AE39*100</f>
        <v>37.005695687550855</v>
      </c>
      <c r="G39" s="95">
        <f>SUM(G13:G38)</f>
        <v>2692</v>
      </c>
      <c r="H39" s="78">
        <f>G39/AE39*100</f>
        <v>43.8079739625712</v>
      </c>
      <c r="I39" s="95">
        <f>SUM(I13:I38)</f>
        <v>232</v>
      </c>
      <c r="J39" s="78">
        <f>I39/AE39*100</f>
        <v>3.775427176566314</v>
      </c>
      <c r="K39" s="95">
        <f>SUM(K13:K38)</f>
        <v>102</v>
      </c>
      <c r="L39" s="78">
        <f>K39/AE39*100</f>
        <v>1.659886086248983</v>
      </c>
      <c r="M39" s="95">
        <f>SUM(M13:M38)</f>
        <v>45</v>
      </c>
      <c r="N39" s="78">
        <f>M39/AE39*100</f>
        <v>0.7323026851098454</v>
      </c>
      <c r="O39" s="95">
        <f>SUM(O13:O38)</f>
        <v>347</v>
      </c>
      <c r="P39" s="78">
        <f>O39/AE39*100</f>
        <v>5.64686737184703</v>
      </c>
      <c r="Q39" s="129">
        <f>SUM(Q13:Q38)</f>
        <v>7</v>
      </c>
      <c r="R39" s="78">
        <f>Q39/AE39*100</f>
        <v>0.11391375101708705</v>
      </c>
      <c r="S39" s="22">
        <f>SUM(S13:S38)</f>
        <v>248</v>
      </c>
      <c r="T39" s="78">
        <f>S39/AE39*100</f>
        <v>4.03580146460537</v>
      </c>
      <c r="U39" s="95">
        <f>SUM(U13:U38)</f>
        <v>3</v>
      </c>
      <c r="V39" s="78">
        <f>U39/AE39*100</f>
        <v>0.04882017900732303</v>
      </c>
      <c r="W39" s="22">
        <f>SUM(W13:W38)</f>
        <v>3</v>
      </c>
      <c r="X39" s="78">
        <f>W39/AE39*100</f>
        <v>0.04882017900732303</v>
      </c>
      <c r="Y39" s="22">
        <f>SUM(Y13:Y38)</f>
        <v>0</v>
      </c>
      <c r="Z39" s="78">
        <f>Y39/AE39*100</f>
        <v>0</v>
      </c>
      <c r="AA39" s="22">
        <f>SUM(AA13:AA38)</f>
        <v>5953</v>
      </c>
      <c r="AB39" s="85">
        <f>AA39/AE39*100</f>
        <v>96.87550854353132</v>
      </c>
      <c r="AC39" s="22">
        <f>SUM(AC13:AC38)</f>
        <v>192</v>
      </c>
      <c r="AD39" s="118">
        <f>AC39/AE39*100</f>
        <v>3.124491456468674</v>
      </c>
      <c r="AE39" s="22">
        <f>SUM(AE13:AE38)</f>
        <v>6145</v>
      </c>
      <c r="AF39" s="118">
        <f>AE39/D39*100</f>
        <v>55.57062759992766</v>
      </c>
      <c r="AG39" s="80">
        <f>AF39-100</f>
        <v>-44.42937240007234</v>
      </c>
      <c r="AH39" s="13"/>
      <c r="AI39" s="13"/>
      <c r="AJ39" s="13"/>
      <c r="AK39" s="13"/>
      <c r="AL39" s="13"/>
      <c r="AM39" s="13"/>
    </row>
    <row r="40" ht="13.5" thickTop="1"/>
  </sheetData>
  <mergeCells count="32">
    <mergeCell ref="A8:AG8"/>
    <mergeCell ref="AC9:AD10"/>
    <mergeCell ref="C9:C11"/>
    <mergeCell ref="D9:D11"/>
    <mergeCell ref="AG9:AG11"/>
    <mergeCell ref="G10:H10"/>
    <mergeCell ref="I10:J10"/>
    <mergeCell ref="Q10:R10"/>
    <mergeCell ref="A1:AG1"/>
    <mergeCell ref="A2:AG2"/>
    <mergeCell ref="A3:AG3"/>
    <mergeCell ref="A4:AG4"/>
    <mergeCell ref="A5:AG5"/>
    <mergeCell ref="A6:AG6"/>
    <mergeCell ref="A7:AG7"/>
    <mergeCell ref="E10:F10"/>
    <mergeCell ref="S10:T10"/>
    <mergeCell ref="E9:Z9"/>
    <mergeCell ref="M10:N10"/>
    <mergeCell ref="U10:V10"/>
    <mergeCell ref="W10:X10"/>
    <mergeCell ref="O10:P10"/>
    <mergeCell ref="A13:A37"/>
    <mergeCell ref="A39:B39"/>
    <mergeCell ref="E36:AG36"/>
    <mergeCell ref="Y10:Z10"/>
    <mergeCell ref="AF9:AF11"/>
    <mergeCell ref="A9:A11"/>
    <mergeCell ref="B9:B11"/>
    <mergeCell ref="AA9:AB10"/>
    <mergeCell ref="K10:L10"/>
    <mergeCell ref="AE9:AE11"/>
  </mergeCells>
  <printOptions horizontalCentered="1"/>
  <pageMargins left="0" right="0" top="0.5905511811023623" bottom="0.5905511811023623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G70"/>
  <sheetViews>
    <sheetView zoomScale="75" zoomScaleNormal="75" workbookViewId="0" topLeftCell="A1">
      <selection activeCell="N84" sqref="N84"/>
    </sheetView>
  </sheetViews>
  <sheetFormatPr defaultColWidth="11.421875" defaultRowHeight="12.75"/>
  <cols>
    <col min="1" max="1" width="10.8515625" style="1" customWidth="1"/>
    <col min="2" max="2" width="7.8515625" style="4" customWidth="1"/>
    <col min="3" max="3" width="5.7109375" style="1" customWidth="1"/>
    <col min="4" max="4" width="6.421875" style="7" customWidth="1"/>
    <col min="5" max="5" width="7.140625" style="58" customWidth="1"/>
    <col min="6" max="6" width="4.57421875" style="14" customWidth="1"/>
    <col min="7" max="7" width="7.00390625" style="58" customWidth="1"/>
    <col min="8" max="8" width="4.421875" style="14" customWidth="1"/>
    <col min="9" max="9" width="5.8515625" style="58" customWidth="1"/>
    <col min="10" max="10" width="4.57421875" style="14" customWidth="1"/>
    <col min="11" max="11" width="5.7109375" style="58" customWidth="1"/>
    <col min="12" max="12" width="4.57421875" style="14" customWidth="1"/>
    <col min="13" max="13" width="5.7109375" style="58" customWidth="1"/>
    <col min="14" max="14" width="4.57421875" style="14" customWidth="1"/>
    <col min="15" max="15" width="6.00390625" style="58" customWidth="1"/>
    <col min="16" max="16" width="4.57421875" style="14" customWidth="1"/>
    <col min="17" max="17" width="5.7109375" style="14" customWidth="1"/>
    <col min="18" max="18" width="4.57421875" style="14" customWidth="1"/>
    <col min="19" max="19" width="5.7109375" style="58" customWidth="1"/>
    <col min="20" max="20" width="4.57421875" style="14" customWidth="1"/>
    <col min="21" max="21" width="5.7109375" style="68" customWidth="1"/>
    <col min="22" max="22" width="4.57421875" style="14" customWidth="1"/>
    <col min="23" max="23" width="5.7109375" style="58" customWidth="1"/>
    <col min="24" max="24" width="4.57421875" style="14" customWidth="1"/>
    <col min="25" max="25" width="5.7109375" style="58" customWidth="1"/>
    <col min="26" max="26" width="4.57421875" style="14" customWidth="1"/>
    <col min="27" max="27" width="6.140625" style="58" customWidth="1"/>
    <col min="28" max="28" width="4.421875" style="58" customWidth="1"/>
    <col min="29" max="29" width="5.7109375" style="58" customWidth="1"/>
    <col min="30" max="30" width="4.57421875" style="68" customWidth="1"/>
    <col min="31" max="31" width="8.00390625" style="58" customWidth="1"/>
    <col min="32" max="32" width="7.8515625" style="68" customWidth="1"/>
    <col min="33" max="33" width="7.421875" style="68" customWidth="1"/>
  </cols>
  <sheetData>
    <row r="1" spans="1:33" ht="39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</row>
    <row r="2" spans="1:33" ht="18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 ht="12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</row>
    <row r="4" spans="1:33" ht="12.75">
      <c r="A4" s="217" t="s">
        <v>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</row>
    <row r="5" spans="1:33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</row>
    <row r="6" spans="1:33" ht="31.5" customHeight="1">
      <c r="A6" s="218" t="s">
        <v>57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</row>
    <row r="7" spans="1:33" ht="11.25" customHeight="1">
      <c r="A7" s="219" t="s">
        <v>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</row>
    <row r="8" spans="1:33" ht="13.5" thickBot="1">
      <c r="A8" s="220" t="s">
        <v>48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</row>
    <row r="9" spans="1:33" s="84" customFormat="1" ht="12" customHeight="1" thickBot="1" thickTop="1">
      <c r="A9" s="199" t="s">
        <v>36</v>
      </c>
      <c r="B9" s="200" t="s">
        <v>4</v>
      </c>
      <c r="C9" s="199" t="s">
        <v>5</v>
      </c>
      <c r="D9" s="207" t="s">
        <v>23</v>
      </c>
      <c r="E9" s="210" t="s">
        <v>26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01" t="s">
        <v>27</v>
      </c>
      <c r="AB9" s="204"/>
      <c r="AC9" s="221" t="s">
        <v>24</v>
      </c>
      <c r="AD9" s="222"/>
      <c r="AE9" s="207" t="s">
        <v>25</v>
      </c>
      <c r="AF9" s="203" t="s">
        <v>38</v>
      </c>
      <c r="AG9" s="211" t="s">
        <v>39</v>
      </c>
    </row>
    <row r="10" spans="1:33" s="15" customFormat="1" ht="18.75" customHeight="1" thickBot="1" thickTop="1">
      <c r="A10" s="199"/>
      <c r="B10" s="200"/>
      <c r="C10" s="199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  <c r="R10" s="209"/>
      <c r="S10" s="208"/>
      <c r="T10" s="209"/>
      <c r="U10" s="208"/>
      <c r="V10" s="209"/>
      <c r="W10" s="208"/>
      <c r="X10" s="209"/>
      <c r="Y10" s="208"/>
      <c r="Z10" s="209"/>
      <c r="AA10" s="205"/>
      <c r="AB10" s="206"/>
      <c r="AC10" s="223"/>
      <c r="AD10" s="224"/>
      <c r="AE10" s="207"/>
      <c r="AF10" s="197"/>
      <c r="AG10" s="212"/>
    </row>
    <row r="11" spans="1:33" s="15" customFormat="1" ht="12.75" customHeight="1" thickBot="1" thickTop="1">
      <c r="A11" s="199"/>
      <c r="B11" s="200"/>
      <c r="C11" s="199"/>
      <c r="D11" s="207"/>
      <c r="E11" s="19" t="s">
        <v>21</v>
      </c>
      <c r="F11" s="70" t="s">
        <v>22</v>
      </c>
      <c r="G11" s="19" t="s">
        <v>21</v>
      </c>
      <c r="H11" s="70" t="s">
        <v>22</v>
      </c>
      <c r="I11" s="19" t="s">
        <v>21</v>
      </c>
      <c r="J11" s="70" t="s">
        <v>22</v>
      </c>
      <c r="K11" s="19" t="s">
        <v>21</v>
      </c>
      <c r="L11" s="70" t="s">
        <v>22</v>
      </c>
      <c r="M11" s="19" t="s">
        <v>21</v>
      </c>
      <c r="N11" s="70" t="s">
        <v>22</v>
      </c>
      <c r="O11" s="19" t="s">
        <v>21</v>
      </c>
      <c r="P11" s="70" t="s">
        <v>22</v>
      </c>
      <c r="Q11" s="19" t="s">
        <v>21</v>
      </c>
      <c r="R11" s="70" t="s">
        <v>22</v>
      </c>
      <c r="S11" s="19" t="s">
        <v>21</v>
      </c>
      <c r="T11" s="70" t="s">
        <v>22</v>
      </c>
      <c r="U11" s="19" t="s">
        <v>21</v>
      </c>
      <c r="V11" s="70" t="s">
        <v>22</v>
      </c>
      <c r="W11" s="19" t="s">
        <v>21</v>
      </c>
      <c r="X11" s="70" t="s">
        <v>22</v>
      </c>
      <c r="Y11" s="19" t="s">
        <v>21</v>
      </c>
      <c r="Z11" s="70" t="s">
        <v>22</v>
      </c>
      <c r="AA11" s="20" t="s">
        <v>28</v>
      </c>
      <c r="AB11" s="34" t="s">
        <v>22</v>
      </c>
      <c r="AC11" s="19" t="s">
        <v>28</v>
      </c>
      <c r="AD11" s="34" t="s">
        <v>22</v>
      </c>
      <c r="AE11" s="207"/>
      <c r="AF11" s="198"/>
      <c r="AG11" s="213"/>
    </row>
    <row r="12" spans="1:33" s="2" customFormat="1" ht="7.5" customHeight="1" thickBot="1" thickTop="1">
      <c r="A12" s="1"/>
      <c r="B12" s="4"/>
      <c r="C12" s="1"/>
      <c r="D12" s="7"/>
      <c r="E12" s="58"/>
      <c r="F12" s="14"/>
      <c r="G12" s="58"/>
      <c r="H12" s="14"/>
      <c r="I12" s="58"/>
      <c r="J12" s="14"/>
      <c r="K12" s="58"/>
      <c r="L12" s="14"/>
      <c r="M12" s="58"/>
      <c r="N12" s="14"/>
      <c r="O12" s="58"/>
      <c r="P12" s="14"/>
      <c r="Q12" s="14"/>
      <c r="R12" s="14"/>
      <c r="S12" s="58"/>
      <c r="T12" s="14"/>
      <c r="U12" s="68"/>
      <c r="V12" s="14"/>
      <c r="W12" s="58"/>
      <c r="X12" s="14"/>
      <c r="Y12" s="58"/>
      <c r="Z12" s="14"/>
      <c r="AA12" s="58"/>
      <c r="AB12" s="58"/>
      <c r="AC12" s="58"/>
      <c r="AD12" s="68"/>
      <c r="AE12" s="58"/>
      <c r="AF12" s="68"/>
      <c r="AG12" s="68"/>
    </row>
    <row r="13" spans="1:33" ht="13.5" thickTop="1">
      <c r="A13" s="246" t="s">
        <v>35</v>
      </c>
      <c r="B13" s="37">
        <v>273</v>
      </c>
      <c r="C13" s="38" t="s">
        <v>7</v>
      </c>
      <c r="D13" s="39">
        <v>572</v>
      </c>
      <c r="E13" s="97">
        <v>15</v>
      </c>
      <c r="F13" s="41">
        <f aca="true" t="shared" si="0" ref="F13:F62">E13/AE13*100</f>
        <v>4.322766570605188</v>
      </c>
      <c r="G13" s="98">
        <v>53</v>
      </c>
      <c r="H13" s="41">
        <f aca="true" t="shared" si="1" ref="H13:H62">G13/AE13*100</f>
        <v>15.273775216138327</v>
      </c>
      <c r="I13" s="61">
        <v>1</v>
      </c>
      <c r="J13" s="41">
        <f aca="true" t="shared" si="2" ref="J13:J62">I13/AE13*100</f>
        <v>0.2881844380403458</v>
      </c>
      <c r="K13" s="97">
        <v>188</v>
      </c>
      <c r="L13" s="41">
        <f aca="true" t="shared" si="3" ref="L13:L62">K13/AE13*100</f>
        <v>54.17867435158501</v>
      </c>
      <c r="M13" s="61">
        <v>0</v>
      </c>
      <c r="N13" s="41">
        <f aca="true" t="shared" si="4" ref="N13:N62">M13/AE13*100</f>
        <v>0</v>
      </c>
      <c r="O13" s="97">
        <v>71</v>
      </c>
      <c r="P13" s="41">
        <f aca="true" t="shared" si="5" ref="P13:P62">O13/AE13*100</f>
        <v>20.461095100864554</v>
      </c>
      <c r="Q13" s="124">
        <v>1</v>
      </c>
      <c r="R13" s="41">
        <f>Q13/AE13*100</f>
        <v>0.2881844380403458</v>
      </c>
      <c r="S13" s="88">
        <v>0</v>
      </c>
      <c r="T13" s="41">
        <f aca="true" t="shared" si="6" ref="T13:T62">S13/AE13*100</f>
        <v>0</v>
      </c>
      <c r="U13" s="97">
        <v>0</v>
      </c>
      <c r="V13" s="41">
        <f aca="true" t="shared" si="7" ref="V13:V62">U13/AE13*100</f>
        <v>0</v>
      </c>
      <c r="W13" s="88">
        <v>0</v>
      </c>
      <c r="X13" s="41">
        <f aca="true" t="shared" si="8" ref="X13:X62">W13/AE13*100</f>
        <v>0</v>
      </c>
      <c r="Y13" s="64">
        <v>0</v>
      </c>
      <c r="Z13" s="41">
        <f aca="true" t="shared" si="9" ref="Z13:Z62">Y13/AE13*100</f>
        <v>0</v>
      </c>
      <c r="AA13" s="64">
        <f>Y13+W13+U13+S13+O13+M13+K13+I13+G13+E13</f>
        <v>328</v>
      </c>
      <c r="AB13" s="81">
        <f aca="true" t="shared" si="10" ref="AB13:AB62">AA13/AE13*100</f>
        <v>94.52449567723343</v>
      </c>
      <c r="AC13" s="40">
        <v>19</v>
      </c>
      <c r="AD13" s="43">
        <f aca="true" t="shared" si="11" ref="AD13:AD62">AC13/AE13*100</f>
        <v>5.475504322766571</v>
      </c>
      <c r="AE13" s="64">
        <f aca="true" t="shared" si="12" ref="AE13:AE53">AA13+AC13</f>
        <v>347</v>
      </c>
      <c r="AF13" s="43">
        <f aca="true" t="shared" si="13" ref="AF13:AF62">AE13/D13*100</f>
        <v>60.66433566433567</v>
      </c>
      <c r="AG13" s="44">
        <f aca="true" t="shared" si="14" ref="AG13:AG62">AF13-100</f>
        <v>-39.33566433566433</v>
      </c>
    </row>
    <row r="14" spans="1:33" ht="12.75">
      <c r="A14" s="247"/>
      <c r="B14" s="5">
        <v>273</v>
      </c>
      <c r="C14" s="3" t="s">
        <v>16</v>
      </c>
      <c r="D14" s="6">
        <v>481</v>
      </c>
      <c r="E14" s="33">
        <v>59</v>
      </c>
      <c r="F14" s="17">
        <f t="shared" si="0"/>
        <v>23.41269841269841</v>
      </c>
      <c r="G14" s="32">
        <v>40</v>
      </c>
      <c r="H14" s="17">
        <f t="shared" si="1"/>
        <v>15.873015873015872</v>
      </c>
      <c r="I14" s="60">
        <v>5</v>
      </c>
      <c r="J14" s="17">
        <f t="shared" si="2"/>
        <v>1.984126984126984</v>
      </c>
      <c r="K14" s="33">
        <v>126</v>
      </c>
      <c r="L14" s="17">
        <f t="shared" si="3"/>
        <v>50</v>
      </c>
      <c r="M14" s="60">
        <v>0</v>
      </c>
      <c r="N14" s="17">
        <f t="shared" si="4"/>
        <v>0</v>
      </c>
      <c r="O14" s="33">
        <v>6</v>
      </c>
      <c r="P14" s="17">
        <f t="shared" si="5"/>
        <v>2.380952380952381</v>
      </c>
      <c r="Q14" s="125">
        <v>1</v>
      </c>
      <c r="R14" s="17">
        <f aca="true" t="shared" si="15" ref="R14:R64">Q14/AE14*100</f>
        <v>0.3968253968253968</v>
      </c>
      <c r="S14" s="54">
        <v>0</v>
      </c>
      <c r="T14" s="17">
        <f t="shared" si="6"/>
        <v>0</v>
      </c>
      <c r="U14" s="33">
        <v>0</v>
      </c>
      <c r="V14" s="17">
        <f t="shared" si="7"/>
        <v>0</v>
      </c>
      <c r="W14" s="54">
        <v>0</v>
      </c>
      <c r="X14" s="17">
        <f t="shared" si="8"/>
        <v>0</v>
      </c>
      <c r="Y14" s="63">
        <v>0</v>
      </c>
      <c r="Z14" s="17">
        <f t="shared" si="9"/>
        <v>0</v>
      </c>
      <c r="AA14" s="63">
        <f aca="true" t="shared" si="16" ref="AA14:AA53">Y14+W14+U14+S14+O14+M14+K14+I14+G14+E14</f>
        <v>236</v>
      </c>
      <c r="AB14" s="67">
        <f t="shared" si="10"/>
        <v>93.65079365079364</v>
      </c>
      <c r="AC14" s="16">
        <v>16</v>
      </c>
      <c r="AD14" s="45">
        <f t="shared" si="11"/>
        <v>6.349206349206349</v>
      </c>
      <c r="AE14" s="63">
        <f t="shared" si="12"/>
        <v>252</v>
      </c>
      <c r="AF14" s="45">
        <f t="shared" si="13"/>
        <v>52.390852390852395</v>
      </c>
      <c r="AG14" s="36">
        <f t="shared" si="14"/>
        <v>-47.609147609147605</v>
      </c>
    </row>
    <row r="15" spans="1:33" ht="12.75">
      <c r="A15" s="247"/>
      <c r="B15" s="5">
        <v>273</v>
      </c>
      <c r="C15" s="3" t="s">
        <v>0</v>
      </c>
      <c r="D15" s="6">
        <v>343</v>
      </c>
      <c r="E15" s="33">
        <v>103</v>
      </c>
      <c r="F15" s="17">
        <f t="shared" si="0"/>
        <v>51.75879396984925</v>
      </c>
      <c r="G15" s="32">
        <v>48</v>
      </c>
      <c r="H15" s="17">
        <f t="shared" si="1"/>
        <v>24.120603015075375</v>
      </c>
      <c r="I15" s="60">
        <v>1</v>
      </c>
      <c r="J15" s="17">
        <f t="shared" si="2"/>
        <v>0.5025125628140703</v>
      </c>
      <c r="K15" s="33">
        <v>24</v>
      </c>
      <c r="L15" s="17">
        <f t="shared" si="3"/>
        <v>12.060301507537687</v>
      </c>
      <c r="M15" s="60">
        <v>0</v>
      </c>
      <c r="N15" s="17">
        <f t="shared" si="4"/>
        <v>0</v>
      </c>
      <c r="O15" s="33">
        <v>12</v>
      </c>
      <c r="P15" s="17">
        <f t="shared" si="5"/>
        <v>6.030150753768844</v>
      </c>
      <c r="Q15" s="125">
        <v>1</v>
      </c>
      <c r="R15" s="17">
        <f t="shared" si="15"/>
        <v>0.5025125628140703</v>
      </c>
      <c r="S15" s="54">
        <v>0</v>
      </c>
      <c r="T15" s="17">
        <f t="shared" si="6"/>
        <v>0</v>
      </c>
      <c r="U15" s="33">
        <v>0</v>
      </c>
      <c r="V15" s="17">
        <f t="shared" si="7"/>
        <v>0</v>
      </c>
      <c r="W15" s="54">
        <v>0</v>
      </c>
      <c r="X15" s="17">
        <f t="shared" si="8"/>
        <v>0</v>
      </c>
      <c r="Y15" s="63">
        <v>0</v>
      </c>
      <c r="Z15" s="17">
        <f t="shared" si="9"/>
        <v>0</v>
      </c>
      <c r="AA15" s="63">
        <f t="shared" si="16"/>
        <v>188</v>
      </c>
      <c r="AB15" s="67">
        <f t="shared" si="10"/>
        <v>94.47236180904522</v>
      </c>
      <c r="AC15" s="16">
        <v>11</v>
      </c>
      <c r="AD15" s="45">
        <f t="shared" si="11"/>
        <v>5.527638190954774</v>
      </c>
      <c r="AE15" s="63">
        <f t="shared" si="12"/>
        <v>199</v>
      </c>
      <c r="AF15" s="45">
        <f t="shared" si="13"/>
        <v>58.01749271137027</v>
      </c>
      <c r="AG15" s="36">
        <f t="shared" si="14"/>
        <v>-41.98250728862973</v>
      </c>
    </row>
    <row r="16" spans="1:33" ht="12.75">
      <c r="A16" s="247"/>
      <c r="B16" s="5">
        <v>273</v>
      </c>
      <c r="C16" s="3" t="s">
        <v>1</v>
      </c>
      <c r="D16" s="6">
        <v>169</v>
      </c>
      <c r="E16" s="33">
        <v>15</v>
      </c>
      <c r="F16" s="17">
        <f t="shared" si="0"/>
        <v>16.666666666666664</v>
      </c>
      <c r="G16" s="32">
        <v>37</v>
      </c>
      <c r="H16" s="17">
        <f t="shared" si="1"/>
        <v>41.11111111111111</v>
      </c>
      <c r="I16" s="60">
        <v>1</v>
      </c>
      <c r="J16" s="17">
        <f t="shared" si="2"/>
        <v>1.1111111111111112</v>
      </c>
      <c r="K16" s="33">
        <v>23</v>
      </c>
      <c r="L16" s="17">
        <f t="shared" si="3"/>
        <v>25.555555555555554</v>
      </c>
      <c r="M16" s="60">
        <v>0</v>
      </c>
      <c r="N16" s="17">
        <f t="shared" si="4"/>
        <v>0</v>
      </c>
      <c r="O16" s="33">
        <v>8</v>
      </c>
      <c r="P16" s="17">
        <f t="shared" si="5"/>
        <v>8.88888888888889</v>
      </c>
      <c r="Q16" s="125">
        <v>1</v>
      </c>
      <c r="R16" s="17">
        <f t="shared" si="15"/>
        <v>1.1111111111111112</v>
      </c>
      <c r="S16" s="60">
        <v>0</v>
      </c>
      <c r="T16" s="17">
        <f t="shared" si="6"/>
        <v>0</v>
      </c>
      <c r="U16" s="60">
        <v>0</v>
      </c>
      <c r="V16" s="17">
        <f t="shared" si="7"/>
        <v>0</v>
      </c>
      <c r="W16" s="60">
        <v>0</v>
      </c>
      <c r="X16" s="17">
        <f t="shared" si="8"/>
        <v>0</v>
      </c>
      <c r="Y16" s="60">
        <v>0</v>
      </c>
      <c r="Z16" s="17">
        <f t="shared" si="9"/>
        <v>0</v>
      </c>
      <c r="AA16" s="63">
        <f t="shared" si="16"/>
        <v>84</v>
      </c>
      <c r="AB16" s="67">
        <f t="shared" si="10"/>
        <v>93.33333333333333</v>
      </c>
      <c r="AC16" s="16">
        <v>6</v>
      </c>
      <c r="AD16" s="45">
        <f t="shared" si="11"/>
        <v>6.666666666666667</v>
      </c>
      <c r="AE16" s="63">
        <f t="shared" si="12"/>
        <v>90</v>
      </c>
      <c r="AF16" s="45">
        <f t="shared" si="13"/>
        <v>53.25443786982249</v>
      </c>
      <c r="AG16" s="36">
        <f t="shared" si="14"/>
        <v>-46.74556213017751</v>
      </c>
    </row>
    <row r="17" spans="1:33" ht="12.75">
      <c r="A17" s="247"/>
      <c r="B17" s="5">
        <v>274</v>
      </c>
      <c r="C17" s="3" t="s">
        <v>7</v>
      </c>
      <c r="D17" s="6">
        <v>468</v>
      </c>
      <c r="E17" s="33">
        <v>111</v>
      </c>
      <c r="F17" s="17">
        <f t="shared" si="0"/>
        <v>49.55357142857143</v>
      </c>
      <c r="G17" s="32">
        <v>55</v>
      </c>
      <c r="H17" s="17">
        <f t="shared" si="1"/>
        <v>24.553571428571427</v>
      </c>
      <c r="I17" s="60">
        <v>3</v>
      </c>
      <c r="J17" s="17">
        <f t="shared" si="2"/>
        <v>1.3392857142857142</v>
      </c>
      <c r="K17" s="33">
        <v>27</v>
      </c>
      <c r="L17" s="17">
        <f t="shared" si="3"/>
        <v>12.053571428571429</v>
      </c>
      <c r="M17" s="60">
        <v>0</v>
      </c>
      <c r="N17" s="17">
        <f t="shared" si="4"/>
        <v>0</v>
      </c>
      <c r="O17" s="33">
        <v>6</v>
      </c>
      <c r="P17" s="17">
        <f t="shared" si="5"/>
        <v>2.6785714285714284</v>
      </c>
      <c r="Q17" s="125">
        <v>1</v>
      </c>
      <c r="R17" s="17">
        <f t="shared" si="15"/>
        <v>0.4464285714285714</v>
      </c>
      <c r="S17" s="60">
        <v>0</v>
      </c>
      <c r="T17" s="17">
        <f t="shared" si="6"/>
        <v>0</v>
      </c>
      <c r="U17" s="60">
        <v>0</v>
      </c>
      <c r="V17" s="17">
        <f t="shared" si="7"/>
        <v>0</v>
      </c>
      <c r="W17" s="60">
        <v>0</v>
      </c>
      <c r="X17" s="17">
        <f t="shared" si="8"/>
        <v>0</v>
      </c>
      <c r="Y17" s="60">
        <v>0</v>
      </c>
      <c r="Z17" s="17">
        <f t="shared" si="9"/>
        <v>0</v>
      </c>
      <c r="AA17" s="63">
        <f t="shared" si="16"/>
        <v>202</v>
      </c>
      <c r="AB17" s="67">
        <f t="shared" si="10"/>
        <v>90.17857142857143</v>
      </c>
      <c r="AC17" s="16">
        <v>22</v>
      </c>
      <c r="AD17" s="45">
        <f t="shared" si="11"/>
        <v>9.821428571428571</v>
      </c>
      <c r="AE17" s="63">
        <f t="shared" si="12"/>
        <v>224</v>
      </c>
      <c r="AF17" s="45">
        <f t="shared" si="13"/>
        <v>47.863247863247864</v>
      </c>
      <c r="AG17" s="36">
        <f t="shared" si="14"/>
        <v>-52.136752136752136</v>
      </c>
    </row>
    <row r="18" spans="1:33" ht="12.75">
      <c r="A18" s="247"/>
      <c r="B18" s="5">
        <v>274</v>
      </c>
      <c r="C18" s="3" t="s">
        <v>8</v>
      </c>
      <c r="D18" s="6">
        <v>469</v>
      </c>
      <c r="E18" s="33">
        <v>104</v>
      </c>
      <c r="F18" s="17">
        <f t="shared" si="0"/>
        <v>42.62295081967213</v>
      </c>
      <c r="G18" s="32">
        <v>73</v>
      </c>
      <c r="H18" s="17">
        <f t="shared" si="1"/>
        <v>29.918032786885245</v>
      </c>
      <c r="I18" s="60">
        <v>2</v>
      </c>
      <c r="J18" s="17">
        <f t="shared" si="2"/>
        <v>0.819672131147541</v>
      </c>
      <c r="K18" s="33">
        <v>42</v>
      </c>
      <c r="L18" s="17">
        <f t="shared" si="3"/>
        <v>17.21311475409836</v>
      </c>
      <c r="M18" s="60">
        <v>0</v>
      </c>
      <c r="N18" s="17">
        <f t="shared" si="4"/>
        <v>0</v>
      </c>
      <c r="O18" s="33">
        <v>9</v>
      </c>
      <c r="P18" s="17">
        <f t="shared" si="5"/>
        <v>3.6885245901639343</v>
      </c>
      <c r="Q18" s="125">
        <v>1</v>
      </c>
      <c r="R18" s="17">
        <f t="shared" si="15"/>
        <v>0.4098360655737705</v>
      </c>
      <c r="S18" s="60">
        <v>0</v>
      </c>
      <c r="T18" s="17">
        <f t="shared" si="6"/>
        <v>0</v>
      </c>
      <c r="U18" s="60">
        <v>0</v>
      </c>
      <c r="V18" s="17">
        <f t="shared" si="7"/>
        <v>0</v>
      </c>
      <c r="W18" s="60">
        <v>0</v>
      </c>
      <c r="X18" s="17">
        <f t="shared" si="8"/>
        <v>0</v>
      </c>
      <c r="Y18" s="60">
        <v>0</v>
      </c>
      <c r="Z18" s="17">
        <f t="shared" si="9"/>
        <v>0</v>
      </c>
      <c r="AA18" s="63">
        <f t="shared" si="16"/>
        <v>230</v>
      </c>
      <c r="AB18" s="67">
        <f t="shared" si="10"/>
        <v>94.26229508196722</v>
      </c>
      <c r="AC18" s="16">
        <v>14</v>
      </c>
      <c r="AD18" s="45">
        <f t="shared" si="11"/>
        <v>5.737704918032787</v>
      </c>
      <c r="AE18" s="63">
        <f t="shared" si="12"/>
        <v>244</v>
      </c>
      <c r="AF18" s="45">
        <f t="shared" si="13"/>
        <v>52.02558635394456</v>
      </c>
      <c r="AG18" s="36">
        <f t="shared" si="14"/>
        <v>-47.97441364605544</v>
      </c>
    </row>
    <row r="19" spans="1:33" ht="12.75">
      <c r="A19" s="247"/>
      <c r="B19" s="5">
        <v>275</v>
      </c>
      <c r="C19" s="3" t="s">
        <v>7</v>
      </c>
      <c r="D19" s="6">
        <v>193</v>
      </c>
      <c r="E19" s="33">
        <v>30</v>
      </c>
      <c r="F19" s="17">
        <f t="shared" si="0"/>
        <v>26.785714285714285</v>
      </c>
      <c r="G19" s="32">
        <v>23</v>
      </c>
      <c r="H19" s="17">
        <f t="shared" si="1"/>
        <v>20.535714285714285</v>
      </c>
      <c r="I19" s="60">
        <v>2</v>
      </c>
      <c r="J19" s="17">
        <f t="shared" si="2"/>
        <v>1.7857142857142856</v>
      </c>
      <c r="K19" s="33">
        <v>51</v>
      </c>
      <c r="L19" s="17">
        <f t="shared" si="3"/>
        <v>45.535714285714285</v>
      </c>
      <c r="M19" s="60">
        <v>0</v>
      </c>
      <c r="N19" s="17">
        <f t="shared" si="4"/>
        <v>0</v>
      </c>
      <c r="O19" s="33">
        <v>0</v>
      </c>
      <c r="P19" s="17">
        <f t="shared" si="5"/>
        <v>0</v>
      </c>
      <c r="Q19" s="125">
        <v>1</v>
      </c>
      <c r="R19" s="17">
        <f t="shared" si="15"/>
        <v>0.8928571428571428</v>
      </c>
      <c r="S19" s="60">
        <v>0</v>
      </c>
      <c r="T19" s="17">
        <f t="shared" si="6"/>
        <v>0</v>
      </c>
      <c r="U19" s="60">
        <v>0</v>
      </c>
      <c r="V19" s="17">
        <f t="shared" si="7"/>
        <v>0</v>
      </c>
      <c r="W19" s="60">
        <v>0</v>
      </c>
      <c r="X19" s="17">
        <f t="shared" si="8"/>
        <v>0</v>
      </c>
      <c r="Y19" s="60">
        <v>0</v>
      </c>
      <c r="Z19" s="17">
        <f t="shared" si="9"/>
        <v>0</v>
      </c>
      <c r="AA19" s="63">
        <f t="shared" si="16"/>
        <v>106</v>
      </c>
      <c r="AB19" s="67">
        <f t="shared" si="10"/>
        <v>94.64285714285714</v>
      </c>
      <c r="AC19" s="16">
        <v>6</v>
      </c>
      <c r="AD19" s="45">
        <f t="shared" si="11"/>
        <v>5.357142857142857</v>
      </c>
      <c r="AE19" s="63">
        <f t="shared" si="12"/>
        <v>112</v>
      </c>
      <c r="AF19" s="45">
        <f t="shared" si="13"/>
        <v>58.03108808290155</v>
      </c>
      <c r="AG19" s="36">
        <f t="shared" si="14"/>
        <v>-41.96891191709845</v>
      </c>
    </row>
    <row r="20" spans="1:33" ht="12.75">
      <c r="A20" s="247"/>
      <c r="B20" s="135">
        <v>275</v>
      </c>
      <c r="C20" s="136" t="s">
        <v>16</v>
      </c>
      <c r="D20" s="137">
        <v>180</v>
      </c>
      <c r="E20" s="147">
        <v>32</v>
      </c>
      <c r="F20" s="139">
        <f t="shared" si="0"/>
        <v>29.906542056074763</v>
      </c>
      <c r="G20" s="148">
        <v>31</v>
      </c>
      <c r="H20" s="139">
        <f t="shared" si="1"/>
        <v>28.971962616822427</v>
      </c>
      <c r="I20" s="141">
        <v>0</v>
      </c>
      <c r="J20" s="139">
        <f t="shared" si="2"/>
        <v>0</v>
      </c>
      <c r="K20" s="147">
        <v>41</v>
      </c>
      <c r="L20" s="139">
        <f t="shared" si="3"/>
        <v>38.31775700934579</v>
      </c>
      <c r="M20" s="141">
        <v>0</v>
      </c>
      <c r="N20" s="139">
        <f t="shared" si="4"/>
        <v>0</v>
      </c>
      <c r="O20" s="147">
        <v>1</v>
      </c>
      <c r="P20" s="139">
        <f t="shared" si="5"/>
        <v>0.9345794392523363</v>
      </c>
      <c r="Q20" s="196">
        <v>1</v>
      </c>
      <c r="R20" s="139">
        <f t="shared" si="15"/>
        <v>0.9345794392523363</v>
      </c>
      <c r="S20" s="141">
        <v>0</v>
      </c>
      <c r="T20" s="139">
        <f t="shared" si="6"/>
        <v>0</v>
      </c>
      <c r="U20" s="141">
        <v>0</v>
      </c>
      <c r="V20" s="139">
        <f t="shared" si="7"/>
        <v>0</v>
      </c>
      <c r="W20" s="141">
        <v>0</v>
      </c>
      <c r="X20" s="139">
        <f t="shared" si="8"/>
        <v>0</v>
      </c>
      <c r="Y20" s="141">
        <v>0</v>
      </c>
      <c r="Z20" s="139">
        <f t="shared" si="9"/>
        <v>0</v>
      </c>
      <c r="AA20" s="143">
        <f t="shared" si="16"/>
        <v>105</v>
      </c>
      <c r="AB20" s="144">
        <f t="shared" si="10"/>
        <v>98.13084112149532</v>
      </c>
      <c r="AC20" s="138">
        <v>2</v>
      </c>
      <c r="AD20" s="145">
        <f t="shared" si="11"/>
        <v>1.8691588785046727</v>
      </c>
      <c r="AE20" s="143">
        <f t="shared" si="12"/>
        <v>107</v>
      </c>
      <c r="AF20" s="145">
        <f t="shared" si="13"/>
        <v>59.44444444444444</v>
      </c>
      <c r="AG20" s="146">
        <f t="shared" si="14"/>
        <v>-40.55555555555556</v>
      </c>
    </row>
    <row r="21" spans="1:33" ht="12.75">
      <c r="A21" s="247"/>
      <c r="B21" s="5">
        <v>276</v>
      </c>
      <c r="C21" s="3" t="s">
        <v>7</v>
      </c>
      <c r="D21" s="6">
        <v>219</v>
      </c>
      <c r="E21" s="33">
        <v>31</v>
      </c>
      <c r="F21" s="17">
        <f t="shared" si="0"/>
        <v>41.891891891891895</v>
      </c>
      <c r="G21" s="32">
        <v>11</v>
      </c>
      <c r="H21" s="17">
        <f t="shared" si="1"/>
        <v>14.864864864864865</v>
      </c>
      <c r="I21" s="60">
        <v>2</v>
      </c>
      <c r="J21" s="17">
        <f t="shared" si="2"/>
        <v>2.7027027027027026</v>
      </c>
      <c r="K21" s="33">
        <v>10</v>
      </c>
      <c r="L21" s="17">
        <f t="shared" si="3"/>
        <v>13.513513513513514</v>
      </c>
      <c r="M21" s="60">
        <v>0</v>
      </c>
      <c r="N21" s="17">
        <f t="shared" si="4"/>
        <v>0</v>
      </c>
      <c r="O21" s="33">
        <v>14</v>
      </c>
      <c r="P21" s="17">
        <f t="shared" si="5"/>
        <v>18.91891891891892</v>
      </c>
      <c r="Q21" s="125">
        <v>1</v>
      </c>
      <c r="R21" s="17">
        <f t="shared" si="15"/>
        <v>1.3513513513513513</v>
      </c>
      <c r="S21" s="60">
        <v>0</v>
      </c>
      <c r="T21" s="17">
        <f t="shared" si="6"/>
        <v>0</v>
      </c>
      <c r="U21" s="60">
        <v>0</v>
      </c>
      <c r="V21" s="17">
        <f t="shared" si="7"/>
        <v>0</v>
      </c>
      <c r="W21" s="60">
        <v>0</v>
      </c>
      <c r="X21" s="17">
        <f t="shared" si="8"/>
        <v>0</v>
      </c>
      <c r="Y21" s="60">
        <v>0</v>
      </c>
      <c r="Z21" s="17">
        <f t="shared" si="9"/>
        <v>0</v>
      </c>
      <c r="AA21" s="63">
        <f t="shared" si="16"/>
        <v>68</v>
      </c>
      <c r="AB21" s="67">
        <f t="shared" si="10"/>
        <v>91.8918918918919</v>
      </c>
      <c r="AC21" s="16">
        <v>6</v>
      </c>
      <c r="AD21" s="45">
        <f t="shared" si="11"/>
        <v>8.108108108108109</v>
      </c>
      <c r="AE21" s="63">
        <f t="shared" si="12"/>
        <v>74</v>
      </c>
      <c r="AF21" s="45">
        <f t="shared" si="13"/>
        <v>33.789954337899545</v>
      </c>
      <c r="AG21" s="36">
        <f t="shared" si="14"/>
        <v>-66.21004566210046</v>
      </c>
    </row>
    <row r="22" spans="1:33" ht="12.75">
      <c r="A22" s="247"/>
      <c r="B22" s="5">
        <v>277</v>
      </c>
      <c r="C22" s="3" t="s">
        <v>7</v>
      </c>
      <c r="D22" s="6">
        <v>666</v>
      </c>
      <c r="E22" s="33">
        <v>86</v>
      </c>
      <c r="F22" s="17">
        <f t="shared" si="0"/>
        <v>21.5</v>
      </c>
      <c r="G22" s="32">
        <v>163</v>
      </c>
      <c r="H22" s="17">
        <f t="shared" si="1"/>
        <v>40.75</v>
      </c>
      <c r="I22" s="60">
        <v>12</v>
      </c>
      <c r="J22" s="17">
        <f t="shared" si="2"/>
        <v>3</v>
      </c>
      <c r="K22" s="33">
        <v>87</v>
      </c>
      <c r="L22" s="17">
        <f t="shared" si="3"/>
        <v>21.75</v>
      </c>
      <c r="M22" s="60">
        <v>0</v>
      </c>
      <c r="N22" s="17">
        <f t="shared" si="4"/>
        <v>0</v>
      </c>
      <c r="O22" s="33">
        <v>23</v>
      </c>
      <c r="P22" s="17">
        <f t="shared" si="5"/>
        <v>5.75</v>
      </c>
      <c r="Q22" s="125">
        <v>1</v>
      </c>
      <c r="R22" s="17">
        <f t="shared" si="15"/>
        <v>0.25</v>
      </c>
      <c r="S22" s="60">
        <v>0</v>
      </c>
      <c r="T22" s="17">
        <f t="shared" si="6"/>
        <v>0</v>
      </c>
      <c r="U22" s="60">
        <v>0</v>
      </c>
      <c r="V22" s="17">
        <f t="shared" si="7"/>
        <v>0</v>
      </c>
      <c r="W22" s="60">
        <v>0</v>
      </c>
      <c r="X22" s="17">
        <f t="shared" si="8"/>
        <v>0</v>
      </c>
      <c r="Y22" s="60">
        <v>0</v>
      </c>
      <c r="Z22" s="17">
        <f t="shared" si="9"/>
        <v>0</v>
      </c>
      <c r="AA22" s="63">
        <f t="shared" si="16"/>
        <v>371</v>
      </c>
      <c r="AB22" s="67">
        <f t="shared" si="10"/>
        <v>92.75</v>
      </c>
      <c r="AC22" s="16">
        <v>29</v>
      </c>
      <c r="AD22" s="45">
        <f t="shared" si="11"/>
        <v>7.249999999999999</v>
      </c>
      <c r="AE22" s="63">
        <f t="shared" si="12"/>
        <v>400</v>
      </c>
      <c r="AF22" s="45">
        <f t="shared" si="13"/>
        <v>60.06006006006006</v>
      </c>
      <c r="AG22" s="36">
        <f t="shared" si="14"/>
        <v>-39.93993993993994</v>
      </c>
    </row>
    <row r="23" spans="1:33" ht="12.75">
      <c r="A23" s="247"/>
      <c r="B23" s="5">
        <v>277</v>
      </c>
      <c r="C23" s="3" t="s">
        <v>16</v>
      </c>
      <c r="D23" s="6">
        <v>354</v>
      </c>
      <c r="E23" s="33">
        <v>31</v>
      </c>
      <c r="F23" s="17">
        <f t="shared" si="0"/>
        <v>14.351851851851851</v>
      </c>
      <c r="G23" s="32">
        <v>86</v>
      </c>
      <c r="H23" s="17">
        <f t="shared" si="1"/>
        <v>39.81481481481482</v>
      </c>
      <c r="I23" s="60">
        <v>6</v>
      </c>
      <c r="J23" s="17">
        <f t="shared" si="2"/>
        <v>2.7777777777777777</v>
      </c>
      <c r="K23" s="33">
        <v>15</v>
      </c>
      <c r="L23" s="17">
        <f t="shared" si="3"/>
        <v>6.944444444444445</v>
      </c>
      <c r="M23" s="60">
        <v>0</v>
      </c>
      <c r="N23" s="17">
        <f t="shared" si="4"/>
        <v>0</v>
      </c>
      <c r="O23" s="33">
        <v>67</v>
      </c>
      <c r="P23" s="17">
        <f t="shared" si="5"/>
        <v>31.01851851851852</v>
      </c>
      <c r="Q23" s="125">
        <v>1</v>
      </c>
      <c r="R23" s="17">
        <f t="shared" si="15"/>
        <v>0.4629629629629629</v>
      </c>
      <c r="S23" s="60">
        <v>0</v>
      </c>
      <c r="T23" s="17">
        <f t="shared" si="6"/>
        <v>0</v>
      </c>
      <c r="U23" s="60">
        <v>0</v>
      </c>
      <c r="V23" s="17">
        <f t="shared" si="7"/>
        <v>0</v>
      </c>
      <c r="W23" s="60">
        <v>0</v>
      </c>
      <c r="X23" s="17">
        <f t="shared" si="8"/>
        <v>0</v>
      </c>
      <c r="Y23" s="60">
        <v>0</v>
      </c>
      <c r="Z23" s="17">
        <f t="shared" si="9"/>
        <v>0</v>
      </c>
      <c r="AA23" s="63">
        <f t="shared" si="16"/>
        <v>205</v>
      </c>
      <c r="AB23" s="67">
        <f t="shared" si="10"/>
        <v>94.9074074074074</v>
      </c>
      <c r="AC23" s="16">
        <v>11</v>
      </c>
      <c r="AD23" s="45">
        <f t="shared" si="11"/>
        <v>5.092592592592593</v>
      </c>
      <c r="AE23" s="63">
        <f t="shared" si="12"/>
        <v>216</v>
      </c>
      <c r="AF23" s="45">
        <f t="shared" si="13"/>
        <v>61.016949152542374</v>
      </c>
      <c r="AG23" s="36">
        <f t="shared" si="14"/>
        <v>-38.983050847457626</v>
      </c>
    </row>
    <row r="24" spans="1:33" ht="12.75">
      <c r="A24" s="247"/>
      <c r="B24" s="5">
        <v>278</v>
      </c>
      <c r="C24" s="3" t="s">
        <v>7</v>
      </c>
      <c r="D24" s="6">
        <v>685</v>
      </c>
      <c r="E24" s="33">
        <v>40</v>
      </c>
      <c r="F24" s="17">
        <f t="shared" si="0"/>
        <v>10.471204188481675</v>
      </c>
      <c r="G24" s="32">
        <v>78</v>
      </c>
      <c r="H24" s="17">
        <f t="shared" si="1"/>
        <v>20.418848167539267</v>
      </c>
      <c r="I24" s="60">
        <v>1</v>
      </c>
      <c r="J24" s="17">
        <f t="shared" si="2"/>
        <v>0.2617801047120419</v>
      </c>
      <c r="K24" s="33">
        <v>223</v>
      </c>
      <c r="L24" s="17">
        <f t="shared" si="3"/>
        <v>58.37696335078534</v>
      </c>
      <c r="M24" s="60">
        <v>0</v>
      </c>
      <c r="N24" s="17">
        <f t="shared" si="4"/>
        <v>0</v>
      </c>
      <c r="O24" s="33">
        <v>10</v>
      </c>
      <c r="P24" s="17">
        <f t="shared" si="5"/>
        <v>2.6178010471204187</v>
      </c>
      <c r="Q24" s="125">
        <v>1</v>
      </c>
      <c r="R24" s="17">
        <f t="shared" si="15"/>
        <v>0.2617801047120419</v>
      </c>
      <c r="S24" s="60">
        <v>0</v>
      </c>
      <c r="T24" s="17">
        <f t="shared" si="6"/>
        <v>0</v>
      </c>
      <c r="U24" s="60">
        <v>0</v>
      </c>
      <c r="V24" s="17">
        <f t="shared" si="7"/>
        <v>0</v>
      </c>
      <c r="W24" s="60">
        <v>0</v>
      </c>
      <c r="X24" s="17">
        <f t="shared" si="8"/>
        <v>0</v>
      </c>
      <c r="Y24" s="60">
        <v>0</v>
      </c>
      <c r="Z24" s="17">
        <f t="shared" si="9"/>
        <v>0</v>
      </c>
      <c r="AA24" s="63">
        <f t="shared" si="16"/>
        <v>352</v>
      </c>
      <c r="AB24" s="67">
        <f t="shared" si="10"/>
        <v>92.14659685863874</v>
      </c>
      <c r="AC24" s="16">
        <v>30</v>
      </c>
      <c r="AD24" s="45">
        <f t="shared" si="11"/>
        <v>7.853403141361256</v>
      </c>
      <c r="AE24" s="63">
        <f t="shared" si="12"/>
        <v>382</v>
      </c>
      <c r="AF24" s="45">
        <f t="shared" si="13"/>
        <v>55.76642335766423</v>
      </c>
      <c r="AG24" s="36">
        <f t="shared" si="14"/>
        <v>-44.23357664233577</v>
      </c>
    </row>
    <row r="25" spans="1:33" ht="12.75">
      <c r="A25" s="247"/>
      <c r="B25" s="5">
        <v>278</v>
      </c>
      <c r="C25" s="3" t="s">
        <v>16</v>
      </c>
      <c r="D25" s="6">
        <v>224</v>
      </c>
      <c r="E25" s="33">
        <v>12</v>
      </c>
      <c r="F25" s="17">
        <f t="shared" si="0"/>
        <v>8.75912408759124</v>
      </c>
      <c r="G25" s="32">
        <v>60</v>
      </c>
      <c r="H25" s="17">
        <f t="shared" si="1"/>
        <v>43.79562043795621</v>
      </c>
      <c r="I25" s="60">
        <v>0</v>
      </c>
      <c r="J25" s="17">
        <f t="shared" si="2"/>
        <v>0</v>
      </c>
      <c r="K25" s="33">
        <v>49</v>
      </c>
      <c r="L25" s="17">
        <f t="shared" si="3"/>
        <v>35.76642335766424</v>
      </c>
      <c r="M25" s="60">
        <v>0</v>
      </c>
      <c r="N25" s="17">
        <f t="shared" si="4"/>
        <v>0</v>
      </c>
      <c r="O25" s="33">
        <v>7</v>
      </c>
      <c r="P25" s="17">
        <f t="shared" si="5"/>
        <v>5.109489051094891</v>
      </c>
      <c r="Q25" s="125">
        <v>1</v>
      </c>
      <c r="R25" s="17">
        <f t="shared" si="15"/>
        <v>0.7299270072992701</v>
      </c>
      <c r="S25" s="60">
        <v>0</v>
      </c>
      <c r="T25" s="17">
        <f t="shared" si="6"/>
        <v>0</v>
      </c>
      <c r="U25" s="60">
        <v>0</v>
      </c>
      <c r="V25" s="17">
        <f t="shared" si="7"/>
        <v>0</v>
      </c>
      <c r="W25" s="60">
        <v>0</v>
      </c>
      <c r="X25" s="17">
        <f t="shared" si="8"/>
        <v>0</v>
      </c>
      <c r="Y25" s="60">
        <v>0</v>
      </c>
      <c r="Z25" s="17">
        <f t="shared" si="9"/>
        <v>0</v>
      </c>
      <c r="AA25" s="63">
        <f t="shared" si="16"/>
        <v>128</v>
      </c>
      <c r="AB25" s="67">
        <f t="shared" si="10"/>
        <v>93.43065693430657</v>
      </c>
      <c r="AC25" s="16">
        <v>9</v>
      </c>
      <c r="AD25" s="45">
        <f t="shared" si="11"/>
        <v>6.569343065693431</v>
      </c>
      <c r="AE25" s="63">
        <f t="shared" si="12"/>
        <v>137</v>
      </c>
      <c r="AF25" s="45">
        <f t="shared" si="13"/>
        <v>61.16071428571429</v>
      </c>
      <c r="AG25" s="36">
        <f t="shared" si="14"/>
        <v>-38.83928571428571</v>
      </c>
    </row>
    <row r="26" spans="1:33" ht="12.75">
      <c r="A26" s="247"/>
      <c r="B26" s="5">
        <v>278</v>
      </c>
      <c r="C26" s="3" t="s">
        <v>0</v>
      </c>
      <c r="D26" s="6">
        <v>659</v>
      </c>
      <c r="E26" s="33">
        <v>59</v>
      </c>
      <c r="F26" s="17">
        <f t="shared" si="0"/>
        <v>18.26625386996904</v>
      </c>
      <c r="G26" s="32">
        <v>140</v>
      </c>
      <c r="H26" s="17">
        <f t="shared" si="1"/>
        <v>43.343653250774</v>
      </c>
      <c r="I26" s="60">
        <v>3</v>
      </c>
      <c r="J26" s="17">
        <f t="shared" si="2"/>
        <v>0.9287925696594427</v>
      </c>
      <c r="K26" s="33">
        <v>102</v>
      </c>
      <c r="L26" s="17">
        <f t="shared" si="3"/>
        <v>31.57894736842105</v>
      </c>
      <c r="M26" s="60">
        <v>0</v>
      </c>
      <c r="N26" s="17">
        <f t="shared" si="4"/>
        <v>0</v>
      </c>
      <c r="O26" s="33">
        <v>8</v>
      </c>
      <c r="P26" s="17">
        <f t="shared" si="5"/>
        <v>2.476780185758514</v>
      </c>
      <c r="Q26" s="125">
        <v>1</v>
      </c>
      <c r="R26" s="17">
        <f t="shared" si="15"/>
        <v>0.30959752321981426</v>
      </c>
      <c r="S26" s="60">
        <v>0</v>
      </c>
      <c r="T26" s="17">
        <f t="shared" si="6"/>
        <v>0</v>
      </c>
      <c r="U26" s="60">
        <v>0</v>
      </c>
      <c r="V26" s="17">
        <f t="shared" si="7"/>
        <v>0</v>
      </c>
      <c r="W26" s="60">
        <v>0</v>
      </c>
      <c r="X26" s="17">
        <f t="shared" si="8"/>
        <v>0</v>
      </c>
      <c r="Y26" s="60">
        <v>0</v>
      </c>
      <c r="Z26" s="17">
        <f t="shared" si="9"/>
        <v>0</v>
      </c>
      <c r="AA26" s="63">
        <f t="shared" si="16"/>
        <v>312</v>
      </c>
      <c r="AB26" s="67">
        <f t="shared" si="10"/>
        <v>96.59442724458205</v>
      </c>
      <c r="AC26" s="16">
        <v>11</v>
      </c>
      <c r="AD26" s="45">
        <f t="shared" si="11"/>
        <v>3.4055727554179565</v>
      </c>
      <c r="AE26" s="63">
        <f t="shared" si="12"/>
        <v>323</v>
      </c>
      <c r="AF26" s="45">
        <f t="shared" si="13"/>
        <v>49.013657056145675</v>
      </c>
      <c r="AG26" s="36">
        <f t="shared" si="14"/>
        <v>-50.986342943854325</v>
      </c>
    </row>
    <row r="27" spans="1:33" ht="12.75">
      <c r="A27" s="247"/>
      <c r="B27" s="5">
        <v>279</v>
      </c>
      <c r="C27" s="3" t="s">
        <v>7</v>
      </c>
      <c r="D27" s="6">
        <v>558</v>
      </c>
      <c r="E27" s="33">
        <v>155</v>
      </c>
      <c r="F27" s="17">
        <f t="shared" si="0"/>
        <v>52.54237288135594</v>
      </c>
      <c r="G27" s="32">
        <v>82</v>
      </c>
      <c r="H27" s="17">
        <f t="shared" si="1"/>
        <v>27.796610169491526</v>
      </c>
      <c r="I27" s="60">
        <v>2</v>
      </c>
      <c r="J27" s="17">
        <f t="shared" si="2"/>
        <v>0.6779661016949152</v>
      </c>
      <c r="K27" s="33">
        <v>21</v>
      </c>
      <c r="L27" s="17">
        <f t="shared" si="3"/>
        <v>7.118644067796611</v>
      </c>
      <c r="M27" s="60">
        <v>0</v>
      </c>
      <c r="N27" s="17">
        <f t="shared" si="4"/>
        <v>0</v>
      </c>
      <c r="O27" s="33">
        <v>19</v>
      </c>
      <c r="P27" s="17">
        <f t="shared" si="5"/>
        <v>6.440677966101695</v>
      </c>
      <c r="Q27" s="125">
        <v>1</v>
      </c>
      <c r="R27" s="17">
        <f t="shared" si="15"/>
        <v>0.3389830508474576</v>
      </c>
      <c r="S27" s="60">
        <v>0</v>
      </c>
      <c r="T27" s="17">
        <f t="shared" si="6"/>
        <v>0</v>
      </c>
      <c r="U27" s="60">
        <v>0</v>
      </c>
      <c r="V27" s="17">
        <f t="shared" si="7"/>
        <v>0</v>
      </c>
      <c r="W27" s="60">
        <v>0</v>
      </c>
      <c r="X27" s="17">
        <f t="shared" si="8"/>
        <v>0</v>
      </c>
      <c r="Y27" s="60">
        <v>0</v>
      </c>
      <c r="Z27" s="17">
        <f t="shared" si="9"/>
        <v>0</v>
      </c>
      <c r="AA27" s="63">
        <f t="shared" si="16"/>
        <v>279</v>
      </c>
      <c r="AB27" s="67">
        <f t="shared" si="10"/>
        <v>94.57627118644068</v>
      </c>
      <c r="AC27" s="16">
        <v>16</v>
      </c>
      <c r="AD27" s="45">
        <f t="shared" si="11"/>
        <v>5.423728813559322</v>
      </c>
      <c r="AE27" s="63">
        <f t="shared" si="12"/>
        <v>295</v>
      </c>
      <c r="AF27" s="45">
        <f t="shared" si="13"/>
        <v>52.867383512544805</v>
      </c>
      <c r="AG27" s="36">
        <f t="shared" si="14"/>
        <v>-47.132616487455195</v>
      </c>
    </row>
    <row r="28" spans="1:33" ht="12.75">
      <c r="A28" s="247"/>
      <c r="B28" s="5">
        <v>279</v>
      </c>
      <c r="C28" s="3" t="s">
        <v>8</v>
      </c>
      <c r="D28" s="6">
        <v>558</v>
      </c>
      <c r="E28" s="33">
        <v>129</v>
      </c>
      <c r="F28" s="17">
        <f t="shared" si="0"/>
        <v>50</v>
      </c>
      <c r="G28" s="32">
        <v>85</v>
      </c>
      <c r="H28" s="17">
        <f t="shared" si="1"/>
        <v>32.945736434108525</v>
      </c>
      <c r="I28" s="60">
        <v>4</v>
      </c>
      <c r="J28" s="17">
        <f t="shared" si="2"/>
        <v>1.550387596899225</v>
      </c>
      <c r="K28" s="33">
        <v>21</v>
      </c>
      <c r="L28" s="17">
        <f t="shared" si="3"/>
        <v>8.13953488372093</v>
      </c>
      <c r="M28" s="60">
        <v>0</v>
      </c>
      <c r="N28" s="17">
        <f t="shared" si="4"/>
        <v>0</v>
      </c>
      <c r="O28" s="33">
        <v>12</v>
      </c>
      <c r="P28" s="17">
        <f t="shared" si="5"/>
        <v>4.651162790697675</v>
      </c>
      <c r="Q28" s="125">
        <v>1</v>
      </c>
      <c r="R28" s="17">
        <f t="shared" si="15"/>
        <v>0.3875968992248062</v>
      </c>
      <c r="S28" s="60">
        <v>0</v>
      </c>
      <c r="T28" s="17">
        <f t="shared" si="6"/>
        <v>0</v>
      </c>
      <c r="U28" s="60">
        <v>0</v>
      </c>
      <c r="V28" s="17">
        <f t="shared" si="7"/>
        <v>0</v>
      </c>
      <c r="W28" s="60">
        <v>0</v>
      </c>
      <c r="X28" s="17">
        <f t="shared" si="8"/>
        <v>0</v>
      </c>
      <c r="Y28" s="60">
        <v>0</v>
      </c>
      <c r="Z28" s="17">
        <f t="shared" si="9"/>
        <v>0</v>
      </c>
      <c r="AA28" s="63">
        <f t="shared" si="16"/>
        <v>251</v>
      </c>
      <c r="AB28" s="67">
        <f t="shared" si="10"/>
        <v>97.28682170542635</v>
      </c>
      <c r="AC28" s="16">
        <v>7</v>
      </c>
      <c r="AD28" s="45">
        <f t="shared" si="11"/>
        <v>2.7131782945736433</v>
      </c>
      <c r="AE28" s="63">
        <f t="shared" si="12"/>
        <v>258</v>
      </c>
      <c r="AF28" s="45">
        <f t="shared" si="13"/>
        <v>46.236559139784944</v>
      </c>
      <c r="AG28" s="36">
        <f t="shared" si="14"/>
        <v>-53.763440860215056</v>
      </c>
    </row>
    <row r="29" spans="1:33" ht="12.75">
      <c r="A29" s="247"/>
      <c r="B29" s="5">
        <v>280</v>
      </c>
      <c r="C29" s="3" t="s">
        <v>7</v>
      </c>
      <c r="D29" s="6">
        <v>445</v>
      </c>
      <c r="E29" s="33">
        <v>94</v>
      </c>
      <c r="F29" s="17">
        <f t="shared" si="0"/>
        <v>50.810810810810814</v>
      </c>
      <c r="G29" s="32">
        <v>57</v>
      </c>
      <c r="H29" s="17">
        <f t="shared" si="1"/>
        <v>30.810810810810814</v>
      </c>
      <c r="I29" s="60">
        <v>2</v>
      </c>
      <c r="J29" s="17">
        <f t="shared" si="2"/>
        <v>1.0810810810810811</v>
      </c>
      <c r="K29" s="33">
        <v>15</v>
      </c>
      <c r="L29" s="17">
        <f t="shared" si="3"/>
        <v>8.108108108108109</v>
      </c>
      <c r="M29" s="60">
        <v>0</v>
      </c>
      <c r="N29" s="17">
        <f t="shared" si="4"/>
        <v>0</v>
      </c>
      <c r="O29" s="33">
        <v>9</v>
      </c>
      <c r="P29" s="17">
        <f t="shared" si="5"/>
        <v>4.864864864864865</v>
      </c>
      <c r="Q29" s="125">
        <v>1</v>
      </c>
      <c r="R29" s="17">
        <f t="shared" si="15"/>
        <v>0.5405405405405406</v>
      </c>
      <c r="S29" s="60">
        <v>0</v>
      </c>
      <c r="T29" s="17">
        <f t="shared" si="6"/>
        <v>0</v>
      </c>
      <c r="U29" s="60">
        <v>0</v>
      </c>
      <c r="V29" s="17">
        <f t="shared" si="7"/>
        <v>0</v>
      </c>
      <c r="W29" s="60">
        <v>0</v>
      </c>
      <c r="X29" s="17">
        <f t="shared" si="8"/>
        <v>0</v>
      </c>
      <c r="Y29" s="60">
        <v>0</v>
      </c>
      <c r="Z29" s="17">
        <f t="shared" si="9"/>
        <v>0</v>
      </c>
      <c r="AA29" s="63">
        <f t="shared" si="16"/>
        <v>177</v>
      </c>
      <c r="AB29" s="67">
        <f t="shared" si="10"/>
        <v>95.67567567567568</v>
      </c>
      <c r="AC29" s="16">
        <v>8</v>
      </c>
      <c r="AD29" s="45">
        <f t="shared" si="11"/>
        <v>4.324324324324325</v>
      </c>
      <c r="AE29" s="63">
        <f t="shared" si="12"/>
        <v>185</v>
      </c>
      <c r="AF29" s="45">
        <f t="shared" si="13"/>
        <v>41.57303370786517</v>
      </c>
      <c r="AG29" s="36">
        <f t="shared" si="14"/>
        <v>-58.42696629213483</v>
      </c>
    </row>
    <row r="30" spans="1:33" ht="12.75">
      <c r="A30" s="247"/>
      <c r="B30" s="5">
        <v>280</v>
      </c>
      <c r="C30" s="3" t="s">
        <v>8</v>
      </c>
      <c r="D30" s="6">
        <v>445</v>
      </c>
      <c r="E30" s="33">
        <v>107</v>
      </c>
      <c r="F30" s="17">
        <f t="shared" si="0"/>
        <v>49.30875576036866</v>
      </c>
      <c r="G30" s="32">
        <v>82</v>
      </c>
      <c r="H30" s="17">
        <f t="shared" si="1"/>
        <v>37.78801843317972</v>
      </c>
      <c r="I30" s="60">
        <v>0</v>
      </c>
      <c r="J30" s="17">
        <f t="shared" si="2"/>
        <v>0</v>
      </c>
      <c r="K30" s="33">
        <v>12</v>
      </c>
      <c r="L30" s="17">
        <f t="shared" si="3"/>
        <v>5.529953917050691</v>
      </c>
      <c r="M30" s="60">
        <v>0</v>
      </c>
      <c r="N30" s="17">
        <f t="shared" si="4"/>
        <v>0</v>
      </c>
      <c r="O30" s="33">
        <v>5</v>
      </c>
      <c r="P30" s="17">
        <f t="shared" si="5"/>
        <v>2.3041474654377883</v>
      </c>
      <c r="Q30" s="125">
        <v>1</v>
      </c>
      <c r="R30" s="17">
        <f t="shared" si="15"/>
        <v>0.4608294930875576</v>
      </c>
      <c r="S30" s="60">
        <v>0</v>
      </c>
      <c r="T30" s="17">
        <f t="shared" si="6"/>
        <v>0</v>
      </c>
      <c r="U30" s="60">
        <v>0</v>
      </c>
      <c r="V30" s="17">
        <f t="shared" si="7"/>
        <v>0</v>
      </c>
      <c r="W30" s="60">
        <v>0</v>
      </c>
      <c r="X30" s="17">
        <f t="shared" si="8"/>
        <v>0</v>
      </c>
      <c r="Y30" s="60">
        <v>0</v>
      </c>
      <c r="Z30" s="17">
        <f t="shared" si="9"/>
        <v>0</v>
      </c>
      <c r="AA30" s="63">
        <f t="shared" si="16"/>
        <v>206</v>
      </c>
      <c r="AB30" s="67">
        <f t="shared" si="10"/>
        <v>94.93087557603687</v>
      </c>
      <c r="AC30" s="16">
        <v>11</v>
      </c>
      <c r="AD30" s="45">
        <f t="shared" si="11"/>
        <v>5.0691244239631335</v>
      </c>
      <c r="AE30" s="63">
        <f t="shared" si="12"/>
        <v>217</v>
      </c>
      <c r="AF30" s="45">
        <f t="shared" si="13"/>
        <v>48.764044943820224</v>
      </c>
      <c r="AG30" s="36">
        <f t="shared" si="14"/>
        <v>-51.235955056179776</v>
      </c>
    </row>
    <row r="31" spans="1:33" ht="12.75">
      <c r="A31" s="247"/>
      <c r="B31" s="5">
        <v>281</v>
      </c>
      <c r="C31" s="3" t="s">
        <v>7</v>
      </c>
      <c r="D31" s="6">
        <v>521</v>
      </c>
      <c r="E31" s="33">
        <v>103</v>
      </c>
      <c r="F31" s="17">
        <f t="shared" si="0"/>
        <v>40.07782101167315</v>
      </c>
      <c r="G31" s="32">
        <v>117</v>
      </c>
      <c r="H31" s="17">
        <f t="shared" si="1"/>
        <v>45.525291828793776</v>
      </c>
      <c r="I31" s="60">
        <v>3</v>
      </c>
      <c r="J31" s="17">
        <f t="shared" si="2"/>
        <v>1.1673151750972763</v>
      </c>
      <c r="K31" s="33">
        <v>17</v>
      </c>
      <c r="L31" s="17">
        <f t="shared" si="3"/>
        <v>6.614785992217899</v>
      </c>
      <c r="M31" s="60">
        <v>0</v>
      </c>
      <c r="N31" s="17">
        <f t="shared" si="4"/>
        <v>0</v>
      </c>
      <c r="O31" s="33">
        <v>5</v>
      </c>
      <c r="P31" s="17">
        <f t="shared" si="5"/>
        <v>1.9455252918287937</v>
      </c>
      <c r="Q31" s="125">
        <v>1</v>
      </c>
      <c r="R31" s="17">
        <f t="shared" si="15"/>
        <v>0.38910505836575876</v>
      </c>
      <c r="S31" s="60">
        <v>0</v>
      </c>
      <c r="T31" s="17">
        <f t="shared" si="6"/>
        <v>0</v>
      </c>
      <c r="U31" s="60">
        <v>0</v>
      </c>
      <c r="V31" s="17">
        <f t="shared" si="7"/>
        <v>0</v>
      </c>
      <c r="W31" s="60">
        <v>0</v>
      </c>
      <c r="X31" s="17">
        <f t="shared" si="8"/>
        <v>0</v>
      </c>
      <c r="Y31" s="60">
        <v>0</v>
      </c>
      <c r="Z31" s="17">
        <f t="shared" si="9"/>
        <v>0</v>
      </c>
      <c r="AA31" s="63">
        <f t="shared" si="16"/>
        <v>245</v>
      </c>
      <c r="AB31" s="67">
        <f t="shared" si="10"/>
        <v>95.3307392996109</v>
      </c>
      <c r="AC31" s="16">
        <v>12</v>
      </c>
      <c r="AD31" s="45">
        <f t="shared" si="11"/>
        <v>4.669260700389105</v>
      </c>
      <c r="AE31" s="63">
        <f t="shared" si="12"/>
        <v>257</v>
      </c>
      <c r="AF31" s="45">
        <f t="shared" si="13"/>
        <v>49.32821497120921</v>
      </c>
      <c r="AG31" s="36">
        <f t="shared" si="14"/>
        <v>-50.67178502879079</v>
      </c>
    </row>
    <row r="32" spans="1:33" ht="12.75">
      <c r="A32" s="247"/>
      <c r="B32" s="5">
        <v>281</v>
      </c>
      <c r="C32" s="3" t="s">
        <v>8</v>
      </c>
      <c r="D32" s="6">
        <v>522</v>
      </c>
      <c r="E32" s="33">
        <v>126</v>
      </c>
      <c r="F32" s="17">
        <f t="shared" si="0"/>
        <v>47.54716981132076</v>
      </c>
      <c r="G32" s="32">
        <v>98</v>
      </c>
      <c r="H32" s="17">
        <f t="shared" si="1"/>
        <v>36.9811320754717</v>
      </c>
      <c r="I32" s="60">
        <v>0</v>
      </c>
      <c r="J32" s="17">
        <f t="shared" si="2"/>
        <v>0</v>
      </c>
      <c r="K32" s="33">
        <v>18</v>
      </c>
      <c r="L32" s="17">
        <f t="shared" si="3"/>
        <v>6.7924528301886795</v>
      </c>
      <c r="M32" s="60">
        <v>0</v>
      </c>
      <c r="N32" s="17">
        <f t="shared" si="4"/>
        <v>0</v>
      </c>
      <c r="O32" s="33">
        <v>15</v>
      </c>
      <c r="P32" s="17">
        <f t="shared" si="5"/>
        <v>5.660377358490567</v>
      </c>
      <c r="Q32" s="125">
        <v>1</v>
      </c>
      <c r="R32" s="17">
        <f t="shared" si="15"/>
        <v>0.37735849056603776</v>
      </c>
      <c r="S32" s="60">
        <v>0</v>
      </c>
      <c r="T32" s="17">
        <f t="shared" si="6"/>
        <v>0</v>
      </c>
      <c r="U32" s="60">
        <v>0</v>
      </c>
      <c r="V32" s="17">
        <f t="shared" si="7"/>
        <v>0</v>
      </c>
      <c r="W32" s="60">
        <v>0</v>
      </c>
      <c r="X32" s="17">
        <f t="shared" si="8"/>
        <v>0</v>
      </c>
      <c r="Y32" s="60">
        <v>0</v>
      </c>
      <c r="Z32" s="17">
        <f t="shared" si="9"/>
        <v>0</v>
      </c>
      <c r="AA32" s="63">
        <f t="shared" si="16"/>
        <v>257</v>
      </c>
      <c r="AB32" s="67">
        <f t="shared" si="10"/>
        <v>96.98113207547169</v>
      </c>
      <c r="AC32" s="16">
        <v>8</v>
      </c>
      <c r="AD32" s="45">
        <f t="shared" si="11"/>
        <v>3.018867924528302</v>
      </c>
      <c r="AE32" s="63">
        <f t="shared" si="12"/>
        <v>265</v>
      </c>
      <c r="AF32" s="45">
        <f t="shared" si="13"/>
        <v>50.76628352490421</v>
      </c>
      <c r="AG32" s="36">
        <f t="shared" si="14"/>
        <v>-49.23371647509579</v>
      </c>
    </row>
    <row r="33" spans="1:33" ht="12.75">
      <c r="A33" s="247"/>
      <c r="B33" s="5">
        <v>282</v>
      </c>
      <c r="C33" s="3" t="s">
        <v>7</v>
      </c>
      <c r="D33" s="6">
        <v>729</v>
      </c>
      <c r="E33" s="33">
        <v>159</v>
      </c>
      <c r="F33" s="17">
        <f t="shared" si="0"/>
        <v>43.80165289256198</v>
      </c>
      <c r="G33" s="32">
        <v>121</v>
      </c>
      <c r="H33" s="17">
        <f t="shared" si="1"/>
        <v>33.33333333333333</v>
      </c>
      <c r="I33" s="60">
        <v>3</v>
      </c>
      <c r="J33" s="17">
        <f t="shared" si="2"/>
        <v>0.8264462809917356</v>
      </c>
      <c r="K33" s="33">
        <v>39</v>
      </c>
      <c r="L33" s="17">
        <f t="shared" si="3"/>
        <v>10.743801652892563</v>
      </c>
      <c r="M33" s="60">
        <v>0</v>
      </c>
      <c r="N33" s="17">
        <f t="shared" si="4"/>
        <v>0</v>
      </c>
      <c r="O33" s="33">
        <v>21</v>
      </c>
      <c r="P33" s="17">
        <f t="shared" si="5"/>
        <v>5.785123966942149</v>
      </c>
      <c r="Q33" s="125">
        <v>1</v>
      </c>
      <c r="R33" s="17">
        <f t="shared" si="15"/>
        <v>0.27548209366391185</v>
      </c>
      <c r="S33" s="60">
        <v>0</v>
      </c>
      <c r="T33" s="17">
        <v>0</v>
      </c>
      <c r="U33" s="60">
        <v>0</v>
      </c>
      <c r="V33" s="17">
        <f t="shared" si="7"/>
        <v>0</v>
      </c>
      <c r="W33" s="60">
        <v>0</v>
      </c>
      <c r="X33" s="17">
        <f t="shared" si="8"/>
        <v>0</v>
      </c>
      <c r="Y33" s="60">
        <v>0</v>
      </c>
      <c r="Z33" s="17">
        <f t="shared" si="9"/>
        <v>0</v>
      </c>
      <c r="AA33" s="63">
        <f t="shared" si="16"/>
        <v>343</v>
      </c>
      <c r="AB33" s="67">
        <f t="shared" si="10"/>
        <v>94.49035812672176</v>
      </c>
      <c r="AC33" s="16">
        <v>20</v>
      </c>
      <c r="AD33" s="45">
        <f t="shared" si="11"/>
        <v>5.5096418732782375</v>
      </c>
      <c r="AE33" s="63">
        <f t="shared" si="12"/>
        <v>363</v>
      </c>
      <c r="AF33" s="45">
        <f t="shared" si="13"/>
        <v>49.794238683127574</v>
      </c>
      <c r="AG33" s="36">
        <f t="shared" si="14"/>
        <v>-50.205761316872426</v>
      </c>
    </row>
    <row r="34" spans="1:33" ht="12.75">
      <c r="A34" s="247"/>
      <c r="B34" s="5">
        <v>283</v>
      </c>
      <c r="C34" s="3" t="s">
        <v>7</v>
      </c>
      <c r="D34" s="6">
        <v>477</v>
      </c>
      <c r="E34" s="33">
        <v>82</v>
      </c>
      <c r="F34" s="17">
        <f t="shared" si="0"/>
        <v>34.024896265560166</v>
      </c>
      <c r="G34" s="32">
        <v>114</v>
      </c>
      <c r="H34" s="17">
        <f t="shared" si="1"/>
        <v>47.30290456431535</v>
      </c>
      <c r="I34" s="60">
        <v>2</v>
      </c>
      <c r="J34" s="17">
        <f t="shared" si="2"/>
        <v>0.8298755186721992</v>
      </c>
      <c r="K34" s="33">
        <v>12</v>
      </c>
      <c r="L34" s="17">
        <f t="shared" si="3"/>
        <v>4.979253112033195</v>
      </c>
      <c r="M34" s="60">
        <v>0</v>
      </c>
      <c r="N34" s="17">
        <f t="shared" si="4"/>
        <v>0</v>
      </c>
      <c r="O34" s="33">
        <v>16</v>
      </c>
      <c r="P34" s="17">
        <f t="shared" si="5"/>
        <v>6.639004149377594</v>
      </c>
      <c r="Q34" s="125">
        <v>1</v>
      </c>
      <c r="R34" s="17">
        <f t="shared" si="15"/>
        <v>0.4149377593360996</v>
      </c>
      <c r="S34" s="60">
        <v>0</v>
      </c>
      <c r="T34" s="17">
        <f t="shared" si="6"/>
        <v>0</v>
      </c>
      <c r="U34" s="60">
        <v>0</v>
      </c>
      <c r="V34" s="17">
        <f t="shared" si="7"/>
        <v>0</v>
      </c>
      <c r="W34" s="60">
        <v>0</v>
      </c>
      <c r="X34" s="17">
        <f t="shared" si="8"/>
        <v>0</v>
      </c>
      <c r="Y34" s="60">
        <v>0</v>
      </c>
      <c r="Z34" s="17">
        <f t="shared" si="9"/>
        <v>0</v>
      </c>
      <c r="AA34" s="63">
        <f t="shared" si="16"/>
        <v>226</v>
      </c>
      <c r="AB34" s="67">
        <f t="shared" si="10"/>
        <v>93.7759336099585</v>
      </c>
      <c r="AC34" s="16">
        <v>15</v>
      </c>
      <c r="AD34" s="45">
        <f t="shared" si="11"/>
        <v>6.224066390041494</v>
      </c>
      <c r="AE34" s="63">
        <f t="shared" si="12"/>
        <v>241</v>
      </c>
      <c r="AF34" s="45">
        <f t="shared" si="13"/>
        <v>50.524109014675055</v>
      </c>
      <c r="AG34" s="36">
        <f t="shared" si="14"/>
        <v>-49.475890985324945</v>
      </c>
    </row>
    <row r="35" spans="1:33" ht="12.75">
      <c r="A35" s="247"/>
      <c r="B35" s="5">
        <v>283</v>
      </c>
      <c r="C35" s="3" t="s">
        <v>8</v>
      </c>
      <c r="D35" s="6">
        <v>478</v>
      </c>
      <c r="E35" s="33">
        <v>87</v>
      </c>
      <c r="F35" s="17">
        <f t="shared" si="0"/>
        <v>34.387351778656125</v>
      </c>
      <c r="G35" s="32">
        <v>119</v>
      </c>
      <c r="H35" s="17">
        <f t="shared" si="1"/>
        <v>47.03557312252965</v>
      </c>
      <c r="I35" s="60">
        <v>6</v>
      </c>
      <c r="J35" s="17">
        <f t="shared" si="2"/>
        <v>2.371541501976284</v>
      </c>
      <c r="K35" s="33">
        <v>16</v>
      </c>
      <c r="L35" s="17">
        <f t="shared" si="3"/>
        <v>6.324110671936759</v>
      </c>
      <c r="M35" s="60">
        <v>0</v>
      </c>
      <c r="N35" s="17">
        <f t="shared" si="4"/>
        <v>0</v>
      </c>
      <c r="O35" s="33">
        <v>13</v>
      </c>
      <c r="P35" s="17">
        <f t="shared" si="5"/>
        <v>5.138339920948617</v>
      </c>
      <c r="Q35" s="125">
        <v>1</v>
      </c>
      <c r="R35" s="17">
        <f t="shared" si="15"/>
        <v>0.3952569169960474</v>
      </c>
      <c r="S35" s="60">
        <v>0</v>
      </c>
      <c r="T35" s="17">
        <f t="shared" si="6"/>
        <v>0</v>
      </c>
      <c r="U35" s="60">
        <v>0</v>
      </c>
      <c r="V35" s="17">
        <f t="shared" si="7"/>
        <v>0</v>
      </c>
      <c r="W35" s="60">
        <v>0</v>
      </c>
      <c r="X35" s="17">
        <f t="shared" si="8"/>
        <v>0</v>
      </c>
      <c r="Y35" s="60">
        <v>0</v>
      </c>
      <c r="Z35" s="17">
        <f t="shared" si="9"/>
        <v>0</v>
      </c>
      <c r="AA35" s="63">
        <f t="shared" si="16"/>
        <v>241</v>
      </c>
      <c r="AB35" s="67">
        <f t="shared" si="10"/>
        <v>95.25691699604744</v>
      </c>
      <c r="AC35" s="16">
        <v>12</v>
      </c>
      <c r="AD35" s="45">
        <f t="shared" si="11"/>
        <v>4.743083003952568</v>
      </c>
      <c r="AE35" s="63">
        <f t="shared" si="12"/>
        <v>253</v>
      </c>
      <c r="AF35" s="45">
        <f t="shared" si="13"/>
        <v>52.928870292887034</v>
      </c>
      <c r="AG35" s="36">
        <f t="shared" si="14"/>
        <v>-47.071129707112966</v>
      </c>
    </row>
    <row r="36" spans="1:33" ht="12.75">
      <c r="A36" s="247"/>
      <c r="B36" s="5">
        <v>285</v>
      </c>
      <c r="C36" s="3" t="s">
        <v>7</v>
      </c>
      <c r="D36" s="6">
        <v>383</v>
      </c>
      <c r="E36" s="33">
        <v>59</v>
      </c>
      <c r="F36" s="17">
        <f t="shared" si="0"/>
        <v>26.81818181818182</v>
      </c>
      <c r="G36" s="32">
        <v>83</v>
      </c>
      <c r="H36" s="17">
        <f t="shared" si="1"/>
        <v>37.72727272727273</v>
      </c>
      <c r="I36" s="60">
        <v>0</v>
      </c>
      <c r="J36" s="17">
        <f t="shared" si="2"/>
        <v>0</v>
      </c>
      <c r="K36" s="33">
        <v>62</v>
      </c>
      <c r="L36" s="17">
        <f t="shared" si="3"/>
        <v>28.18181818181818</v>
      </c>
      <c r="M36" s="60">
        <v>0</v>
      </c>
      <c r="N36" s="17">
        <f t="shared" si="4"/>
        <v>0</v>
      </c>
      <c r="O36" s="33">
        <v>4</v>
      </c>
      <c r="P36" s="17">
        <f t="shared" si="5"/>
        <v>1.8181818181818181</v>
      </c>
      <c r="Q36" s="125">
        <v>1</v>
      </c>
      <c r="R36" s="17">
        <f t="shared" si="15"/>
        <v>0.45454545454545453</v>
      </c>
      <c r="S36" s="60">
        <v>0</v>
      </c>
      <c r="T36" s="17">
        <f t="shared" si="6"/>
        <v>0</v>
      </c>
      <c r="U36" s="60">
        <v>0</v>
      </c>
      <c r="V36" s="17">
        <f t="shared" si="7"/>
        <v>0</v>
      </c>
      <c r="W36" s="60">
        <v>0</v>
      </c>
      <c r="X36" s="17">
        <f t="shared" si="8"/>
        <v>0</v>
      </c>
      <c r="Y36" s="60">
        <v>0</v>
      </c>
      <c r="Z36" s="17">
        <f t="shared" si="9"/>
        <v>0</v>
      </c>
      <c r="AA36" s="63">
        <f t="shared" si="16"/>
        <v>208</v>
      </c>
      <c r="AB36" s="67">
        <f t="shared" si="10"/>
        <v>94.54545454545455</v>
      </c>
      <c r="AC36" s="16">
        <v>12</v>
      </c>
      <c r="AD36" s="45">
        <f t="shared" si="11"/>
        <v>5.454545454545454</v>
      </c>
      <c r="AE36" s="63">
        <f t="shared" si="12"/>
        <v>220</v>
      </c>
      <c r="AF36" s="45">
        <f t="shared" si="13"/>
        <v>57.44125326370757</v>
      </c>
      <c r="AG36" s="36">
        <f t="shared" si="14"/>
        <v>-42.55874673629243</v>
      </c>
    </row>
    <row r="37" spans="1:33" ht="12.75">
      <c r="A37" s="247"/>
      <c r="B37" s="5">
        <v>285</v>
      </c>
      <c r="C37" s="3" t="s">
        <v>16</v>
      </c>
      <c r="D37" s="6">
        <v>204</v>
      </c>
      <c r="E37" s="33">
        <v>40</v>
      </c>
      <c r="F37" s="17">
        <f t="shared" si="0"/>
        <v>48.78048780487805</v>
      </c>
      <c r="G37" s="32">
        <v>27</v>
      </c>
      <c r="H37" s="17">
        <f t="shared" si="1"/>
        <v>32.926829268292686</v>
      </c>
      <c r="I37" s="60">
        <v>2</v>
      </c>
      <c r="J37" s="17">
        <f t="shared" si="2"/>
        <v>2.4390243902439024</v>
      </c>
      <c r="K37" s="33">
        <v>10</v>
      </c>
      <c r="L37" s="17">
        <f t="shared" si="3"/>
        <v>12.195121951219512</v>
      </c>
      <c r="M37" s="60">
        <v>0</v>
      </c>
      <c r="N37" s="17">
        <f t="shared" si="4"/>
        <v>0</v>
      </c>
      <c r="O37" s="33">
        <v>2</v>
      </c>
      <c r="P37" s="17">
        <f t="shared" si="5"/>
        <v>2.4390243902439024</v>
      </c>
      <c r="Q37" s="125">
        <v>1</v>
      </c>
      <c r="R37" s="17">
        <f t="shared" si="15"/>
        <v>1.2195121951219512</v>
      </c>
      <c r="S37" s="60">
        <v>0</v>
      </c>
      <c r="T37" s="17">
        <f t="shared" si="6"/>
        <v>0</v>
      </c>
      <c r="U37" s="60">
        <v>0</v>
      </c>
      <c r="V37" s="17">
        <f t="shared" si="7"/>
        <v>0</v>
      </c>
      <c r="W37" s="60">
        <v>0</v>
      </c>
      <c r="X37" s="17">
        <f t="shared" si="8"/>
        <v>0</v>
      </c>
      <c r="Y37" s="60">
        <v>0</v>
      </c>
      <c r="Z37" s="17">
        <f t="shared" si="9"/>
        <v>0</v>
      </c>
      <c r="AA37" s="63">
        <f t="shared" si="16"/>
        <v>81</v>
      </c>
      <c r="AB37" s="67">
        <f t="shared" si="10"/>
        <v>98.78048780487805</v>
      </c>
      <c r="AC37" s="16">
        <v>1</v>
      </c>
      <c r="AD37" s="45">
        <f t="shared" si="11"/>
        <v>1.2195121951219512</v>
      </c>
      <c r="AE37" s="63">
        <f t="shared" si="12"/>
        <v>82</v>
      </c>
      <c r="AF37" s="45">
        <f t="shared" si="13"/>
        <v>40.19607843137255</v>
      </c>
      <c r="AG37" s="36">
        <f t="shared" si="14"/>
        <v>-59.80392156862745</v>
      </c>
    </row>
    <row r="38" spans="1:33" ht="12.75">
      <c r="A38" s="247"/>
      <c r="B38" s="5">
        <v>286</v>
      </c>
      <c r="C38" s="3" t="s">
        <v>7</v>
      </c>
      <c r="D38" s="6">
        <v>195</v>
      </c>
      <c r="E38" s="33">
        <v>46</v>
      </c>
      <c r="F38" s="17">
        <f t="shared" si="0"/>
        <v>42.201834862385326</v>
      </c>
      <c r="G38" s="32">
        <v>41</v>
      </c>
      <c r="H38" s="17">
        <f t="shared" si="1"/>
        <v>37.61467889908257</v>
      </c>
      <c r="I38" s="60">
        <v>0</v>
      </c>
      <c r="J38" s="17">
        <f t="shared" si="2"/>
        <v>0</v>
      </c>
      <c r="K38" s="33">
        <v>15</v>
      </c>
      <c r="L38" s="17">
        <f t="shared" si="3"/>
        <v>13.761467889908257</v>
      </c>
      <c r="M38" s="60">
        <v>0</v>
      </c>
      <c r="N38" s="17">
        <f t="shared" si="4"/>
        <v>0</v>
      </c>
      <c r="O38" s="33">
        <v>3</v>
      </c>
      <c r="P38" s="17">
        <f t="shared" si="5"/>
        <v>2.7522935779816518</v>
      </c>
      <c r="Q38" s="125">
        <v>1</v>
      </c>
      <c r="R38" s="17">
        <f t="shared" si="15"/>
        <v>0.9174311926605505</v>
      </c>
      <c r="S38" s="60">
        <v>0</v>
      </c>
      <c r="T38" s="17">
        <f t="shared" si="6"/>
        <v>0</v>
      </c>
      <c r="U38" s="60">
        <v>0</v>
      </c>
      <c r="V38" s="17">
        <f t="shared" si="7"/>
        <v>0</v>
      </c>
      <c r="W38" s="60">
        <v>0</v>
      </c>
      <c r="X38" s="17">
        <f t="shared" si="8"/>
        <v>0</v>
      </c>
      <c r="Y38" s="60">
        <v>0</v>
      </c>
      <c r="Z38" s="17">
        <f t="shared" si="9"/>
        <v>0</v>
      </c>
      <c r="AA38" s="63">
        <f t="shared" si="16"/>
        <v>105</v>
      </c>
      <c r="AB38" s="67">
        <f t="shared" si="10"/>
        <v>96.3302752293578</v>
      </c>
      <c r="AC38" s="16">
        <v>4</v>
      </c>
      <c r="AD38" s="45">
        <f t="shared" si="11"/>
        <v>3.669724770642202</v>
      </c>
      <c r="AE38" s="63">
        <f t="shared" si="12"/>
        <v>109</v>
      </c>
      <c r="AF38" s="45">
        <f t="shared" si="13"/>
        <v>55.8974358974359</v>
      </c>
      <c r="AG38" s="36">
        <f t="shared" si="14"/>
        <v>-44.1025641025641</v>
      </c>
    </row>
    <row r="39" spans="1:33" ht="12.75">
      <c r="A39" s="247"/>
      <c r="B39" s="5">
        <v>287</v>
      </c>
      <c r="C39" s="3" t="s">
        <v>7</v>
      </c>
      <c r="D39" s="6">
        <v>247</v>
      </c>
      <c r="E39" s="33">
        <v>29</v>
      </c>
      <c r="F39" s="17">
        <f t="shared" si="0"/>
        <v>22.48062015503876</v>
      </c>
      <c r="G39" s="32">
        <v>49</v>
      </c>
      <c r="H39" s="17">
        <f t="shared" si="1"/>
        <v>37.98449612403101</v>
      </c>
      <c r="I39" s="60">
        <v>2</v>
      </c>
      <c r="J39" s="17">
        <f t="shared" si="2"/>
        <v>1.550387596899225</v>
      </c>
      <c r="K39" s="33">
        <v>37</v>
      </c>
      <c r="L39" s="17">
        <f t="shared" si="3"/>
        <v>28.68217054263566</v>
      </c>
      <c r="M39" s="60">
        <v>0</v>
      </c>
      <c r="N39" s="17">
        <f t="shared" si="4"/>
        <v>0</v>
      </c>
      <c r="O39" s="33">
        <v>2</v>
      </c>
      <c r="P39" s="17">
        <f t="shared" si="5"/>
        <v>1.550387596899225</v>
      </c>
      <c r="Q39" s="125">
        <v>1</v>
      </c>
      <c r="R39" s="17">
        <f t="shared" si="15"/>
        <v>0.7751937984496124</v>
      </c>
      <c r="S39" s="60">
        <v>0</v>
      </c>
      <c r="T39" s="17">
        <f t="shared" si="6"/>
        <v>0</v>
      </c>
      <c r="U39" s="60">
        <v>0</v>
      </c>
      <c r="V39" s="17">
        <f t="shared" si="7"/>
        <v>0</v>
      </c>
      <c r="W39" s="60">
        <v>0</v>
      </c>
      <c r="X39" s="17">
        <f t="shared" si="8"/>
        <v>0</v>
      </c>
      <c r="Y39" s="60">
        <v>0</v>
      </c>
      <c r="Z39" s="17">
        <f t="shared" si="9"/>
        <v>0</v>
      </c>
      <c r="AA39" s="63">
        <f t="shared" si="16"/>
        <v>119</v>
      </c>
      <c r="AB39" s="67">
        <f t="shared" si="10"/>
        <v>92.24806201550388</v>
      </c>
      <c r="AC39" s="16">
        <v>10</v>
      </c>
      <c r="AD39" s="45">
        <f t="shared" si="11"/>
        <v>7.751937984496124</v>
      </c>
      <c r="AE39" s="63">
        <f t="shared" si="12"/>
        <v>129</v>
      </c>
      <c r="AF39" s="45">
        <f t="shared" si="13"/>
        <v>52.226720647773284</v>
      </c>
      <c r="AG39" s="36">
        <f t="shared" si="14"/>
        <v>-47.773279352226716</v>
      </c>
    </row>
    <row r="40" spans="1:33" ht="12.75">
      <c r="A40" s="247"/>
      <c r="B40" s="5">
        <v>288</v>
      </c>
      <c r="C40" s="3" t="s">
        <v>7</v>
      </c>
      <c r="D40" s="6">
        <v>349</v>
      </c>
      <c r="E40" s="33">
        <v>97</v>
      </c>
      <c r="F40" s="17">
        <f t="shared" si="0"/>
        <v>52.71739130434783</v>
      </c>
      <c r="G40" s="32">
        <v>33</v>
      </c>
      <c r="H40" s="17">
        <f t="shared" si="1"/>
        <v>17.934782608695652</v>
      </c>
      <c r="I40" s="60">
        <v>4</v>
      </c>
      <c r="J40" s="17">
        <f t="shared" si="2"/>
        <v>2.1739130434782608</v>
      </c>
      <c r="K40" s="33">
        <v>32</v>
      </c>
      <c r="L40" s="17">
        <f t="shared" si="3"/>
        <v>17.391304347826086</v>
      </c>
      <c r="M40" s="60">
        <v>0</v>
      </c>
      <c r="N40" s="17">
        <f t="shared" si="4"/>
        <v>0</v>
      </c>
      <c r="O40" s="33">
        <v>7</v>
      </c>
      <c r="P40" s="17">
        <f t="shared" si="5"/>
        <v>3.804347826086957</v>
      </c>
      <c r="Q40" s="125">
        <v>1</v>
      </c>
      <c r="R40" s="17">
        <f t="shared" si="15"/>
        <v>0.5434782608695652</v>
      </c>
      <c r="S40" s="60">
        <v>0</v>
      </c>
      <c r="T40" s="17">
        <f t="shared" si="6"/>
        <v>0</v>
      </c>
      <c r="U40" s="60">
        <v>0</v>
      </c>
      <c r="V40" s="17">
        <f t="shared" si="7"/>
        <v>0</v>
      </c>
      <c r="W40" s="60">
        <v>0</v>
      </c>
      <c r="X40" s="17">
        <f t="shared" si="8"/>
        <v>0</v>
      </c>
      <c r="Y40" s="60">
        <v>0</v>
      </c>
      <c r="Z40" s="17">
        <f t="shared" si="9"/>
        <v>0</v>
      </c>
      <c r="AA40" s="63">
        <f t="shared" si="16"/>
        <v>173</v>
      </c>
      <c r="AB40" s="67">
        <f t="shared" si="10"/>
        <v>94.02173913043478</v>
      </c>
      <c r="AC40" s="16">
        <v>11</v>
      </c>
      <c r="AD40" s="45">
        <f t="shared" si="11"/>
        <v>5.978260869565218</v>
      </c>
      <c r="AE40" s="63">
        <f t="shared" si="12"/>
        <v>184</v>
      </c>
      <c r="AF40" s="45">
        <f t="shared" si="13"/>
        <v>52.72206303724928</v>
      </c>
      <c r="AG40" s="36">
        <f t="shared" si="14"/>
        <v>-47.27793696275072</v>
      </c>
    </row>
    <row r="41" spans="1:33" ht="12.75">
      <c r="A41" s="247"/>
      <c r="B41" s="5">
        <v>289</v>
      </c>
      <c r="C41" s="3" t="s">
        <v>7</v>
      </c>
      <c r="D41" s="6">
        <v>540</v>
      </c>
      <c r="E41" s="33">
        <v>110</v>
      </c>
      <c r="F41" s="17">
        <f t="shared" si="0"/>
        <v>39.42652329749104</v>
      </c>
      <c r="G41" s="32">
        <v>135</v>
      </c>
      <c r="H41" s="17">
        <f t="shared" si="1"/>
        <v>48.38709677419355</v>
      </c>
      <c r="I41" s="60">
        <v>2</v>
      </c>
      <c r="J41" s="17">
        <f t="shared" si="2"/>
        <v>0.7168458781362007</v>
      </c>
      <c r="K41" s="33">
        <v>21</v>
      </c>
      <c r="L41" s="17">
        <f t="shared" si="3"/>
        <v>7.526881720430108</v>
      </c>
      <c r="M41" s="60">
        <v>0</v>
      </c>
      <c r="N41" s="17">
        <f t="shared" si="4"/>
        <v>0</v>
      </c>
      <c r="O41" s="33">
        <v>3</v>
      </c>
      <c r="P41" s="17">
        <f t="shared" si="5"/>
        <v>1.0752688172043012</v>
      </c>
      <c r="Q41" s="125">
        <v>1</v>
      </c>
      <c r="R41" s="17">
        <f t="shared" si="15"/>
        <v>0.35842293906810035</v>
      </c>
      <c r="S41" s="60">
        <v>0</v>
      </c>
      <c r="T41" s="17">
        <f t="shared" si="6"/>
        <v>0</v>
      </c>
      <c r="U41" s="60">
        <v>0</v>
      </c>
      <c r="V41" s="17">
        <f t="shared" si="7"/>
        <v>0</v>
      </c>
      <c r="W41" s="60">
        <v>0</v>
      </c>
      <c r="X41" s="17">
        <f t="shared" si="8"/>
        <v>0</v>
      </c>
      <c r="Y41" s="60">
        <v>0</v>
      </c>
      <c r="Z41" s="17">
        <f t="shared" si="9"/>
        <v>0</v>
      </c>
      <c r="AA41" s="63">
        <f t="shared" si="16"/>
        <v>271</v>
      </c>
      <c r="AB41" s="67">
        <f t="shared" si="10"/>
        <v>97.1326164874552</v>
      </c>
      <c r="AC41" s="16">
        <v>8</v>
      </c>
      <c r="AD41" s="45">
        <f t="shared" si="11"/>
        <v>2.867383512544803</v>
      </c>
      <c r="AE41" s="63">
        <f t="shared" si="12"/>
        <v>279</v>
      </c>
      <c r="AF41" s="45">
        <f t="shared" si="13"/>
        <v>51.66666666666667</v>
      </c>
      <c r="AG41" s="36">
        <f t="shared" si="14"/>
        <v>-48.33333333333333</v>
      </c>
    </row>
    <row r="42" spans="1:33" ht="12.75">
      <c r="A42" s="247" t="s">
        <v>35</v>
      </c>
      <c r="B42" s="5">
        <v>289</v>
      </c>
      <c r="C42" s="3" t="s">
        <v>16</v>
      </c>
      <c r="D42" s="6">
        <v>267</v>
      </c>
      <c r="E42" s="33">
        <v>59</v>
      </c>
      <c r="F42" s="17">
        <f t="shared" si="0"/>
        <v>46.09375</v>
      </c>
      <c r="G42" s="32">
        <v>6</v>
      </c>
      <c r="H42" s="17">
        <f t="shared" si="1"/>
        <v>4.6875</v>
      </c>
      <c r="I42" s="60">
        <v>1</v>
      </c>
      <c r="J42" s="17">
        <f t="shared" si="2"/>
        <v>0.78125</v>
      </c>
      <c r="K42" s="33">
        <v>58</v>
      </c>
      <c r="L42" s="17">
        <f t="shared" si="3"/>
        <v>45.3125</v>
      </c>
      <c r="M42" s="60">
        <v>0</v>
      </c>
      <c r="N42" s="17">
        <f t="shared" si="4"/>
        <v>0</v>
      </c>
      <c r="O42" s="33">
        <v>0</v>
      </c>
      <c r="P42" s="17">
        <f t="shared" si="5"/>
        <v>0</v>
      </c>
      <c r="Q42" s="125">
        <v>1</v>
      </c>
      <c r="R42" s="17">
        <f t="shared" si="15"/>
        <v>0.78125</v>
      </c>
      <c r="S42" s="60">
        <v>0</v>
      </c>
      <c r="T42" s="17">
        <f t="shared" si="6"/>
        <v>0</v>
      </c>
      <c r="U42" s="60">
        <v>0</v>
      </c>
      <c r="V42" s="17">
        <f t="shared" si="7"/>
        <v>0</v>
      </c>
      <c r="W42" s="60">
        <v>0</v>
      </c>
      <c r="X42" s="17">
        <f t="shared" si="8"/>
        <v>0</v>
      </c>
      <c r="Y42" s="60">
        <v>0</v>
      </c>
      <c r="Z42" s="17">
        <f t="shared" si="9"/>
        <v>0</v>
      </c>
      <c r="AA42" s="63">
        <f t="shared" si="16"/>
        <v>124</v>
      </c>
      <c r="AB42" s="67">
        <f t="shared" si="10"/>
        <v>96.875</v>
      </c>
      <c r="AC42" s="16">
        <v>4</v>
      </c>
      <c r="AD42" s="45">
        <f t="shared" si="11"/>
        <v>3.125</v>
      </c>
      <c r="AE42" s="63">
        <f t="shared" si="12"/>
        <v>128</v>
      </c>
      <c r="AF42" s="45">
        <f t="shared" si="13"/>
        <v>47.940074906367045</v>
      </c>
      <c r="AG42" s="36">
        <f t="shared" si="14"/>
        <v>-52.059925093632955</v>
      </c>
    </row>
    <row r="43" spans="1:33" ht="12.75">
      <c r="A43" s="247"/>
      <c r="B43" s="5">
        <v>290</v>
      </c>
      <c r="C43" s="3" t="s">
        <v>7</v>
      </c>
      <c r="D43" s="6">
        <v>92</v>
      </c>
      <c r="E43" s="33">
        <v>11</v>
      </c>
      <c r="F43" s="17">
        <f t="shared" si="0"/>
        <v>26.82926829268293</v>
      </c>
      <c r="G43" s="32">
        <v>17</v>
      </c>
      <c r="H43" s="17">
        <f t="shared" si="1"/>
        <v>41.46341463414634</v>
      </c>
      <c r="I43" s="60">
        <v>1</v>
      </c>
      <c r="J43" s="17">
        <f t="shared" si="2"/>
        <v>2.4390243902439024</v>
      </c>
      <c r="K43" s="33">
        <v>3</v>
      </c>
      <c r="L43" s="17">
        <f t="shared" si="3"/>
        <v>7.317073170731707</v>
      </c>
      <c r="M43" s="60">
        <v>0</v>
      </c>
      <c r="N43" s="17">
        <f t="shared" si="4"/>
        <v>0</v>
      </c>
      <c r="O43" s="33">
        <v>8</v>
      </c>
      <c r="P43" s="17">
        <f t="shared" si="5"/>
        <v>19.51219512195122</v>
      </c>
      <c r="Q43" s="125">
        <v>1</v>
      </c>
      <c r="R43" s="17">
        <f t="shared" si="15"/>
        <v>2.4390243902439024</v>
      </c>
      <c r="S43" s="60">
        <v>0</v>
      </c>
      <c r="T43" s="17">
        <f t="shared" si="6"/>
        <v>0</v>
      </c>
      <c r="U43" s="60">
        <v>0</v>
      </c>
      <c r="V43" s="17">
        <f t="shared" si="7"/>
        <v>0</v>
      </c>
      <c r="W43" s="60">
        <v>0</v>
      </c>
      <c r="X43" s="17">
        <f t="shared" si="8"/>
        <v>0</v>
      </c>
      <c r="Y43" s="60">
        <v>0</v>
      </c>
      <c r="Z43" s="17">
        <f t="shared" si="9"/>
        <v>0</v>
      </c>
      <c r="AA43" s="63">
        <f t="shared" si="16"/>
        <v>40</v>
      </c>
      <c r="AB43" s="67">
        <f t="shared" si="10"/>
        <v>97.5609756097561</v>
      </c>
      <c r="AC43" s="16">
        <v>1</v>
      </c>
      <c r="AD43" s="45">
        <f t="shared" si="11"/>
        <v>2.4390243902439024</v>
      </c>
      <c r="AE43" s="63">
        <f t="shared" si="12"/>
        <v>41</v>
      </c>
      <c r="AF43" s="45">
        <f t="shared" si="13"/>
        <v>44.565217391304344</v>
      </c>
      <c r="AG43" s="36">
        <f t="shared" si="14"/>
        <v>-55.434782608695656</v>
      </c>
    </row>
    <row r="44" spans="1:33" ht="12.75">
      <c r="A44" s="247"/>
      <c r="B44" s="5">
        <v>291</v>
      </c>
      <c r="C44" s="3" t="s">
        <v>7</v>
      </c>
      <c r="D44" s="6">
        <v>485</v>
      </c>
      <c r="E44" s="33">
        <v>60</v>
      </c>
      <c r="F44" s="17">
        <f t="shared" si="0"/>
        <v>27.149321266968325</v>
      </c>
      <c r="G44" s="32">
        <v>62</v>
      </c>
      <c r="H44" s="17">
        <f t="shared" si="1"/>
        <v>28.054298642533936</v>
      </c>
      <c r="I44" s="60">
        <v>2</v>
      </c>
      <c r="J44" s="17">
        <f t="shared" si="2"/>
        <v>0.904977375565611</v>
      </c>
      <c r="K44" s="33">
        <v>71</v>
      </c>
      <c r="L44" s="17">
        <f t="shared" si="3"/>
        <v>32.126696832579185</v>
      </c>
      <c r="M44" s="60">
        <v>0</v>
      </c>
      <c r="N44" s="17">
        <f t="shared" si="4"/>
        <v>0</v>
      </c>
      <c r="O44" s="33">
        <v>12</v>
      </c>
      <c r="P44" s="17">
        <f t="shared" si="5"/>
        <v>5.429864253393665</v>
      </c>
      <c r="Q44" s="125">
        <v>1</v>
      </c>
      <c r="R44" s="17">
        <f t="shared" si="15"/>
        <v>0.4524886877828055</v>
      </c>
      <c r="S44" s="60">
        <v>0</v>
      </c>
      <c r="T44" s="17">
        <f t="shared" si="6"/>
        <v>0</v>
      </c>
      <c r="U44" s="60">
        <v>0</v>
      </c>
      <c r="V44" s="17">
        <f t="shared" si="7"/>
        <v>0</v>
      </c>
      <c r="W44" s="60">
        <v>0</v>
      </c>
      <c r="X44" s="17">
        <f t="shared" si="8"/>
        <v>0</v>
      </c>
      <c r="Y44" s="60">
        <v>0</v>
      </c>
      <c r="Z44" s="17">
        <f t="shared" si="9"/>
        <v>0</v>
      </c>
      <c r="AA44" s="63">
        <f t="shared" si="16"/>
        <v>207</v>
      </c>
      <c r="AB44" s="67">
        <f t="shared" si="10"/>
        <v>93.66515837104072</v>
      </c>
      <c r="AC44" s="16">
        <v>14</v>
      </c>
      <c r="AD44" s="45">
        <f t="shared" si="11"/>
        <v>6.334841628959276</v>
      </c>
      <c r="AE44" s="63">
        <f t="shared" si="12"/>
        <v>221</v>
      </c>
      <c r="AF44" s="45">
        <f t="shared" si="13"/>
        <v>45.56701030927835</v>
      </c>
      <c r="AG44" s="36">
        <f t="shared" si="14"/>
        <v>-54.43298969072165</v>
      </c>
    </row>
    <row r="45" spans="1:33" ht="12.75">
      <c r="A45" s="247"/>
      <c r="B45" s="5">
        <v>291</v>
      </c>
      <c r="C45" s="3" t="s">
        <v>8</v>
      </c>
      <c r="D45" s="6">
        <v>485</v>
      </c>
      <c r="E45" s="33">
        <v>61</v>
      </c>
      <c r="F45" s="17">
        <f t="shared" si="0"/>
        <v>31.28205128205128</v>
      </c>
      <c r="G45" s="32">
        <v>56</v>
      </c>
      <c r="H45" s="17">
        <f t="shared" si="1"/>
        <v>28.717948717948715</v>
      </c>
      <c r="I45" s="60">
        <v>4</v>
      </c>
      <c r="J45" s="17">
        <f t="shared" si="2"/>
        <v>2.051282051282051</v>
      </c>
      <c r="K45" s="33">
        <v>50</v>
      </c>
      <c r="L45" s="17">
        <f t="shared" si="3"/>
        <v>25.64102564102564</v>
      </c>
      <c r="M45" s="60">
        <v>0</v>
      </c>
      <c r="N45" s="17">
        <f t="shared" si="4"/>
        <v>0</v>
      </c>
      <c r="O45" s="33">
        <v>14</v>
      </c>
      <c r="P45" s="17">
        <f t="shared" si="5"/>
        <v>7.179487179487179</v>
      </c>
      <c r="Q45" s="125">
        <v>1</v>
      </c>
      <c r="R45" s="17">
        <f t="shared" si="15"/>
        <v>0.5128205128205128</v>
      </c>
      <c r="S45" s="60">
        <v>0</v>
      </c>
      <c r="T45" s="17">
        <f t="shared" si="6"/>
        <v>0</v>
      </c>
      <c r="U45" s="60">
        <v>0</v>
      </c>
      <c r="V45" s="17">
        <f t="shared" si="7"/>
        <v>0</v>
      </c>
      <c r="W45" s="60">
        <v>0</v>
      </c>
      <c r="X45" s="17">
        <f t="shared" si="8"/>
        <v>0</v>
      </c>
      <c r="Y45" s="60">
        <v>0</v>
      </c>
      <c r="Z45" s="17">
        <f t="shared" si="9"/>
        <v>0</v>
      </c>
      <c r="AA45" s="63">
        <f t="shared" si="16"/>
        <v>185</v>
      </c>
      <c r="AB45" s="67">
        <f t="shared" si="10"/>
        <v>94.87179487179486</v>
      </c>
      <c r="AC45" s="16">
        <v>10</v>
      </c>
      <c r="AD45" s="45">
        <f t="shared" si="11"/>
        <v>5.128205128205128</v>
      </c>
      <c r="AE45" s="63">
        <f t="shared" si="12"/>
        <v>195</v>
      </c>
      <c r="AF45" s="45">
        <f t="shared" si="13"/>
        <v>40.20618556701031</v>
      </c>
      <c r="AG45" s="36">
        <f t="shared" si="14"/>
        <v>-59.79381443298969</v>
      </c>
    </row>
    <row r="46" spans="1:33" ht="12.75">
      <c r="A46" s="247"/>
      <c r="B46" s="5">
        <v>292</v>
      </c>
      <c r="C46" s="3" t="s">
        <v>7</v>
      </c>
      <c r="D46" s="6">
        <v>412</v>
      </c>
      <c r="E46" s="33">
        <v>13</v>
      </c>
      <c r="F46" s="17">
        <f t="shared" si="0"/>
        <v>5.179282868525896</v>
      </c>
      <c r="G46" s="32">
        <v>33</v>
      </c>
      <c r="H46" s="17">
        <f t="shared" si="1"/>
        <v>13.147410358565736</v>
      </c>
      <c r="I46" s="60">
        <v>5</v>
      </c>
      <c r="J46" s="17">
        <f t="shared" si="2"/>
        <v>1.9920318725099602</v>
      </c>
      <c r="K46" s="33">
        <v>176</v>
      </c>
      <c r="L46" s="17">
        <f t="shared" si="3"/>
        <v>70.1195219123506</v>
      </c>
      <c r="M46" s="60">
        <v>0</v>
      </c>
      <c r="N46" s="17">
        <f t="shared" si="4"/>
        <v>0</v>
      </c>
      <c r="O46" s="33">
        <v>4</v>
      </c>
      <c r="P46" s="17">
        <f t="shared" si="5"/>
        <v>1.593625498007968</v>
      </c>
      <c r="Q46" s="125">
        <v>1</v>
      </c>
      <c r="R46" s="17">
        <f t="shared" si="15"/>
        <v>0.398406374501992</v>
      </c>
      <c r="S46" s="60">
        <v>0</v>
      </c>
      <c r="T46" s="17">
        <f t="shared" si="6"/>
        <v>0</v>
      </c>
      <c r="U46" s="60">
        <v>0</v>
      </c>
      <c r="V46" s="17">
        <f t="shared" si="7"/>
        <v>0</v>
      </c>
      <c r="W46" s="60">
        <v>0</v>
      </c>
      <c r="X46" s="17">
        <f t="shared" si="8"/>
        <v>0</v>
      </c>
      <c r="Y46" s="60">
        <v>0</v>
      </c>
      <c r="Z46" s="17">
        <f t="shared" si="9"/>
        <v>0</v>
      </c>
      <c r="AA46" s="63">
        <f t="shared" si="16"/>
        <v>231</v>
      </c>
      <c r="AB46" s="67">
        <f t="shared" si="10"/>
        <v>92.03187250996015</v>
      </c>
      <c r="AC46" s="16">
        <v>20</v>
      </c>
      <c r="AD46" s="45">
        <f t="shared" si="11"/>
        <v>7.968127490039841</v>
      </c>
      <c r="AE46" s="63">
        <f t="shared" si="12"/>
        <v>251</v>
      </c>
      <c r="AF46" s="45">
        <f t="shared" si="13"/>
        <v>60.922330097087375</v>
      </c>
      <c r="AG46" s="36">
        <f t="shared" si="14"/>
        <v>-39.077669902912625</v>
      </c>
    </row>
    <row r="47" spans="1:33" ht="12.75">
      <c r="A47" s="247"/>
      <c r="B47" s="5">
        <v>293</v>
      </c>
      <c r="C47" s="3" t="s">
        <v>7</v>
      </c>
      <c r="D47" s="6">
        <v>348</v>
      </c>
      <c r="E47" s="33">
        <v>105</v>
      </c>
      <c r="F47" s="17">
        <f t="shared" si="0"/>
        <v>59.65909090909091</v>
      </c>
      <c r="G47" s="32">
        <v>59</v>
      </c>
      <c r="H47" s="17">
        <f t="shared" si="1"/>
        <v>33.52272727272727</v>
      </c>
      <c r="I47" s="60">
        <v>2</v>
      </c>
      <c r="J47" s="17">
        <f t="shared" si="2"/>
        <v>1.1363636363636365</v>
      </c>
      <c r="K47" s="33">
        <v>2</v>
      </c>
      <c r="L47" s="17">
        <f t="shared" si="3"/>
        <v>1.1363636363636365</v>
      </c>
      <c r="M47" s="60">
        <v>0</v>
      </c>
      <c r="N47" s="17">
        <f t="shared" si="4"/>
        <v>0</v>
      </c>
      <c r="O47" s="33">
        <v>1</v>
      </c>
      <c r="P47" s="17">
        <f t="shared" si="5"/>
        <v>0.5681818181818182</v>
      </c>
      <c r="Q47" s="125">
        <v>1</v>
      </c>
      <c r="R47" s="17">
        <f t="shared" si="15"/>
        <v>0.5681818181818182</v>
      </c>
      <c r="S47" s="60">
        <v>0</v>
      </c>
      <c r="T47" s="17">
        <f t="shared" si="6"/>
        <v>0</v>
      </c>
      <c r="U47" s="60">
        <v>0</v>
      </c>
      <c r="V47" s="17">
        <f t="shared" si="7"/>
        <v>0</v>
      </c>
      <c r="W47" s="60">
        <v>0</v>
      </c>
      <c r="X47" s="17">
        <f t="shared" si="8"/>
        <v>0</v>
      </c>
      <c r="Y47" s="60">
        <v>0</v>
      </c>
      <c r="Z47" s="17">
        <f t="shared" si="9"/>
        <v>0</v>
      </c>
      <c r="AA47" s="63">
        <f t="shared" si="16"/>
        <v>169</v>
      </c>
      <c r="AB47" s="67">
        <f t="shared" si="10"/>
        <v>96.02272727272727</v>
      </c>
      <c r="AC47" s="16">
        <v>7</v>
      </c>
      <c r="AD47" s="45">
        <f t="shared" si="11"/>
        <v>3.977272727272727</v>
      </c>
      <c r="AE47" s="63">
        <f t="shared" si="12"/>
        <v>176</v>
      </c>
      <c r="AF47" s="45">
        <f t="shared" si="13"/>
        <v>50.57471264367817</v>
      </c>
      <c r="AG47" s="36">
        <f t="shared" si="14"/>
        <v>-49.42528735632183</v>
      </c>
    </row>
    <row r="48" spans="1:33" ht="12.75">
      <c r="A48" s="247"/>
      <c r="B48" s="5">
        <v>293</v>
      </c>
      <c r="C48" s="3" t="s">
        <v>16</v>
      </c>
      <c r="D48" s="6">
        <v>337</v>
      </c>
      <c r="E48" s="33">
        <v>42</v>
      </c>
      <c r="F48" s="17">
        <f t="shared" si="0"/>
        <v>24.705882352941178</v>
      </c>
      <c r="G48" s="32">
        <v>38</v>
      </c>
      <c r="H48" s="17">
        <f t="shared" si="1"/>
        <v>22.35294117647059</v>
      </c>
      <c r="I48" s="60">
        <v>2</v>
      </c>
      <c r="J48" s="17">
        <f t="shared" si="2"/>
        <v>1.1764705882352942</v>
      </c>
      <c r="K48" s="33">
        <v>76</v>
      </c>
      <c r="L48" s="17">
        <f t="shared" si="3"/>
        <v>44.70588235294118</v>
      </c>
      <c r="M48" s="60">
        <v>0</v>
      </c>
      <c r="N48" s="17">
        <f t="shared" si="4"/>
        <v>0</v>
      </c>
      <c r="O48" s="33">
        <v>4</v>
      </c>
      <c r="P48" s="17">
        <f t="shared" si="5"/>
        <v>2.3529411764705883</v>
      </c>
      <c r="Q48" s="125">
        <v>1</v>
      </c>
      <c r="R48" s="17">
        <f t="shared" si="15"/>
        <v>0.5882352941176471</v>
      </c>
      <c r="S48" s="60">
        <v>0</v>
      </c>
      <c r="T48" s="17">
        <f t="shared" si="6"/>
        <v>0</v>
      </c>
      <c r="U48" s="60">
        <v>0</v>
      </c>
      <c r="V48" s="17">
        <f t="shared" si="7"/>
        <v>0</v>
      </c>
      <c r="W48" s="60">
        <v>0</v>
      </c>
      <c r="X48" s="17">
        <f t="shared" si="8"/>
        <v>0</v>
      </c>
      <c r="Y48" s="60">
        <v>0</v>
      </c>
      <c r="Z48" s="17">
        <f t="shared" si="9"/>
        <v>0</v>
      </c>
      <c r="AA48" s="63">
        <f t="shared" si="16"/>
        <v>162</v>
      </c>
      <c r="AB48" s="67">
        <f t="shared" si="10"/>
        <v>95.29411764705881</v>
      </c>
      <c r="AC48" s="16">
        <v>8</v>
      </c>
      <c r="AD48" s="45">
        <f t="shared" si="11"/>
        <v>4.705882352941177</v>
      </c>
      <c r="AE48" s="63">
        <f t="shared" si="12"/>
        <v>170</v>
      </c>
      <c r="AF48" s="45">
        <f t="shared" si="13"/>
        <v>50.445103857566764</v>
      </c>
      <c r="AG48" s="36">
        <f t="shared" si="14"/>
        <v>-49.554896142433236</v>
      </c>
    </row>
    <row r="49" spans="1:33" ht="12.75">
      <c r="A49" s="247"/>
      <c r="B49" s="5">
        <v>293</v>
      </c>
      <c r="C49" s="3" t="s">
        <v>0</v>
      </c>
      <c r="D49" s="6">
        <v>199</v>
      </c>
      <c r="E49" s="33">
        <v>31</v>
      </c>
      <c r="F49" s="17">
        <f t="shared" si="0"/>
        <v>27.43362831858407</v>
      </c>
      <c r="G49" s="32">
        <v>27</v>
      </c>
      <c r="H49" s="17">
        <f t="shared" si="1"/>
        <v>23.893805309734514</v>
      </c>
      <c r="I49" s="60">
        <v>3</v>
      </c>
      <c r="J49" s="17">
        <f t="shared" si="2"/>
        <v>2.6548672566371683</v>
      </c>
      <c r="K49" s="33">
        <v>11</v>
      </c>
      <c r="L49" s="17">
        <f t="shared" si="3"/>
        <v>9.734513274336283</v>
      </c>
      <c r="M49" s="60">
        <v>0</v>
      </c>
      <c r="N49" s="17">
        <f t="shared" si="4"/>
        <v>0</v>
      </c>
      <c r="O49" s="33">
        <v>29</v>
      </c>
      <c r="P49" s="17">
        <f t="shared" si="5"/>
        <v>25.663716814159294</v>
      </c>
      <c r="Q49" s="125">
        <v>1</v>
      </c>
      <c r="R49" s="17">
        <f t="shared" si="15"/>
        <v>0.8849557522123894</v>
      </c>
      <c r="S49" s="60">
        <v>0</v>
      </c>
      <c r="T49" s="17">
        <f t="shared" si="6"/>
        <v>0</v>
      </c>
      <c r="U49" s="60">
        <v>0</v>
      </c>
      <c r="V49" s="17">
        <f t="shared" si="7"/>
        <v>0</v>
      </c>
      <c r="W49" s="60">
        <v>0</v>
      </c>
      <c r="X49" s="17">
        <f t="shared" si="8"/>
        <v>0</v>
      </c>
      <c r="Y49" s="60">
        <v>0</v>
      </c>
      <c r="Z49" s="17">
        <f t="shared" si="9"/>
        <v>0</v>
      </c>
      <c r="AA49" s="63">
        <f t="shared" si="16"/>
        <v>101</v>
      </c>
      <c r="AB49" s="67">
        <f t="shared" si="10"/>
        <v>89.38053097345133</v>
      </c>
      <c r="AC49" s="16">
        <v>12</v>
      </c>
      <c r="AD49" s="45">
        <f t="shared" si="11"/>
        <v>10.619469026548673</v>
      </c>
      <c r="AE49" s="63">
        <f t="shared" si="12"/>
        <v>113</v>
      </c>
      <c r="AF49" s="45">
        <f t="shared" si="13"/>
        <v>56.78391959798995</v>
      </c>
      <c r="AG49" s="36">
        <f t="shared" si="14"/>
        <v>-43.21608040201005</v>
      </c>
    </row>
    <row r="50" spans="1:33" ht="12.75">
      <c r="A50" s="247"/>
      <c r="B50" s="135">
        <v>294</v>
      </c>
      <c r="C50" s="136" t="s">
        <v>7</v>
      </c>
      <c r="D50" s="137">
        <v>184</v>
      </c>
      <c r="E50" s="147">
        <v>10</v>
      </c>
      <c r="F50" s="139">
        <f t="shared" si="0"/>
        <v>11.76470588235294</v>
      </c>
      <c r="G50" s="148">
        <v>37</v>
      </c>
      <c r="H50" s="139">
        <f t="shared" si="1"/>
        <v>43.529411764705884</v>
      </c>
      <c r="I50" s="141">
        <v>0</v>
      </c>
      <c r="J50" s="139">
        <f t="shared" si="2"/>
        <v>0</v>
      </c>
      <c r="K50" s="147">
        <v>36</v>
      </c>
      <c r="L50" s="139">
        <f t="shared" si="3"/>
        <v>42.35294117647059</v>
      </c>
      <c r="M50" s="141">
        <v>0</v>
      </c>
      <c r="N50" s="139">
        <f t="shared" si="4"/>
        <v>0</v>
      </c>
      <c r="O50" s="147">
        <v>0</v>
      </c>
      <c r="P50" s="139">
        <f t="shared" si="5"/>
        <v>0</v>
      </c>
      <c r="Q50" s="196">
        <v>1</v>
      </c>
      <c r="R50" s="139">
        <f t="shared" si="15"/>
        <v>1.1764705882352942</v>
      </c>
      <c r="S50" s="141">
        <v>0</v>
      </c>
      <c r="T50" s="139">
        <f t="shared" si="6"/>
        <v>0</v>
      </c>
      <c r="U50" s="141">
        <v>0</v>
      </c>
      <c r="V50" s="139">
        <f t="shared" si="7"/>
        <v>0</v>
      </c>
      <c r="W50" s="141">
        <v>0</v>
      </c>
      <c r="X50" s="139">
        <f t="shared" si="8"/>
        <v>0</v>
      </c>
      <c r="Y50" s="141">
        <v>0</v>
      </c>
      <c r="Z50" s="139">
        <f t="shared" si="9"/>
        <v>0</v>
      </c>
      <c r="AA50" s="143">
        <f t="shared" si="16"/>
        <v>83</v>
      </c>
      <c r="AB50" s="144">
        <f t="shared" si="10"/>
        <v>97.6470588235294</v>
      </c>
      <c r="AC50" s="138">
        <v>2</v>
      </c>
      <c r="AD50" s="145">
        <f t="shared" si="11"/>
        <v>2.3529411764705883</v>
      </c>
      <c r="AE50" s="143">
        <f t="shared" si="12"/>
        <v>85</v>
      </c>
      <c r="AF50" s="145">
        <f t="shared" si="13"/>
        <v>46.19565217391305</v>
      </c>
      <c r="AG50" s="146">
        <f t="shared" si="14"/>
        <v>-53.80434782608695</v>
      </c>
    </row>
    <row r="51" spans="1:33" ht="12.75">
      <c r="A51" s="247"/>
      <c r="B51" s="135">
        <v>295</v>
      </c>
      <c r="C51" s="136" t="s">
        <v>7</v>
      </c>
      <c r="D51" s="137">
        <v>519</v>
      </c>
      <c r="E51" s="147">
        <v>17</v>
      </c>
      <c r="F51" s="139">
        <f t="shared" si="0"/>
        <v>6.137184115523466</v>
      </c>
      <c r="G51" s="148">
        <v>66</v>
      </c>
      <c r="H51" s="139">
        <f t="shared" si="1"/>
        <v>23.826714801444044</v>
      </c>
      <c r="I51" s="141">
        <v>1</v>
      </c>
      <c r="J51" s="139">
        <f t="shared" si="2"/>
        <v>0.36101083032490977</v>
      </c>
      <c r="K51" s="147">
        <v>156</v>
      </c>
      <c r="L51" s="139">
        <f t="shared" si="3"/>
        <v>56.317689530685925</v>
      </c>
      <c r="M51" s="141">
        <v>0</v>
      </c>
      <c r="N51" s="139">
        <f t="shared" si="4"/>
        <v>0</v>
      </c>
      <c r="O51" s="147">
        <v>10</v>
      </c>
      <c r="P51" s="139">
        <f t="shared" si="5"/>
        <v>3.6101083032490973</v>
      </c>
      <c r="Q51" s="196">
        <v>1</v>
      </c>
      <c r="R51" s="139">
        <f t="shared" si="15"/>
        <v>0.36101083032490977</v>
      </c>
      <c r="S51" s="141">
        <v>0</v>
      </c>
      <c r="T51" s="139">
        <f t="shared" si="6"/>
        <v>0</v>
      </c>
      <c r="U51" s="141">
        <v>0</v>
      </c>
      <c r="V51" s="139">
        <f t="shared" si="7"/>
        <v>0</v>
      </c>
      <c r="W51" s="141">
        <v>0</v>
      </c>
      <c r="X51" s="139">
        <f t="shared" si="8"/>
        <v>0</v>
      </c>
      <c r="Y51" s="141">
        <v>0</v>
      </c>
      <c r="Z51" s="139">
        <f t="shared" si="9"/>
        <v>0</v>
      </c>
      <c r="AA51" s="143">
        <f t="shared" si="16"/>
        <v>250</v>
      </c>
      <c r="AB51" s="144">
        <f t="shared" si="10"/>
        <v>90.25270758122743</v>
      </c>
      <c r="AC51" s="138">
        <v>27</v>
      </c>
      <c r="AD51" s="145">
        <f t="shared" si="11"/>
        <v>9.747292418772563</v>
      </c>
      <c r="AE51" s="143">
        <f t="shared" si="12"/>
        <v>277</v>
      </c>
      <c r="AF51" s="145">
        <f t="shared" si="13"/>
        <v>53.371868978805395</v>
      </c>
      <c r="AG51" s="146">
        <f t="shared" si="14"/>
        <v>-46.628131021194605</v>
      </c>
    </row>
    <row r="52" spans="1:33" ht="12.75">
      <c r="A52" s="247"/>
      <c r="B52" s="5">
        <v>296</v>
      </c>
      <c r="C52" s="3" t="s">
        <v>7</v>
      </c>
      <c r="D52" s="6">
        <v>278</v>
      </c>
      <c r="E52" s="33">
        <v>47</v>
      </c>
      <c r="F52" s="17">
        <f t="shared" si="0"/>
        <v>26.111111111111114</v>
      </c>
      <c r="G52" s="32">
        <v>71</v>
      </c>
      <c r="H52" s="17">
        <f t="shared" si="1"/>
        <v>39.44444444444444</v>
      </c>
      <c r="I52" s="60">
        <v>4</v>
      </c>
      <c r="J52" s="17">
        <f t="shared" si="2"/>
        <v>2.2222222222222223</v>
      </c>
      <c r="K52" s="33">
        <v>41</v>
      </c>
      <c r="L52" s="17">
        <f t="shared" si="3"/>
        <v>22.77777777777778</v>
      </c>
      <c r="M52" s="60">
        <v>0</v>
      </c>
      <c r="N52" s="17">
        <f t="shared" si="4"/>
        <v>0</v>
      </c>
      <c r="O52" s="33">
        <v>3</v>
      </c>
      <c r="P52" s="17">
        <f t="shared" si="5"/>
        <v>1.6666666666666667</v>
      </c>
      <c r="Q52" s="125">
        <v>1</v>
      </c>
      <c r="R52" s="17">
        <f t="shared" si="15"/>
        <v>0.5555555555555556</v>
      </c>
      <c r="S52" s="60">
        <v>0</v>
      </c>
      <c r="T52" s="17">
        <f t="shared" si="6"/>
        <v>0</v>
      </c>
      <c r="U52" s="60">
        <v>0</v>
      </c>
      <c r="V52" s="17">
        <f t="shared" si="7"/>
        <v>0</v>
      </c>
      <c r="W52" s="60">
        <v>0</v>
      </c>
      <c r="X52" s="17">
        <f t="shared" si="8"/>
        <v>0</v>
      </c>
      <c r="Y52" s="60">
        <v>0</v>
      </c>
      <c r="Z52" s="17">
        <f t="shared" si="9"/>
        <v>0</v>
      </c>
      <c r="AA52" s="63">
        <f t="shared" si="16"/>
        <v>166</v>
      </c>
      <c r="AB52" s="67">
        <f t="shared" si="10"/>
        <v>92.22222222222223</v>
      </c>
      <c r="AC52" s="16">
        <v>14</v>
      </c>
      <c r="AD52" s="45">
        <f t="shared" si="11"/>
        <v>7.777777777777778</v>
      </c>
      <c r="AE52" s="63">
        <f t="shared" si="12"/>
        <v>180</v>
      </c>
      <c r="AF52" s="45">
        <f t="shared" si="13"/>
        <v>64.74820143884892</v>
      </c>
      <c r="AG52" s="36">
        <f t="shared" si="14"/>
        <v>-35.25179856115108</v>
      </c>
    </row>
    <row r="53" spans="1:33" ht="12.75">
      <c r="A53" s="247"/>
      <c r="B53" s="5">
        <v>296</v>
      </c>
      <c r="C53" s="3" t="s">
        <v>16</v>
      </c>
      <c r="D53" s="6">
        <v>211</v>
      </c>
      <c r="E53" s="33">
        <v>31</v>
      </c>
      <c r="F53" s="17">
        <f t="shared" si="0"/>
        <v>25.203252032520325</v>
      </c>
      <c r="G53" s="32">
        <v>33</v>
      </c>
      <c r="H53" s="17">
        <f t="shared" si="1"/>
        <v>26.82926829268293</v>
      </c>
      <c r="I53" s="60">
        <v>1</v>
      </c>
      <c r="J53" s="17">
        <f t="shared" si="2"/>
        <v>0.8130081300813009</v>
      </c>
      <c r="K53" s="33">
        <v>53</v>
      </c>
      <c r="L53" s="17">
        <f t="shared" si="3"/>
        <v>43.08943089430895</v>
      </c>
      <c r="M53" s="60">
        <v>0</v>
      </c>
      <c r="N53" s="17">
        <f t="shared" si="4"/>
        <v>0</v>
      </c>
      <c r="O53" s="33">
        <v>0</v>
      </c>
      <c r="P53" s="17">
        <f t="shared" si="5"/>
        <v>0</v>
      </c>
      <c r="Q53" s="125">
        <v>1</v>
      </c>
      <c r="R53" s="17">
        <f t="shared" si="15"/>
        <v>0.8130081300813009</v>
      </c>
      <c r="S53" s="60">
        <v>0</v>
      </c>
      <c r="T53" s="17">
        <f t="shared" si="6"/>
        <v>0</v>
      </c>
      <c r="U53" s="60">
        <v>0</v>
      </c>
      <c r="V53" s="17">
        <f t="shared" si="7"/>
        <v>0</v>
      </c>
      <c r="W53" s="60">
        <v>0</v>
      </c>
      <c r="X53" s="17">
        <f t="shared" si="8"/>
        <v>0</v>
      </c>
      <c r="Y53" s="60">
        <v>0</v>
      </c>
      <c r="Z53" s="17">
        <f t="shared" si="9"/>
        <v>0</v>
      </c>
      <c r="AA53" s="63">
        <f t="shared" si="16"/>
        <v>118</v>
      </c>
      <c r="AB53" s="67">
        <f t="shared" si="10"/>
        <v>95.9349593495935</v>
      </c>
      <c r="AC53" s="16">
        <v>5</v>
      </c>
      <c r="AD53" s="45">
        <f t="shared" si="11"/>
        <v>4.0650406504065035</v>
      </c>
      <c r="AE53" s="63">
        <f t="shared" si="12"/>
        <v>123</v>
      </c>
      <c r="AF53" s="45">
        <f t="shared" si="13"/>
        <v>58.29383886255924</v>
      </c>
      <c r="AG53" s="36">
        <f t="shared" si="14"/>
        <v>-41.70616113744076</v>
      </c>
    </row>
    <row r="54" spans="1:33" ht="12.75">
      <c r="A54" s="247"/>
      <c r="B54" s="5">
        <v>297</v>
      </c>
      <c r="C54" s="3" t="s">
        <v>7</v>
      </c>
      <c r="D54" s="6">
        <v>516</v>
      </c>
      <c r="E54" s="33">
        <v>43</v>
      </c>
      <c r="F54" s="17">
        <f t="shared" si="0"/>
        <v>17.916666666666668</v>
      </c>
      <c r="G54" s="32">
        <v>6</v>
      </c>
      <c r="H54" s="17">
        <f t="shared" si="1"/>
        <v>2.5</v>
      </c>
      <c r="I54" s="60">
        <v>2</v>
      </c>
      <c r="J54" s="17">
        <f t="shared" si="2"/>
        <v>0.8333333333333334</v>
      </c>
      <c r="K54" s="33">
        <v>161</v>
      </c>
      <c r="L54" s="17">
        <f t="shared" si="3"/>
        <v>67.08333333333333</v>
      </c>
      <c r="M54" s="60">
        <v>0</v>
      </c>
      <c r="N54" s="17">
        <f t="shared" si="4"/>
        <v>0</v>
      </c>
      <c r="O54" s="33">
        <v>6</v>
      </c>
      <c r="P54" s="17">
        <f t="shared" si="5"/>
        <v>2.5</v>
      </c>
      <c r="Q54" s="125">
        <v>1</v>
      </c>
      <c r="R54" s="17">
        <f t="shared" si="15"/>
        <v>0.4166666666666667</v>
      </c>
      <c r="S54" s="60">
        <v>0</v>
      </c>
      <c r="T54" s="17">
        <f t="shared" si="6"/>
        <v>0</v>
      </c>
      <c r="U54" s="60">
        <v>0</v>
      </c>
      <c r="V54" s="17">
        <f t="shared" si="7"/>
        <v>0</v>
      </c>
      <c r="W54" s="60">
        <v>0</v>
      </c>
      <c r="X54" s="17">
        <f t="shared" si="8"/>
        <v>0</v>
      </c>
      <c r="Y54" s="60">
        <v>0</v>
      </c>
      <c r="Z54" s="17">
        <f t="shared" si="9"/>
        <v>0</v>
      </c>
      <c r="AA54" s="63">
        <f>Y54+W54+U54+S54+O54+M54+K54+I54+G54+E54</f>
        <v>218</v>
      </c>
      <c r="AB54" s="67">
        <f t="shared" si="10"/>
        <v>90.83333333333333</v>
      </c>
      <c r="AC54" s="16">
        <v>22</v>
      </c>
      <c r="AD54" s="45">
        <f t="shared" si="11"/>
        <v>9.166666666666666</v>
      </c>
      <c r="AE54" s="63">
        <f>AA54+AC54</f>
        <v>240</v>
      </c>
      <c r="AF54" s="45">
        <f t="shared" si="13"/>
        <v>46.51162790697674</v>
      </c>
      <c r="AG54" s="36">
        <f t="shared" si="14"/>
        <v>-53.48837209302326</v>
      </c>
    </row>
    <row r="55" spans="1:33" ht="12.75">
      <c r="A55" s="247"/>
      <c r="B55" s="5">
        <v>298</v>
      </c>
      <c r="C55" s="3" t="s">
        <v>7</v>
      </c>
      <c r="D55" s="6">
        <v>386</v>
      </c>
      <c r="E55" s="33">
        <v>26</v>
      </c>
      <c r="F55" s="17">
        <f t="shared" si="0"/>
        <v>15.11627906976744</v>
      </c>
      <c r="G55" s="32">
        <v>63</v>
      </c>
      <c r="H55" s="17">
        <f t="shared" si="1"/>
        <v>36.627906976744185</v>
      </c>
      <c r="I55" s="60">
        <v>11</v>
      </c>
      <c r="J55" s="17">
        <f t="shared" si="2"/>
        <v>6.395348837209303</v>
      </c>
      <c r="K55" s="33">
        <v>30</v>
      </c>
      <c r="L55" s="17">
        <f t="shared" si="3"/>
        <v>17.441860465116278</v>
      </c>
      <c r="M55" s="60">
        <v>0</v>
      </c>
      <c r="N55" s="17">
        <f t="shared" si="4"/>
        <v>0</v>
      </c>
      <c r="O55" s="33">
        <v>36</v>
      </c>
      <c r="P55" s="17">
        <f t="shared" si="5"/>
        <v>20.930232558139537</v>
      </c>
      <c r="Q55" s="125">
        <v>1</v>
      </c>
      <c r="R55" s="17">
        <f t="shared" si="15"/>
        <v>0.5813953488372093</v>
      </c>
      <c r="S55" s="60">
        <v>0</v>
      </c>
      <c r="T55" s="17">
        <f t="shared" si="6"/>
        <v>0</v>
      </c>
      <c r="U55" s="60">
        <v>0</v>
      </c>
      <c r="V55" s="17">
        <f t="shared" si="7"/>
        <v>0</v>
      </c>
      <c r="W55" s="60">
        <v>0</v>
      </c>
      <c r="X55" s="17">
        <f t="shared" si="8"/>
        <v>0</v>
      </c>
      <c r="Y55" s="60">
        <v>0</v>
      </c>
      <c r="Z55" s="17">
        <f t="shared" si="9"/>
        <v>0</v>
      </c>
      <c r="AA55" s="63">
        <f aca="true" t="shared" si="17" ref="AA55:AA62">Y55+W55+U55+S55+O55+M55+K55+I55+G55+E55</f>
        <v>166</v>
      </c>
      <c r="AB55" s="67">
        <f t="shared" si="10"/>
        <v>96.51162790697676</v>
      </c>
      <c r="AC55" s="16">
        <v>6</v>
      </c>
      <c r="AD55" s="45">
        <f t="shared" si="11"/>
        <v>3.488372093023256</v>
      </c>
      <c r="AE55" s="63">
        <f aca="true" t="shared" si="18" ref="AE55:AE62">AA55+AC55</f>
        <v>172</v>
      </c>
      <c r="AF55" s="45">
        <f t="shared" si="13"/>
        <v>44.559585492227974</v>
      </c>
      <c r="AG55" s="36">
        <f t="shared" si="14"/>
        <v>-55.440414507772026</v>
      </c>
    </row>
    <row r="56" spans="1:33" ht="12.75">
      <c r="A56" s="247"/>
      <c r="B56" s="5">
        <v>298</v>
      </c>
      <c r="C56" s="3" t="s">
        <v>8</v>
      </c>
      <c r="D56" s="6">
        <v>387</v>
      </c>
      <c r="E56" s="33">
        <v>57</v>
      </c>
      <c r="F56" s="17">
        <f t="shared" si="0"/>
        <v>31.147540983606557</v>
      </c>
      <c r="G56" s="32">
        <v>58</v>
      </c>
      <c r="H56" s="17">
        <f t="shared" si="1"/>
        <v>31.693989071038253</v>
      </c>
      <c r="I56" s="60">
        <v>6</v>
      </c>
      <c r="J56" s="17">
        <f t="shared" si="2"/>
        <v>3.278688524590164</v>
      </c>
      <c r="K56" s="33">
        <v>27</v>
      </c>
      <c r="L56" s="17">
        <f t="shared" si="3"/>
        <v>14.754098360655737</v>
      </c>
      <c r="M56" s="60">
        <v>0</v>
      </c>
      <c r="N56" s="17">
        <f t="shared" si="4"/>
        <v>0</v>
      </c>
      <c r="O56" s="33">
        <v>20</v>
      </c>
      <c r="P56" s="17">
        <f t="shared" si="5"/>
        <v>10.92896174863388</v>
      </c>
      <c r="Q56" s="125">
        <v>1</v>
      </c>
      <c r="R56" s="17">
        <f t="shared" si="15"/>
        <v>0.546448087431694</v>
      </c>
      <c r="S56" s="60">
        <v>0</v>
      </c>
      <c r="T56" s="17">
        <f t="shared" si="6"/>
        <v>0</v>
      </c>
      <c r="U56" s="60">
        <v>0</v>
      </c>
      <c r="V56" s="17">
        <f t="shared" si="7"/>
        <v>0</v>
      </c>
      <c r="W56" s="60">
        <v>0</v>
      </c>
      <c r="X56" s="17">
        <f t="shared" si="8"/>
        <v>0</v>
      </c>
      <c r="Y56" s="60">
        <v>0</v>
      </c>
      <c r="Z56" s="17">
        <f t="shared" si="9"/>
        <v>0</v>
      </c>
      <c r="AA56" s="63">
        <f t="shared" si="17"/>
        <v>168</v>
      </c>
      <c r="AB56" s="67">
        <f t="shared" si="10"/>
        <v>91.80327868852459</v>
      </c>
      <c r="AC56" s="16">
        <v>15</v>
      </c>
      <c r="AD56" s="45">
        <f t="shared" si="11"/>
        <v>8.19672131147541</v>
      </c>
      <c r="AE56" s="63">
        <f t="shared" si="18"/>
        <v>183</v>
      </c>
      <c r="AF56" s="45">
        <f t="shared" si="13"/>
        <v>47.286821705426355</v>
      </c>
      <c r="AG56" s="36">
        <f t="shared" si="14"/>
        <v>-52.713178294573645</v>
      </c>
    </row>
    <row r="57" spans="1:33" ht="12.75">
      <c r="A57" s="247"/>
      <c r="B57" s="5">
        <v>299</v>
      </c>
      <c r="C57" s="3" t="s">
        <v>7</v>
      </c>
      <c r="D57" s="6">
        <v>633</v>
      </c>
      <c r="E57" s="33">
        <v>127</v>
      </c>
      <c r="F57" s="17">
        <f t="shared" si="0"/>
        <v>48.28897338403042</v>
      </c>
      <c r="G57" s="32">
        <v>89</v>
      </c>
      <c r="H57" s="17">
        <f t="shared" si="1"/>
        <v>33.840304182509506</v>
      </c>
      <c r="I57" s="60">
        <v>8</v>
      </c>
      <c r="J57" s="17">
        <f t="shared" si="2"/>
        <v>3.041825095057034</v>
      </c>
      <c r="K57" s="33">
        <v>15</v>
      </c>
      <c r="L57" s="17">
        <f t="shared" si="3"/>
        <v>5.7034220532319395</v>
      </c>
      <c r="M57" s="60">
        <v>0</v>
      </c>
      <c r="N57" s="17">
        <f t="shared" si="4"/>
        <v>0</v>
      </c>
      <c r="O57" s="33">
        <v>9</v>
      </c>
      <c r="P57" s="17">
        <f t="shared" si="5"/>
        <v>3.4220532319391634</v>
      </c>
      <c r="Q57" s="125">
        <v>1</v>
      </c>
      <c r="R57" s="17">
        <f t="shared" si="15"/>
        <v>0.38022813688212925</v>
      </c>
      <c r="S57" s="60">
        <v>0</v>
      </c>
      <c r="T57" s="17">
        <f t="shared" si="6"/>
        <v>0</v>
      </c>
      <c r="U57" s="60">
        <v>0</v>
      </c>
      <c r="V57" s="17">
        <f t="shared" si="7"/>
        <v>0</v>
      </c>
      <c r="W57" s="60">
        <v>0</v>
      </c>
      <c r="X57" s="17">
        <f t="shared" si="8"/>
        <v>0</v>
      </c>
      <c r="Y57" s="60">
        <v>0</v>
      </c>
      <c r="Z57" s="17">
        <f t="shared" si="9"/>
        <v>0</v>
      </c>
      <c r="AA57" s="63">
        <f t="shared" si="17"/>
        <v>248</v>
      </c>
      <c r="AB57" s="67">
        <f t="shared" si="10"/>
        <v>94.29657794676805</v>
      </c>
      <c r="AC57" s="16">
        <v>15</v>
      </c>
      <c r="AD57" s="45">
        <f t="shared" si="11"/>
        <v>5.7034220532319395</v>
      </c>
      <c r="AE57" s="63">
        <f t="shared" si="18"/>
        <v>263</v>
      </c>
      <c r="AF57" s="45">
        <f t="shared" si="13"/>
        <v>41.54818325434439</v>
      </c>
      <c r="AG57" s="36">
        <f t="shared" si="14"/>
        <v>-58.45181674565561</v>
      </c>
    </row>
    <row r="58" spans="1:33" ht="12.75">
      <c r="A58" s="247"/>
      <c r="B58" s="5">
        <v>299</v>
      </c>
      <c r="C58" s="3" t="s">
        <v>16</v>
      </c>
      <c r="D58" s="6">
        <v>189</v>
      </c>
      <c r="E58" s="33">
        <v>17</v>
      </c>
      <c r="F58" s="17">
        <f t="shared" si="0"/>
        <v>14.912280701754385</v>
      </c>
      <c r="G58" s="32">
        <v>49</v>
      </c>
      <c r="H58" s="17">
        <f t="shared" si="1"/>
        <v>42.98245614035088</v>
      </c>
      <c r="I58" s="60">
        <v>2</v>
      </c>
      <c r="J58" s="17">
        <f t="shared" si="2"/>
        <v>1.7543859649122806</v>
      </c>
      <c r="K58" s="33">
        <v>40</v>
      </c>
      <c r="L58" s="17">
        <f t="shared" si="3"/>
        <v>35.08771929824561</v>
      </c>
      <c r="M58" s="60">
        <v>0</v>
      </c>
      <c r="N58" s="17">
        <f t="shared" si="4"/>
        <v>0</v>
      </c>
      <c r="O58" s="33">
        <v>4</v>
      </c>
      <c r="P58" s="17">
        <f t="shared" si="5"/>
        <v>3.508771929824561</v>
      </c>
      <c r="Q58" s="125">
        <v>1</v>
      </c>
      <c r="R58" s="17">
        <f t="shared" si="15"/>
        <v>0.8771929824561403</v>
      </c>
      <c r="S58" s="60">
        <v>0</v>
      </c>
      <c r="T58" s="17">
        <f t="shared" si="6"/>
        <v>0</v>
      </c>
      <c r="U58" s="60">
        <v>0</v>
      </c>
      <c r="V58" s="17">
        <f t="shared" si="7"/>
        <v>0</v>
      </c>
      <c r="W58" s="60">
        <v>0</v>
      </c>
      <c r="X58" s="17">
        <f t="shared" si="8"/>
        <v>0</v>
      </c>
      <c r="Y58" s="60">
        <v>0</v>
      </c>
      <c r="Z58" s="17">
        <f t="shared" si="9"/>
        <v>0</v>
      </c>
      <c r="AA58" s="63">
        <f t="shared" si="17"/>
        <v>112</v>
      </c>
      <c r="AB58" s="67">
        <f t="shared" si="10"/>
        <v>98.24561403508771</v>
      </c>
      <c r="AC58" s="16">
        <v>2</v>
      </c>
      <c r="AD58" s="45">
        <f t="shared" si="11"/>
        <v>1.7543859649122806</v>
      </c>
      <c r="AE58" s="63">
        <f t="shared" si="18"/>
        <v>114</v>
      </c>
      <c r="AF58" s="45">
        <f t="shared" si="13"/>
        <v>60.317460317460316</v>
      </c>
      <c r="AG58" s="36">
        <f t="shared" si="14"/>
        <v>-39.682539682539684</v>
      </c>
    </row>
    <row r="59" spans="1:33" ht="12.75">
      <c r="A59" s="247"/>
      <c r="B59" s="5">
        <v>300</v>
      </c>
      <c r="C59" s="3" t="s">
        <v>7</v>
      </c>
      <c r="D59" s="6">
        <v>368</v>
      </c>
      <c r="E59" s="33">
        <v>15</v>
      </c>
      <c r="F59" s="17">
        <f t="shared" si="0"/>
        <v>6.41025641025641</v>
      </c>
      <c r="G59" s="32">
        <v>57</v>
      </c>
      <c r="H59" s="17">
        <f t="shared" si="1"/>
        <v>24.358974358974358</v>
      </c>
      <c r="I59" s="60">
        <v>0</v>
      </c>
      <c r="J59" s="17">
        <f t="shared" si="2"/>
        <v>0</v>
      </c>
      <c r="K59" s="33">
        <v>153</v>
      </c>
      <c r="L59" s="17">
        <f t="shared" si="3"/>
        <v>65.38461538461539</v>
      </c>
      <c r="M59" s="60">
        <v>0</v>
      </c>
      <c r="N59" s="17">
        <f t="shared" si="4"/>
        <v>0</v>
      </c>
      <c r="O59" s="33">
        <v>0</v>
      </c>
      <c r="P59" s="17">
        <f t="shared" si="5"/>
        <v>0</v>
      </c>
      <c r="Q59" s="125">
        <v>1</v>
      </c>
      <c r="R59" s="17">
        <f t="shared" si="15"/>
        <v>0.4273504273504274</v>
      </c>
      <c r="S59" s="60">
        <v>0</v>
      </c>
      <c r="T59" s="17">
        <f t="shared" si="6"/>
        <v>0</v>
      </c>
      <c r="U59" s="60">
        <v>0</v>
      </c>
      <c r="V59" s="17">
        <f t="shared" si="7"/>
        <v>0</v>
      </c>
      <c r="W59" s="60">
        <v>0</v>
      </c>
      <c r="X59" s="17">
        <f t="shared" si="8"/>
        <v>0</v>
      </c>
      <c r="Y59" s="60">
        <v>0</v>
      </c>
      <c r="Z59" s="17">
        <f t="shared" si="9"/>
        <v>0</v>
      </c>
      <c r="AA59" s="63">
        <f t="shared" si="17"/>
        <v>225</v>
      </c>
      <c r="AB59" s="67">
        <f t="shared" si="10"/>
        <v>96.15384615384616</v>
      </c>
      <c r="AC59" s="16">
        <v>9</v>
      </c>
      <c r="AD59" s="45">
        <f t="shared" si="11"/>
        <v>3.8461538461538463</v>
      </c>
      <c r="AE59" s="63">
        <f t="shared" si="18"/>
        <v>234</v>
      </c>
      <c r="AF59" s="45">
        <f t="shared" si="13"/>
        <v>63.58695652173913</v>
      </c>
      <c r="AG59" s="36">
        <f t="shared" si="14"/>
        <v>-36.41304347826087</v>
      </c>
    </row>
    <row r="60" spans="1:33" ht="12.75">
      <c r="A60" s="247"/>
      <c r="B60" s="5">
        <v>301</v>
      </c>
      <c r="C60" s="3" t="s">
        <v>7</v>
      </c>
      <c r="D60" s="6">
        <v>562</v>
      </c>
      <c r="E60" s="33">
        <v>18</v>
      </c>
      <c r="F60" s="17">
        <f t="shared" si="0"/>
        <v>5.787781350482315</v>
      </c>
      <c r="G60" s="32">
        <v>72</v>
      </c>
      <c r="H60" s="17">
        <f t="shared" si="1"/>
        <v>23.15112540192926</v>
      </c>
      <c r="I60" s="60">
        <v>0</v>
      </c>
      <c r="J60" s="17">
        <f t="shared" si="2"/>
        <v>0</v>
      </c>
      <c r="K60" s="33">
        <v>198</v>
      </c>
      <c r="L60" s="17">
        <f t="shared" si="3"/>
        <v>63.665594855305464</v>
      </c>
      <c r="M60" s="60">
        <v>0</v>
      </c>
      <c r="N60" s="17">
        <f t="shared" si="4"/>
        <v>0</v>
      </c>
      <c r="O60" s="33">
        <v>0</v>
      </c>
      <c r="P60" s="17">
        <f t="shared" si="5"/>
        <v>0</v>
      </c>
      <c r="Q60" s="125">
        <v>1</v>
      </c>
      <c r="R60" s="17">
        <f t="shared" si="15"/>
        <v>0.3215434083601286</v>
      </c>
      <c r="S60" s="60">
        <v>0</v>
      </c>
      <c r="T60" s="17">
        <f t="shared" si="6"/>
        <v>0</v>
      </c>
      <c r="U60" s="60">
        <v>0</v>
      </c>
      <c r="V60" s="17">
        <f t="shared" si="7"/>
        <v>0</v>
      </c>
      <c r="W60" s="60">
        <v>0</v>
      </c>
      <c r="X60" s="17">
        <f t="shared" si="8"/>
        <v>0</v>
      </c>
      <c r="Y60" s="60">
        <v>0</v>
      </c>
      <c r="Z60" s="17">
        <f t="shared" si="9"/>
        <v>0</v>
      </c>
      <c r="AA60" s="63">
        <f t="shared" si="17"/>
        <v>288</v>
      </c>
      <c r="AB60" s="67">
        <f t="shared" si="10"/>
        <v>92.60450160771704</v>
      </c>
      <c r="AC60" s="16">
        <v>23</v>
      </c>
      <c r="AD60" s="45">
        <f t="shared" si="11"/>
        <v>7.395498392282958</v>
      </c>
      <c r="AE60" s="63">
        <f t="shared" si="18"/>
        <v>311</v>
      </c>
      <c r="AF60" s="45">
        <f t="shared" si="13"/>
        <v>55.33807829181495</v>
      </c>
      <c r="AG60" s="36">
        <f t="shared" si="14"/>
        <v>-44.66192170818505</v>
      </c>
    </row>
    <row r="61" spans="1:33" ht="12.75">
      <c r="A61" s="247"/>
      <c r="B61" s="5">
        <v>302</v>
      </c>
      <c r="C61" s="3" t="s">
        <v>7</v>
      </c>
      <c r="D61" s="6">
        <v>182</v>
      </c>
      <c r="E61" s="33">
        <v>38</v>
      </c>
      <c r="F61" s="17">
        <f t="shared" si="0"/>
        <v>31.932773109243694</v>
      </c>
      <c r="G61" s="32">
        <v>31</v>
      </c>
      <c r="H61" s="17">
        <f t="shared" si="1"/>
        <v>26.05042016806723</v>
      </c>
      <c r="I61" s="60">
        <v>1</v>
      </c>
      <c r="J61" s="17">
        <f t="shared" si="2"/>
        <v>0.8403361344537815</v>
      </c>
      <c r="K61" s="33">
        <v>26</v>
      </c>
      <c r="L61" s="17">
        <f t="shared" si="3"/>
        <v>21.84873949579832</v>
      </c>
      <c r="M61" s="60">
        <v>0</v>
      </c>
      <c r="N61" s="17">
        <f t="shared" si="4"/>
        <v>0</v>
      </c>
      <c r="O61" s="33">
        <v>19</v>
      </c>
      <c r="P61" s="17">
        <f t="shared" si="5"/>
        <v>15.966386554621847</v>
      </c>
      <c r="Q61" s="125">
        <v>1</v>
      </c>
      <c r="R61" s="17">
        <f t="shared" si="15"/>
        <v>0.8403361344537815</v>
      </c>
      <c r="S61" s="60">
        <v>0</v>
      </c>
      <c r="T61" s="17">
        <f t="shared" si="6"/>
        <v>0</v>
      </c>
      <c r="U61" s="60">
        <v>0</v>
      </c>
      <c r="V61" s="17">
        <f t="shared" si="7"/>
        <v>0</v>
      </c>
      <c r="W61" s="60">
        <v>0</v>
      </c>
      <c r="X61" s="17">
        <f t="shared" si="8"/>
        <v>0</v>
      </c>
      <c r="Y61" s="60">
        <v>0</v>
      </c>
      <c r="Z61" s="17">
        <f t="shared" si="9"/>
        <v>0</v>
      </c>
      <c r="AA61" s="63">
        <f t="shared" si="17"/>
        <v>115</v>
      </c>
      <c r="AB61" s="67">
        <f t="shared" si="10"/>
        <v>96.63865546218487</v>
      </c>
      <c r="AC61" s="16">
        <v>4</v>
      </c>
      <c r="AD61" s="45">
        <f t="shared" si="11"/>
        <v>3.361344537815126</v>
      </c>
      <c r="AE61" s="63">
        <f t="shared" si="18"/>
        <v>119</v>
      </c>
      <c r="AF61" s="45">
        <f t="shared" si="13"/>
        <v>65.38461538461539</v>
      </c>
      <c r="AG61" s="36">
        <f t="shared" si="14"/>
        <v>-34.61538461538461</v>
      </c>
    </row>
    <row r="62" spans="1:33" ht="13.5" thickBot="1">
      <c r="A62" s="248"/>
      <c r="B62" s="46">
        <v>490</v>
      </c>
      <c r="C62" s="47" t="s">
        <v>7</v>
      </c>
      <c r="D62" s="48">
        <v>207</v>
      </c>
      <c r="E62" s="99">
        <v>12</v>
      </c>
      <c r="F62" s="50">
        <f t="shared" si="0"/>
        <v>9.917355371900827</v>
      </c>
      <c r="G62" s="100">
        <v>37</v>
      </c>
      <c r="H62" s="50">
        <f t="shared" si="1"/>
        <v>30.57851239669421</v>
      </c>
      <c r="I62" s="62">
        <v>1</v>
      </c>
      <c r="J62" s="50">
        <f t="shared" si="2"/>
        <v>0.8264462809917356</v>
      </c>
      <c r="K62" s="99">
        <v>28</v>
      </c>
      <c r="L62" s="50">
        <f t="shared" si="3"/>
        <v>23.140495867768596</v>
      </c>
      <c r="M62" s="62">
        <v>0</v>
      </c>
      <c r="N62" s="50">
        <f t="shared" si="4"/>
        <v>0</v>
      </c>
      <c r="O62" s="99">
        <v>38</v>
      </c>
      <c r="P62" s="50">
        <f t="shared" si="5"/>
        <v>31.40495867768595</v>
      </c>
      <c r="Q62" s="128">
        <v>1</v>
      </c>
      <c r="R62" s="50">
        <f t="shared" si="15"/>
        <v>0.8264462809917356</v>
      </c>
      <c r="S62" s="62">
        <v>0</v>
      </c>
      <c r="T62" s="50">
        <f t="shared" si="6"/>
        <v>0</v>
      </c>
      <c r="U62" s="62">
        <v>0</v>
      </c>
      <c r="V62" s="50">
        <f t="shared" si="7"/>
        <v>0</v>
      </c>
      <c r="W62" s="62">
        <v>0</v>
      </c>
      <c r="X62" s="50">
        <f t="shared" si="8"/>
        <v>0</v>
      </c>
      <c r="Y62" s="62">
        <v>0</v>
      </c>
      <c r="Z62" s="50">
        <f t="shared" si="9"/>
        <v>0</v>
      </c>
      <c r="AA62" s="65">
        <f t="shared" si="17"/>
        <v>116</v>
      </c>
      <c r="AB62" s="82">
        <f t="shared" si="10"/>
        <v>95.86776859504133</v>
      </c>
      <c r="AC62" s="49">
        <v>5</v>
      </c>
      <c r="AD62" s="52">
        <f t="shared" si="11"/>
        <v>4.132231404958678</v>
      </c>
      <c r="AE62" s="65">
        <f t="shared" si="18"/>
        <v>121</v>
      </c>
      <c r="AF62" s="52">
        <f t="shared" si="13"/>
        <v>58.454106280193244</v>
      </c>
      <c r="AG62" s="53">
        <f t="shared" si="14"/>
        <v>-41.545893719806756</v>
      </c>
    </row>
    <row r="63" spans="5:21" ht="7.5" customHeight="1" thickBot="1" thickTop="1">
      <c r="E63" s="59"/>
      <c r="G63" s="59"/>
      <c r="I63" s="59"/>
      <c r="K63" s="59"/>
      <c r="M63" s="59"/>
      <c r="O63" s="59"/>
      <c r="U63" s="59"/>
    </row>
    <row r="64" spans="1:33" s="8" customFormat="1" ht="18" customHeight="1" thickBot="1" thickTop="1">
      <c r="A64" s="202" t="s">
        <v>20</v>
      </c>
      <c r="B64" s="202"/>
      <c r="C64" s="21">
        <f>COUNTA(C13:C62)</f>
        <v>50</v>
      </c>
      <c r="D64" s="22">
        <f>SUM(D13:D63)</f>
        <v>19580</v>
      </c>
      <c r="E64" s="95">
        <f>SUM(E13:E63)</f>
        <v>2991</v>
      </c>
      <c r="F64" s="120">
        <f>E64/AE64*100</f>
        <v>29.43607912607027</v>
      </c>
      <c r="G64" s="95">
        <f>SUM(G13:G63)</f>
        <v>3108</v>
      </c>
      <c r="H64" s="120">
        <f>G64/AE64*100</f>
        <v>30.587540596397993</v>
      </c>
      <c r="I64" s="95">
        <f>SUM(I13:I63)</f>
        <v>128</v>
      </c>
      <c r="J64" s="120">
        <f>I64/AE64*100</f>
        <v>1.2597185316405866</v>
      </c>
      <c r="K64" s="95">
        <f>SUM(K13:K63)</f>
        <v>2767</v>
      </c>
      <c r="L64" s="120">
        <f>K64/AE64*100</f>
        <v>27.23157169569924</v>
      </c>
      <c r="M64" s="95">
        <f>SUM(M13:M63)</f>
        <v>0</v>
      </c>
      <c r="N64" s="120">
        <f>M64/AE64*100</f>
        <v>0</v>
      </c>
      <c r="O64" s="95">
        <f>SUM(O13:O63)</f>
        <v>595</v>
      </c>
      <c r="P64" s="120">
        <f>O64/AE64*100</f>
        <v>5.855722861923039</v>
      </c>
      <c r="Q64" s="95">
        <f>SUM(Q13:Q63)</f>
        <v>50</v>
      </c>
      <c r="R64" s="120">
        <f t="shared" si="15"/>
        <v>0.49207755142210413</v>
      </c>
      <c r="S64" s="22">
        <f>SUM(S13:S63)</f>
        <v>0</v>
      </c>
      <c r="T64" s="120">
        <f>S64/AE64*100</f>
        <v>0</v>
      </c>
      <c r="U64" s="95">
        <f>SUM(U13:U63)</f>
        <v>0</v>
      </c>
      <c r="V64" s="120">
        <f>U64/AE64*100</f>
        <v>0</v>
      </c>
      <c r="W64" s="22">
        <f>SUM(W13:W63)</f>
        <v>0</v>
      </c>
      <c r="X64" s="120">
        <f>W64/AE64*100</f>
        <v>0</v>
      </c>
      <c r="Y64" s="22">
        <f>SUM(Y13:Y63)</f>
        <v>0</v>
      </c>
      <c r="Z64" s="120">
        <f>Y64/AE64*100</f>
        <v>0</v>
      </c>
      <c r="AA64" s="22">
        <f>SUM(AA13:AA63)</f>
        <v>9589</v>
      </c>
      <c r="AB64" s="121">
        <f>AA64/AE64*100</f>
        <v>94.37063281173113</v>
      </c>
      <c r="AC64" s="22">
        <f>SUM(AC13:AC63)</f>
        <v>572</v>
      </c>
      <c r="AD64" s="122">
        <f>AC64/AE64*100</f>
        <v>5.629367188268871</v>
      </c>
      <c r="AE64" s="22">
        <f>SUM(AE13:AE63)</f>
        <v>10161</v>
      </c>
      <c r="AF64" s="122">
        <f>AE64/D64*100</f>
        <v>51.894790602655775</v>
      </c>
      <c r="AG64" s="123">
        <f>AF64-100</f>
        <v>-48.105209397344225</v>
      </c>
    </row>
    <row r="65" ht="9" customHeight="1" thickBot="1" thickTop="1"/>
    <row r="66" spans="1:33" s="170" customFormat="1" ht="15" customHeight="1" thickBot="1" thickTop="1">
      <c r="A66" s="233" t="s">
        <v>50</v>
      </c>
      <c r="B66" s="233"/>
      <c r="C66" s="169">
        <f>COUNTA(C20,C50:C51)</f>
        <v>3</v>
      </c>
      <c r="D66" s="169">
        <f>SUM(D20,D50:D51)</f>
        <v>883</v>
      </c>
      <c r="E66" s="169">
        <f>SUM(E20,E50:E51)</f>
        <v>59</v>
      </c>
      <c r="F66" s="181">
        <f>E66/AE64*100</f>
        <v>0.5806515106780828</v>
      </c>
      <c r="G66" s="169">
        <f>SUM(G20,G50:G51)</f>
        <v>134</v>
      </c>
      <c r="H66" s="181">
        <f>G66/AE64*100</f>
        <v>1.318767837811239</v>
      </c>
      <c r="I66" s="169">
        <f>SUM(I20,I50:I51)</f>
        <v>1</v>
      </c>
      <c r="J66" s="181">
        <f>I66/AE64*100</f>
        <v>0.009841551028442082</v>
      </c>
      <c r="K66" s="169">
        <f>SUM(K20,K50:K51)</f>
        <v>233</v>
      </c>
      <c r="L66" s="181">
        <f>K66/AE64*100</f>
        <v>2.2930813896270053</v>
      </c>
      <c r="M66" s="169">
        <f>SUM(M20,M50:M51)</f>
        <v>0</v>
      </c>
      <c r="N66" s="181">
        <f>M66/AE64*100</f>
        <v>0</v>
      </c>
      <c r="O66" s="169">
        <f>SUM(O20,O50:O51)</f>
        <v>11</v>
      </c>
      <c r="P66" s="181">
        <f>O66/AE64*100</f>
        <v>0.10825706131286292</v>
      </c>
      <c r="Q66" s="169">
        <f>SUM(Q20,Q50:Q51)</f>
        <v>3</v>
      </c>
      <c r="R66" s="181">
        <f>Q66/AE64*100</f>
        <v>0.029524653085326247</v>
      </c>
      <c r="S66" s="169">
        <f>SUM(S20,S50:S51)</f>
        <v>0</v>
      </c>
      <c r="T66" s="181">
        <f>S66/AE64*100</f>
        <v>0</v>
      </c>
      <c r="U66" s="169">
        <f>SUM(U20,U50:U51)</f>
        <v>0</v>
      </c>
      <c r="V66" s="181">
        <f>U66/AE64*100</f>
        <v>0</v>
      </c>
      <c r="W66" s="169">
        <f>SUM(W20,W50:W51)</f>
        <v>0</v>
      </c>
      <c r="X66" s="181">
        <f>W66/AE64*100</f>
        <v>0</v>
      </c>
      <c r="Y66" s="169">
        <f>SUM(Y20,Y50:Y51)</f>
        <v>0</v>
      </c>
      <c r="Z66" s="181">
        <f>Y66/AE64*100</f>
        <v>0</v>
      </c>
      <c r="AA66" s="169">
        <f>SUM(AA20,AA50:AA51)</f>
        <v>438</v>
      </c>
      <c r="AB66" s="187">
        <f>AA66/AE64*100</f>
        <v>4.310599350457632</v>
      </c>
      <c r="AC66" s="169">
        <f>SUM(AC20,AC50:AC51)</f>
        <v>31</v>
      </c>
      <c r="AD66" s="182">
        <f>AC66/AE66*100</f>
        <v>6.609808102345416</v>
      </c>
      <c r="AE66" s="169">
        <f>SUM(AE20,AE50:AE51)</f>
        <v>469</v>
      </c>
      <c r="AF66" s="182">
        <f>AE66/AE64*100</f>
        <v>4.615687432339337</v>
      </c>
      <c r="AG66" s="179"/>
    </row>
    <row r="67" ht="9" customHeight="1" thickBot="1" thickTop="1"/>
    <row r="68" spans="1:33" s="170" customFormat="1" ht="17.25" customHeight="1" thickBot="1" thickTop="1">
      <c r="A68" s="231" t="s">
        <v>55</v>
      </c>
      <c r="B68" s="232"/>
      <c r="C68" s="183">
        <f>(C64-C66)</f>
        <v>47</v>
      </c>
      <c r="D68" s="183">
        <f>(D64-D66)</f>
        <v>18697</v>
      </c>
      <c r="E68" s="183">
        <f>(E64-E66)</f>
        <v>2932</v>
      </c>
      <c r="F68" s="78">
        <f>E68/AE68*100</f>
        <v>30.251754023937266</v>
      </c>
      <c r="G68" s="183">
        <f>(G64-G66)</f>
        <v>2974</v>
      </c>
      <c r="H68" s="78">
        <f>G68/AE68*100</f>
        <v>30.68510111432109</v>
      </c>
      <c r="I68" s="183">
        <f>(I64-I66)</f>
        <v>127</v>
      </c>
      <c r="J68" s="78">
        <f>I68/AE68*100</f>
        <v>1.3103590590177465</v>
      </c>
      <c r="K68" s="183">
        <f>(K64-K66)</f>
        <v>2534</v>
      </c>
      <c r="L68" s="78">
        <f>K68/AE68*100</f>
        <v>26.145274453157242</v>
      </c>
      <c r="M68" s="183">
        <f>(M64-M66)</f>
        <v>0</v>
      </c>
      <c r="N68" s="78">
        <f>M68/AE68*100</f>
        <v>0</v>
      </c>
      <c r="O68" s="183">
        <f>(O64-O66)</f>
        <v>584</v>
      </c>
      <c r="P68" s="78">
        <f>O68/AE68*100</f>
        <v>6.025588113908379</v>
      </c>
      <c r="Q68" s="183">
        <f>(Q64-Q66)</f>
        <v>47</v>
      </c>
      <c r="R68" s="78">
        <f>Q68/AE68*100</f>
        <v>0.48493602971522903</v>
      </c>
      <c r="S68" s="183">
        <f>(S64-S66)</f>
        <v>0</v>
      </c>
      <c r="T68" s="78">
        <f>S68/AE68*100</f>
        <v>0</v>
      </c>
      <c r="U68" s="183">
        <f>(U64-U66)</f>
        <v>0</v>
      </c>
      <c r="V68" s="78">
        <f>U68/AE68*100</f>
        <v>0</v>
      </c>
      <c r="W68" s="183">
        <f>(W64-W66)</f>
        <v>0</v>
      </c>
      <c r="X68" s="78">
        <f>W68/AE68*100</f>
        <v>0</v>
      </c>
      <c r="Y68" s="183">
        <f>(Y64-Y66)</f>
        <v>0</v>
      </c>
      <c r="Z68" s="78">
        <f>Y68/AE68*100</f>
        <v>0</v>
      </c>
      <c r="AA68" s="183">
        <f>(AA64-AA66)</f>
        <v>9151</v>
      </c>
      <c r="AB68" s="85">
        <f>AA68/AE68*100</f>
        <v>94.41807676434173</v>
      </c>
      <c r="AC68" s="183">
        <f>(AC64-AC66)</f>
        <v>541</v>
      </c>
      <c r="AD68" s="79">
        <f>AC68/AE68*100</f>
        <v>5.581923235658275</v>
      </c>
      <c r="AE68" s="183">
        <f>(AE64-AE66)</f>
        <v>9692</v>
      </c>
      <c r="AF68" s="79">
        <f>AE68/D68*100</f>
        <v>51.83719313258811</v>
      </c>
      <c r="AG68" s="80">
        <f>AF68-100</f>
        <v>-48.16280686741189</v>
      </c>
    </row>
    <row r="69" ht="13.5" thickTop="1"/>
    <row r="70" spans="1:33" s="12" customFormat="1" ht="12.75">
      <c r="A70" s="135"/>
      <c r="B70" s="168" t="s">
        <v>51</v>
      </c>
      <c r="C70" s="1"/>
      <c r="D70" s="7"/>
      <c r="E70" s="58"/>
      <c r="F70" s="167" t="s">
        <v>52</v>
      </c>
      <c r="G70" s="58"/>
      <c r="H70" s="14"/>
      <c r="I70" s="58"/>
      <c r="J70" s="14"/>
      <c r="K70" s="58"/>
      <c r="L70" s="14"/>
      <c r="M70" s="58"/>
      <c r="N70" s="14"/>
      <c r="O70" s="58"/>
      <c r="P70" s="14"/>
      <c r="Q70" s="14"/>
      <c r="R70" s="14"/>
      <c r="S70" s="58"/>
      <c r="T70" s="14"/>
      <c r="U70" s="68"/>
      <c r="V70" s="14"/>
      <c r="W70" s="58"/>
      <c r="X70" s="14"/>
      <c r="Y70" s="58"/>
      <c r="Z70" s="14"/>
      <c r="AA70" s="58"/>
      <c r="AB70" s="58"/>
      <c r="AC70" s="58"/>
      <c r="AD70" s="68"/>
      <c r="AE70" s="58"/>
      <c r="AF70" s="68"/>
      <c r="AG70" s="68"/>
    </row>
  </sheetData>
  <mergeCells count="34">
    <mergeCell ref="A66:B66"/>
    <mergeCell ref="Q10:R10"/>
    <mergeCell ref="A68:B68"/>
    <mergeCell ref="A42:A62"/>
    <mergeCell ref="B9:B11"/>
    <mergeCell ref="AA9:AB10"/>
    <mergeCell ref="E10:F10"/>
    <mergeCell ref="C9:C11"/>
    <mergeCell ref="S10:T10"/>
    <mergeCell ref="D9:D11"/>
    <mergeCell ref="A5:AG5"/>
    <mergeCell ref="A6:AG6"/>
    <mergeCell ref="A7:AG7"/>
    <mergeCell ref="K10:L10"/>
    <mergeCell ref="AE9:AE11"/>
    <mergeCell ref="Y10:Z10"/>
    <mergeCell ref="E9:Z9"/>
    <mergeCell ref="M10:N10"/>
    <mergeCell ref="U10:V10"/>
    <mergeCell ref="W10:X10"/>
    <mergeCell ref="A1:AG1"/>
    <mergeCell ref="A2:AG2"/>
    <mergeCell ref="A3:AG3"/>
    <mergeCell ref="A4:AG4"/>
    <mergeCell ref="A8:AG8"/>
    <mergeCell ref="AC9:AD10"/>
    <mergeCell ref="A64:B64"/>
    <mergeCell ref="AG9:AG11"/>
    <mergeCell ref="O10:P10"/>
    <mergeCell ref="G10:H10"/>
    <mergeCell ref="I10:J10"/>
    <mergeCell ref="AF9:AF11"/>
    <mergeCell ref="A9:A11"/>
    <mergeCell ref="A13:A41"/>
  </mergeCells>
  <printOptions/>
  <pageMargins left="0" right="0" top="0.5905511811023623" bottom="0.5905511811023623" header="0" footer="0"/>
  <pageSetup horizontalDpi="300" verticalDpi="300" orientation="landscape" paperSize="5" scale="89" r:id="rId2"/>
  <headerFooter alignWithMargins="0"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2"/>
  <sheetViews>
    <sheetView zoomScale="75" zoomScaleNormal="75" workbookViewId="0" topLeftCell="A43">
      <selection activeCell="AD71" sqref="AD71"/>
    </sheetView>
  </sheetViews>
  <sheetFormatPr defaultColWidth="11.421875" defaultRowHeight="12.75"/>
  <cols>
    <col min="1" max="1" width="8.8515625" style="1" customWidth="1"/>
    <col min="2" max="2" width="7.57421875" style="4" customWidth="1"/>
    <col min="3" max="3" width="5.7109375" style="1" customWidth="1"/>
    <col min="4" max="4" width="6.00390625" style="7" customWidth="1"/>
    <col min="5" max="5" width="5.7109375" style="58" customWidth="1"/>
    <col min="6" max="6" width="4.57421875" style="14" customWidth="1"/>
    <col min="7" max="7" width="5.7109375" style="58" customWidth="1"/>
    <col min="8" max="8" width="4.421875" style="14" customWidth="1"/>
    <col min="9" max="9" width="5.7109375" style="58" customWidth="1"/>
    <col min="10" max="10" width="4.57421875" style="14" customWidth="1"/>
    <col min="11" max="11" width="5.7109375" style="58" customWidth="1"/>
    <col min="12" max="12" width="4.57421875" style="14" customWidth="1"/>
    <col min="13" max="13" width="5.7109375" style="58" customWidth="1"/>
    <col min="14" max="14" width="4.57421875" style="14" customWidth="1"/>
    <col min="15" max="15" width="5.7109375" style="58" customWidth="1"/>
    <col min="16" max="16" width="4.57421875" style="14" customWidth="1"/>
    <col min="17" max="17" width="5.7109375" style="14" customWidth="1"/>
    <col min="18" max="18" width="4.57421875" style="14" customWidth="1"/>
    <col min="19" max="19" width="5.7109375" style="58" customWidth="1"/>
    <col min="20" max="20" width="4.57421875" style="14" customWidth="1"/>
    <col min="21" max="21" width="5.7109375" style="68" customWidth="1"/>
    <col min="22" max="22" width="4.57421875" style="14" customWidth="1"/>
    <col min="23" max="23" width="5.7109375" style="58" customWidth="1"/>
    <col min="24" max="24" width="4.57421875" style="14" customWidth="1"/>
    <col min="25" max="25" width="5.7109375" style="58" customWidth="1"/>
    <col min="26" max="26" width="4.57421875" style="14" customWidth="1"/>
    <col min="27" max="27" width="6.140625" style="58" customWidth="1"/>
    <col min="28" max="28" width="5.28125" style="58" customWidth="1"/>
    <col min="29" max="29" width="5.7109375" style="58" customWidth="1"/>
    <col min="30" max="30" width="4.57421875" style="68" customWidth="1"/>
    <col min="31" max="31" width="6.8515625" style="58" customWidth="1"/>
    <col min="32" max="33" width="7.421875" style="68" customWidth="1"/>
    <col min="34" max="37" width="11.421875" style="12" customWidth="1"/>
  </cols>
  <sheetData>
    <row r="1" spans="1:33" ht="39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</row>
    <row r="2" spans="1:33" ht="18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 ht="12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</row>
    <row r="4" spans="1:33" ht="12.75">
      <c r="A4" s="217" t="s">
        <v>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</row>
    <row r="5" spans="1:33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</row>
    <row r="6" spans="1:33" ht="31.5" customHeight="1">
      <c r="A6" s="218" t="s">
        <v>43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</row>
    <row r="7" spans="1:33" ht="11.25" customHeight="1">
      <c r="A7" s="219" t="s">
        <v>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</row>
    <row r="8" spans="1:33" ht="13.5" thickBot="1">
      <c r="A8" s="220" t="s">
        <v>48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</row>
    <row r="9" spans="1:37" s="84" customFormat="1" ht="12" customHeight="1" thickBot="1" thickTop="1">
      <c r="A9" s="199" t="s">
        <v>36</v>
      </c>
      <c r="B9" s="200" t="s">
        <v>4</v>
      </c>
      <c r="C9" s="199" t="s">
        <v>5</v>
      </c>
      <c r="D9" s="207" t="s">
        <v>23</v>
      </c>
      <c r="E9" s="210" t="s">
        <v>26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01" t="s">
        <v>27</v>
      </c>
      <c r="AB9" s="204"/>
      <c r="AC9" s="221" t="s">
        <v>24</v>
      </c>
      <c r="AD9" s="222"/>
      <c r="AE9" s="207" t="s">
        <v>25</v>
      </c>
      <c r="AF9" s="203" t="s">
        <v>38</v>
      </c>
      <c r="AG9" s="211" t="s">
        <v>39</v>
      </c>
      <c r="AH9" s="15"/>
      <c r="AI9" s="15"/>
      <c r="AJ9" s="15"/>
      <c r="AK9" s="15"/>
    </row>
    <row r="10" spans="1:33" s="15" customFormat="1" ht="18.75" customHeight="1" thickBot="1" thickTop="1">
      <c r="A10" s="199"/>
      <c r="B10" s="200"/>
      <c r="C10" s="199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  <c r="R10" s="209"/>
      <c r="S10" s="208"/>
      <c r="T10" s="209"/>
      <c r="U10" s="208"/>
      <c r="V10" s="209"/>
      <c r="W10" s="208"/>
      <c r="X10" s="209"/>
      <c r="Y10" s="208"/>
      <c r="Z10" s="209"/>
      <c r="AA10" s="205"/>
      <c r="AB10" s="206"/>
      <c r="AC10" s="223"/>
      <c r="AD10" s="224"/>
      <c r="AE10" s="207"/>
      <c r="AF10" s="197"/>
      <c r="AG10" s="212"/>
    </row>
    <row r="11" spans="1:33" s="15" customFormat="1" ht="12.75" customHeight="1" thickBot="1" thickTop="1">
      <c r="A11" s="199"/>
      <c r="B11" s="200"/>
      <c r="C11" s="199"/>
      <c r="D11" s="207"/>
      <c r="E11" s="19" t="s">
        <v>21</v>
      </c>
      <c r="F11" s="70" t="s">
        <v>22</v>
      </c>
      <c r="G11" s="19" t="s">
        <v>21</v>
      </c>
      <c r="H11" s="70" t="s">
        <v>22</v>
      </c>
      <c r="I11" s="19" t="s">
        <v>21</v>
      </c>
      <c r="J11" s="70" t="s">
        <v>22</v>
      </c>
      <c r="K11" s="19" t="s">
        <v>21</v>
      </c>
      <c r="L11" s="70" t="s">
        <v>22</v>
      </c>
      <c r="M11" s="19" t="s">
        <v>21</v>
      </c>
      <c r="N11" s="70" t="s">
        <v>22</v>
      </c>
      <c r="O11" s="19" t="s">
        <v>21</v>
      </c>
      <c r="P11" s="70" t="s">
        <v>22</v>
      </c>
      <c r="Q11" s="20" t="s">
        <v>28</v>
      </c>
      <c r="R11" s="70" t="s">
        <v>22</v>
      </c>
      <c r="S11" s="19" t="s">
        <v>21</v>
      </c>
      <c r="T11" s="70" t="s">
        <v>22</v>
      </c>
      <c r="U11" s="19" t="s">
        <v>21</v>
      </c>
      <c r="V11" s="70" t="s">
        <v>22</v>
      </c>
      <c r="W11" s="19" t="s">
        <v>21</v>
      </c>
      <c r="X11" s="70" t="s">
        <v>22</v>
      </c>
      <c r="Y11" s="19" t="s">
        <v>21</v>
      </c>
      <c r="Z11" s="70" t="s">
        <v>22</v>
      </c>
      <c r="AA11" s="20" t="s">
        <v>28</v>
      </c>
      <c r="AB11" s="34" t="s">
        <v>22</v>
      </c>
      <c r="AC11" s="19" t="s">
        <v>28</v>
      </c>
      <c r="AD11" s="34" t="s">
        <v>22</v>
      </c>
      <c r="AE11" s="207"/>
      <c r="AF11" s="198"/>
      <c r="AG11" s="213"/>
    </row>
    <row r="12" spans="1:37" s="2" customFormat="1" ht="7.5" customHeight="1" thickBot="1" thickTop="1">
      <c r="A12" s="1"/>
      <c r="B12" s="4"/>
      <c r="C12" s="1"/>
      <c r="D12" s="7"/>
      <c r="E12" s="58"/>
      <c r="F12" s="14"/>
      <c r="G12" s="58"/>
      <c r="H12" s="14"/>
      <c r="I12" s="58"/>
      <c r="J12" s="14"/>
      <c r="K12" s="58"/>
      <c r="L12" s="14"/>
      <c r="M12" s="58"/>
      <c r="N12" s="14"/>
      <c r="O12" s="58"/>
      <c r="P12" s="14"/>
      <c r="Q12" s="14"/>
      <c r="R12" s="14"/>
      <c r="S12" s="58"/>
      <c r="T12" s="14"/>
      <c r="U12" s="68"/>
      <c r="V12" s="14"/>
      <c r="W12" s="58"/>
      <c r="X12" s="14"/>
      <c r="Y12" s="58"/>
      <c r="Z12" s="14"/>
      <c r="AA12" s="58"/>
      <c r="AB12" s="58"/>
      <c r="AC12" s="58"/>
      <c r="AD12" s="68"/>
      <c r="AE12" s="58"/>
      <c r="AF12" s="68"/>
      <c r="AG12" s="68"/>
      <c r="AH12" s="9"/>
      <c r="AI12" s="9"/>
      <c r="AJ12" s="9"/>
      <c r="AK12" s="9"/>
    </row>
    <row r="13" spans="1:37" ht="12.75" customHeight="1" thickTop="1">
      <c r="A13" s="228" t="s">
        <v>29</v>
      </c>
      <c r="B13" s="37">
        <v>147</v>
      </c>
      <c r="C13" s="38" t="s">
        <v>7</v>
      </c>
      <c r="D13" s="39">
        <v>497</v>
      </c>
      <c r="E13" s="40">
        <v>144</v>
      </c>
      <c r="F13" s="41">
        <f aca="true" t="shared" si="0" ref="F13:F44">E13/AE13*100</f>
        <v>42.857142857142854</v>
      </c>
      <c r="G13" s="42">
        <v>170</v>
      </c>
      <c r="H13" s="41">
        <f aca="true" t="shared" si="1" ref="H13:H44">G13/AE13*100</f>
        <v>50.595238095238095</v>
      </c>
      <c r="I13" s="40">
        <v>1</v>
      </c>
      <c r="J13" s="41">
        <f aca="true" t="shared" si="2" ref="J13:J44">I13/AE13*100</f>
        <v>0.2976190476190476</v>
      </c>
      <c r="K13" s="40">
        <v>1</v>
      </c>
      <c r="L13" s="41">
        <f aca="true" t="shared" si="3" ref="L13:L44">K13/AE13*100</f>
        <v>0.2976190476190476</v>
      </c>
      <c r="M13" s="61">
        <v>2</v>
      </c>
      <c r="N13" s="41">
        <f aca="true" t="shared" si="4" ref="N13:N44">M13/AE13*100</f>
        <v>0.5952380952380952</v>
      </c>
      <c r="O13" s="40">
        <v>8</v>
      </c>
      <c r="P13" s="41">
        <f aca="true" t="shared" si="5" ref="P13:P44">O13/AE13*100</f>
        <v>2.380952380952381</v>
      </c>
      <c r="Q13" s="42">
        <v>0</v>
      </c>
      <c r="R13" s="41">
        <f>Q13/AE13*100</f>
        <v>0</v>
      </c>
      <c r="S13" s="64">
        <v>4</v>
      </c>
      <c r="T13" s="41">
        <f aca="true" t="shared" si="6" ref="T13:T44">S13/AE13*100</f>
        <v>1.1904761904761905</v>
      </c>
      <c r="U13" s="40">
        <v>0</v>
      </c>
      <c r="V13" s="41">
        <v>0</v>
      </c>
      <c r="W13" s="64">
        <v>0</v>
      </c>
      <c r="X13" s="41">
        <f aca="true" t="shared" si="7" ref="X13:X44">W13/AE13*100</f>
        <v>0</v>
      </c>
      <c r="Y13" s="64">
        <v>0</v>
      </c>
      <c r="Z13" s="41">
        <f aca="true" t="shared" si="8" ref="Z13:Z44">Y13/AE13*100</f>
        <v>0</v>
      </c>
      <c r="AA13" s="64">
        <f>Y13+W13+U13+S13+O13+Q13+M13+K13+I13+G13+E13</f>
        <v>330</v>
      </c>
      <c r="AB13" s="81">
        <f aca="true" t="shared" si="9" ref="AB13:AB44">AA13/AE13*100</f>
        <v>98.21428571428571</v>
      </c>
      <c r="AC13" s="42">
        <v>6</v>
      </c>
      <c r="AD13" s="43">
        <f aca="true" t="shared" si="10" ref="AD13:AD44">AC13/AE13*100</f>
        <v>1.7857142857142856</v>
      </c>
      <c r="AE13" s="64">
        <f aca="true" t="shared" si="11" ref="AE13:AE44">AA13+AC13</f>
        <v>336</v>
      </c>
      <c r="AF13" s="43">
        <f aca="true" t="shared" si="12" ref="AF13:AF44">AE13/D13*100</f>
        <v>67.6056338028169</v>
      </c>
      <c r="AG13" s="44">
        <f aca="true" t="shared" si="13" ref="AG13:AG44">AF13-100</f>
        <v>-32.3943661971831</v>
      </c>
      <c r="AJ13"/>
      <c r="AK13"/>
    </row>
    <row r="14" spans="1:37" ht="12.75" customHeight="1">
      <c r="A14" s="229"/>
      <c r="B14" s="5">
        <v>147</v>
      </c>
      <c r="C14" s="3" t="s">
        <v>8</v>
      </c>
      <c r="D14" s="6">
        <v>497</v>
      </c>
      <c r="E14" s="16">
        <v>173</v>
      </c>
      <c r="F14" s="17">
        <f t="shared" si="0"/>
        <v>51.33531157270029</v>
      </c>
      <c r="G14" s="18">
        <v>140</v>
      </c>
      <c r="H14" s="17">
        <f t="shared" si="1"/>
        <v>41.54302670623146</v>
      </c>
      <c r="I14" s="16">
        <v>2</v>
      </c>
      <c r="J14" s="17">
        <f t="shared" si="2"/>
        <v>0.5934718100890208</v>
      </c>
      <c r="K14" s="16">
        <v>0</v>
      </c>
      <c r="L14" s="17">
        <f t="shared" si="3"/>
        <v>0</v>
      </c>
      <c r="M14" s="60">
        <v>3</v>
      </c>
      <c r="N14" s="17">
        <f t="shared" si="4"/>
        <v>0.8902077151335311</v>
      </c>
      <c r="O14" s="16">
        <v>8</v>
      </c>
      <c r="P14" s="17">
        <f t="shared" si="5"/>
        <v>2.3738872403560833</v>
      </c>
      <c r="Q14" s="18">
        <v>0</v>
      </c>
      <c r="R14" s="17">
        <f aca="true" t="shared" si="14" ref="R14:R71">Q14/AE14*100</f>
        <v>0</v>
      </c>
      <c r="S14" s="63">
        <v>4</v>
      </c>
      <c r="T14" s="17">
        <f t="shared" si="6"/>
        <v>1.1869436201780417</v>
      </c>
      <c r="U14" s="16">
        <v>1</v>
      </c>
      <c r="V14" s="17">
        <f aca="true" t="shared" si="15" ref="V14:V45">U14/AE14*100</f>
        <v>0.2967359050445104</v>
      </c>
      <c r="W14" s="63">
        <v>0</v>
      </c>
      <c r="X14" s="17">
        <f t="shared" si="7"/>
        <v>0</v>
      </c>
      <c r="Y14" s="63">
        <v>0</v>
      </c>
      <c r="Z14" s="17">
        <f t="shared" si="8"/>
        <v>0</v>
      </c>
      <c r="AA14" s="63">
        <f aca="true" t="shared" si="16" ref="AA14:AA69">Y14+W14+U14+S14+O14+Q14+M14+K14+I14+G14+E14</f>
        <v>331</v>
      </c>
      <c r="AB14" s="67">
        <f t="shared" si="9"/>
        <v>98.21958456973294</v>
      </c>
      <c r="AC14" s="18">
        <v>6</v>
      </c>
      <c r="AD14" s="45">
        <f t="shared" si="10"/>
        <v>1.7804154302670623</v>
      </c>
      <c r="AE14" s="63">
        <f t="shared" si="11"/>
        <v>337</v>
      </c>
      <c r="AF14" s="45">
        <f t="shared" si="12"/>
        <v>67.80684104627767</v>
      </c>
      <c r="AG14" s="36">
        <f t="shared" si="13"/>
        <v>-32.19315895372233</v>
      </c>
      <c r="AJ14"/>
      <c r="AK14"/>
    </row>
    <row r="15" spans="1:37" ht="12.75" customHeight="1">
      <c r="A15" s="229"/>
      <c r="B15" s="5">
        <v>148</v>
      </c>
      <c r="C15" s="3" t="s">
        <v>7</v>
      </c>
      <c r="D15" s="6">
        <v>441</v>
      </c>
      <c r="E15" s="16">
        <v>157</v>
      </c>
      <c r="F15" s="17">
        <f t="shared" si="0"/>
        <v>49.84126984126984</v>
      </c>
      <c r="G15" s="18">
        <v>149</v>
      </c>
      <c r="H15" s="17">
        <f t="shared" si="1"/>
        <v>47.3015873015873</v>
      </c>
      <c r="I15" s="16">
        <v>2</v>
      </c>
      <c r="J15" s="17">
        <f t="shared" si="2"/>
        <v>0.6349206349206349</v>
      </c>
      <c r="K15" s="16">
        <v>0</v>
      </c>
      <c r="L15" s="17">
        <f t="shared" si="3"/>
        <v>0</v>
      </c>
      <c r="M15" s="60">
        <v>0</v>
      </c>
      <c r="N15" s="17">
        <f t="shared" si="4"/>
        <v>0</v>
      </c>
      <c r="O15" s="16">
        <v>1</v>
      </c>
      <c r="P15" s="17">
        <f t="shared" si="5"/>
        <v>0.31746031746031744</v>
      </c>
      <c r="Q15" s="18">
        <v>0</v>
      </c>
      <c r="R15" s="17">
        <f t="shared" si="14"/>
        <v>0</v>
      </c>
      <c r="S15" s="63">
        <v>4</v>
      </c>
      <c r="T15" s="17">
        <f t="shared" si="6"/>
        <v>1.2698412698412698</v>
      </c>
      <c r="U15" s="16">
        <v>0</v>
      </c>
      <c r="V15" s="17">
        <f t="shared" si="15"/>
        <v>0</v>
      </c>
      <c r="W15" s="63">
        <v>0</v>
      </c>
      <c r="X15" s="17">
        <f t="shared" si="7"/>
        <v>0</v>
      </c>
      <c r="Y15" s="63">
        <v>0</v>
      </c>
      <c r="Z15" s="17">
        <f t="shared" si="8"/>
        <v>0</v>
      </c>
      <c r="AA15" s="63">
        <f t="shared" si="16"/>
        <v>313</v>
      </c>
      <c r="AB15" s="67">
        <f t="shared" si="9"/>
        <v>99.36507936507937</v>
      </c>
      <c r="AC15" s="18">
        <v>2</v>
      </c>
      <c r="AD15" s="45">
        <f t="shared" si="10"/>
        <v>0.6349206349206349</v>
      </c>
      <c r="AE15" s="63">
        <f t="shared" si="11"/>
        <v>315</v>
      </c>
      <c r="AF15" s="45">
        <f t="shared" si="12"/>
        <v>71.42857142857143</v>
      </c>
      <c r="AG15" s="36">
        <f t="shared" si="13"/>
        <v>-28.57142857142857</v>
      </c>
      <c r="AJ15"/>
      <c r="AK15"/>
    </row>
    <row r="16" spans="1:37" ht="12.75" customHeight="1">
      <c r="A16" s="229"/>
      <c r="B16" s="5">
        <v>148</v>
      </c>
      <c r="C16" s="3" t="s">
        <v>8</v>
      </c>
      <c r="D16" s="6">
        <v>441</v>
      </c>
      <c r="E16" s="16">
        <v>154</v>
      </c>
      <c r="F16" s="17">
        <f t="shared" si="0"/>
        <v>51.162790697674424</v>
      </c>
      <c r="G16" s="18">
        <v>134</v>
      </c>
      <c r="H16" s="17">
        <f t="shared" si="1"/>
        <v>44.518272425249165</v>
      </c>
      <c r="I16" s="16">
        <v>3</v>
      </c>
      <c r="J16" s="17">
        <f t="shared" si="2"/>
        <v>0.9966777408637874</v>
      </c>
      <c r="K16" s="16">
        <v>0</v>
      </c>
      <c r="L16" s="17">
        <f t="shared" si="3"/>
        <v>0</v>
      </c>
      <c r="M16" s="60">
        <v>0</v>
      </c>
      <c r="N16" s="17">
        <f t="shared" si="4"/>
        <v>0</v>
      </c>
      <c r="O16" s="16">
        <v>1</v>
      </c>
      <c r="P16" s="17">
        <f t="shared" si="5"/>
        <v>0.33222591362126247</v>
      </c>
      <c r="Q16" s="18">
        <v>0</v>
      </c>
      <c r="R16" s="17">
        <f t="shared" si="14"/>
        <v>0</v>
      </c>
      <c r="S16" s="63">
        <v>0</v>
      </c>
      <c r="T16" s="17">
        <f t="shared" si="6"/>
        <v>0</v>
      </c>
      <c r="U16" s="16">
        <v>0</v>
      </c>
      <c r="V16" s="17">
        <f t="shared" si="15"/>
        <v>0</v>
      </c>
      <c r="W16" s="63">
        <v>4</v>
      </c>
      <c r="X16" s="17">
        <f t="shared" si="7"/>
        <v>1.3289036544850499</v>
      </c>
      <c r="Y16" s="63">
        <v>0</v>
      </c>
      <c r="Z16" s="17">
        <f t="shared" si="8"/>
        <v>0</v>
      </c>
      <c r="AA16" s="63">
        <f t="shared" si="16"/>
        <v>296</v>
      </c>
      <c r="AB16" s="67">
        <f t="shared" si="9"/>
        <v>98.33887043189368</v>
      </c>
      <c r="AC16" s="18">
        <v>5</v>
      </c>
      <c r="AD16" s="45">
        <f t="shared" si="10"/>
        <v>1.6611295681063125</v>
      </c>
      <c r="AE16" s="63">
        <f t="shared" si="11"/>
        <v>301</v>
      </c>
      <c r="AF16" s="45">
        <f t="shared" si="12"/>
        <v>68.25396825396825</v>
      </c>
      <c r="AG16" s="36">
        <f t="shared" si="13"/>
        <v>-31.746031746031747</v>
      </c>
      <c r="AJ16"/>
      <c r="AK16"/>
    </row>
    <row r="17" spans="1:37" ht="12.75" customHeight="1">
      <c r="A17" s="229"/>
      <c r="B17" s="5">
        <v>149</v>
      </c>
      <c r="C17" s="3" t="s">
        <v>7</v>
      </c>
      <c r="D17" s="6">
        <v>458</v>
      </c>
      <c r="E17" s="16">
        <v>164</v>
      </c>
      <c r="F17" s="17">
        <f t="shared" si="0"/>
        <v>48.23529411764706</v>
      </c>
      <c r="G17" s="18">
        <v>167</v>
      </c>
      <c r="H17" s="17">
        <f t="shared" si="1"/>
        <v>49.11764705882353</v>
      </c>
      <c r="I17" s="16">
        <v>2</v>
      </c>
      <c r="J17" s="17">
        <f t="shared" si="2"/>
        <v>0.5882352941176471</v>
      </c>
      <c r="K17" s="16">
        <v>0</v>
      </c>
      <c r="L17" s="17">
        <f t="shared" si="3"/>
        <v>0</v>
      </c>
      <c r="M17" s="60">
        <v>0</v>
      </c>
      <c r="N17" s="17">
        <f t="shared" si="4"/>
        <v>0</v>
      </c>
      <c r="O17" s="16">
        <v>2</v>
      </c>
      <c r="P17" s="17">
        <f t="shared" si="5"/>
        <v>0.5882352941176471</v>
      </c>
      <c r="Q17" s="18">
        <v>0</v>
      </c>
      <c r="R17" s="17">
        <f t="shared" si="14"/>
        <v>0</v>
      </c>
      <c r="S17" s="63">
        <v>1</v>
      </c>
      <c r="T17" s="17">
        <f t="shared" si="6"/>
        <v>0.29411764705882354</v>
      </c>
      <c r="U17" s="16">
        <v>0</v>
      </c>
      <c r="V17" s="17">
        <f t="shared" si="15"/>
        <v>0</v>
      </c>
      <c r="W17" s="63">
        <v>0</v>
      </c>
      <c r="X17" s="17">
        <f t="shared" si="7"/>
        <v>0</v>
      </c>
      <c r="Y17" s="63">
        <v>0</v>
      </c>
      <c r="Z17" s="17">
        <f t="shared" si="8"/>
        <v>0</v>
      </c>
      <c r="AA17" s="63">
        <f t="shared" si="16"/>
        <v>336</v>
      </c>
      <c r="AB17" s="67">
        <f t="shared" si="9"/>
        <v>98.82352941176471</v>
      </c>
      <c r="AC17" s="18">
        <v>4</v>
      </c>
      <c r="AD17" s="45">
        <f t="shared" si="10"/>
        <v>1.1764705882352942</v>
      </c>
      <c r="AE17" s="63">
        <f t="shared" si="11"/>
        <v>340</v>
      </c>
      <c r="AF17" s="45">
        <f t="shared" si="12"/>
        <v>74.235807860262</v>
      </c>
      <c r="AG17" s="36">
        <f t="shared" si="13"/>
        <v>-25.764192139738</v>
      </c>
      <c r="AJ17"/>
      <c r="AK17"/>
    </row>
    <row r="18" spans="1:37" ht="12.75" customHeight="1">
      <c r="A18" s="229"/>
      <c r="B18" s="5">
        <v>149</v>
      </c>
      <c r="C18" s="3" t="s">
        <v>8</v>
      </c>
      <c r="D18" s="6">
        <v>458</v>
      </c>
      <c r="E18" s="16">
        <v>164</v>
      </c>
      <c r="F18" s="17">
        <f t="shared" si="0"/>
        <v>47.398843930635834</v>
      </c>
      <c r="G18" s="18">
        <v>174</v>
      </c>
      <c r="H18" s="17">
        <f t="shared" si="1"/>
        <v>50.28901734104046</v>
      </c>
      <c r="I18" s="16">
        <v>1</v>
      </c>
      <c r="J18" s="17">
        <f t="shared" si="2"/>
        <v>0.2890173410404624</v>
      </c>
      <c r="K18" s="16">
        <v>1</v>
      </c>
      <c r="L18" s="17">
        <f t="shared" si="3"/>
        <v>0.2890173410404624</v>
      </c>
      <c r="M18" s="60">
        <v>0</v>
      </c>
      <c r="N18" s="17">
        <f t="shared" si="4"/>
        <v>0</v>
      </c>
      <c r="O18" s="16">
        <v>2</v>
      </c>
      <c r="P18" s="17">
        <f t="shared" si="5"/>
        <v>0.5780346820809248</v>
      </c>
      <c r="Q18" s="18">
        <v>0</v>
      </c>
      <c r="R18" s="17">
        <f t="shared" si="14"/>
        <v>0</v>
      </c>
      <c r="S18" s="63">
        <v>0</v>
      </c>
      <c r="T18" s="17">
        <f t="shared" si="6"/>
        <v>0</v>
      </c>
      <c r="U18" s="16">
        <v>0</v>
      </c>
      <c r="V18" s="17">
        <f t="shared" si="15"/>
        <v>0</v>
      </c>
      <c r="W18" s="63">
        <v>0</v>
      </c>
      <c r="X18" s="17">
        <f t="shared" si="7"/>
        <v>0</v>
      </c>
      <c r="Y18" s="63">
        <v>0</v>
      </c>
      <c r="Z18" s="17">
        <f t="shared" si="8"/>
        <v>0</v>
      </c>
      <c r="AA18" s="63">
        <f t="shared" si="16"/>
        <v>342</v>
      </c>
      <c r="AB18" s="67">
        <f t="shared" si="9"/>
        <v>98.84393063583815</v>
      </c>
      <c r="AC18" s="18">
        <v>4</v>
      </c>
      <c r="AD18" s="45">
        <f t="shared" si="10"/>
        <v>1.1560693641618496</v>
      </c>
      <c r="AE18" s="63">
        <f t="shared" si="11"/>
        <v>346</v>
      </c>
      <c r="AF18" s="45">
        <f t="shared" si="12"/>
        <v>75.54585152838428</v>
      </c>
      <c r="AG18" s="36">
        <f t="shared" si="13"/>
        <v>-24.454148471615724</v>
      </c>
      <c r="AJ18"/>
      <c r="AK18"/>
    </row>
    <row r="19" spans="1:37" ht="12.75" customHeight="1">
      <c r="A19" s="229"/>
      <c r="B19" s="5">
        <v>150</v>
      </c>
      <c r="C19" s="3" t="s">
        <v>7</v>
      </c>
      <c r="D19" s="6">
        <v>733</v>
      </c>
      <c r="E19" s="16">
        <v>254</v>
      </c>
      <c r="F19" s="17">
        <f t="shared" si="0"/>
        <v>50.39682539682539</v>
      </c>
      <c r="G19" s="18">
        <v>218</v>
      </c>
      <c r="H19" s="17">
        <f t="shared" si="1"/>
        <v>43.25396825396825</v>
      </c>
      <c r="I19" s="16">
        <v>2</v>
      </c>
      <c r="J19" s="17">
        <f t="shared" si="2"/>
        <v>0.3968253968253968</v>
      </c>
      <c r="K19" s="16">
        <v>2</v>
      </c>
      <c r="L19" s="17">
        <f t="shared" si="3"/>
        <v>0.3968253968253968</v>
      </c>
      <c r="M19" s="60">
        <v>1</v>
      </c>
      <c r="N19" s="17">
        <f t="shared" si="4"/>
        <v>0.1984126984126984</v>
      </c>
      <c r="O19" s="16">
        <v>13</v>
      </c>
      <c r="P19" s="17">
        <f t="shared" si="5"/>
        <v>2.579365079365079</v>
      </c>
      <c r="Q19" s="18">
        <v>1</v>
      </c>
      <c r="R19" s="17">
        <f t="shared" si="14"/>
        <v>0.1984126984126984</v>
      </c>
      <c r="S19" s="63">
        <v>2</v>
      </c>
      <c r="T19" s="17">
        <f t="shared" si="6"/>
        <v>0.3968253968253968</v>
      </c>
      <c r="U19" s="16">
        <v>0</v>
      </c>
      <c r="V19" s="17">
        <f t="shared" si="15"/>
        <v>0</v>
      </c>
      <c r="W19" s="63">
        <v>5</v>
      </c>
      <c r="X19" s="17">
        <f t="shared" si="7"/>
        <v>0.992063492063492</v>
      </c>
      <c r="Y19" s="63">
        <v>0</v>
      </c>
      <c r="Z19" s="17">
        <f t="shared" si="8"/>
        <v>0</v>
      </c>
      <c r="AA19" s="63">
        <f t="shared" si="16"/>
        <v>498</v>
      </c>
      <c r="AB19" s="67">
        <f t="shared" si="9"/>
        <v>98.80952380952381</v>
      </c>
      <c r="AC19" s="18">
        <v>6</v>
      </c>
      <c r="AD19" s="45">
        <f t="shared" si="10"/>
        <v>1.1904761904761905</v>
      </c>
      <c r="AE19" s="63">
        <f t="shared" si="11"/>
        <v>504</v>
      </c>
      <c r="AF19" s="45">
        <f t="shared" si="12"/>
        <v>68.75852660300137</v>
      </c>
      <c r="AG19" s="36">
        <f t="shared" si="13"/>
        <v>-31.24147339699863</v>
      </c>
      <c r="AJ19"/>
      <c r="AK19"/>
    </row>
    <row r="20" spans="1:37" ht="12.75" customHeight="1">
      <c r="A20" s="229"/>
      <c r="B20" s="5">
        <v>151</v>
      </c>
      <c r="C20" s="3" t="s">
        <v>7</v>
      </c>
      <c r="D20" s="6">
        <v>664</v>
      </c>
      <c r="E20" s="16">
        <v>235</v>
      </c>
      <c r="F20" s="17">
        <f t="shared" si="0"/>
        <v>49.473684210526315</v>
      </c>
      <c r="G20" s="18">
        <v>214</v>
      </c>
      <c r="H20" s="17">
        <f t="shared" si="1"/>
        <v>45.05263157894737</v>
      </c>
      <c r="I20" s="16">
        <v>4</v>
      </c>
      <c r="J20" s="17">
        <f t="shared" si="2"/>
        <v>0.8421052631578947</v>
      </c>
      <c r="K20" s="16">
        <v>0</v>
      </c>
      <c r="L20" s="17">
        <f t="shared" si="3"/>
        <v>0</v>
      </c>
      <c r="M20" s="60">
        <v>1</v>
      </c>
      <c r="N20" s="17">
        <f t="shared" si="4"/>
        <v>0.21052631578947367</v>
      </c>
      <c r="O20" s="16">
        <v>5</v>
      </c>
      <c r="P20" s="17">
        <f t="shared" si="5"/>
        <v>1.0526315789473684</v>
      </c>
      <c r="Q20" s="18">
        <v>0</v>
      </c>
      <c r="R20" s="17">
        <f t="shared" si="14"/>
        <v>0</v>
      </c>
      <c r="S20" s="63">
        <v>7</v>
      </c>
      <c r="T20" s="17">
        <f t="shared" si="6"/>
        <v>1.4736842105263157</v>
      </c>
      <c r="U20" s="16">
        <v>0</v>
      </c>
      <c r="V20" s="17">
        <f t="shared" si="15"/>
        <v>0</v>
      </c>
      <c r="W20" s="63">
        <v>1</v>
      </c>
      <c r="X20" s="17">
        <f t="shared" si="7"/>
        <v>0.21052631578947367</v>
      </c>
      <c r="Y20" s="63">
        <v>0</v>
      </c>
      <c r="Z20" s="17">
        <f t="shared" si="8"/>
        <v>0</v>
      </c>
      <c r="AA20" s="63">
        <f t="shared" si="16"/>
        <v>467</v>
      </c>
      <c r="AB20" s="67">
        <f t="shared" si="9"/>
        <v>98.3157894736842</v>
      </c>
      <c r="AC20" s="18">
        <v>8</v>
      </c>
      <c r="AD20" s="45">
        <f t="shared" si="10"/>
        <v>1.6842105263157894</v>
      </c>
      <c r="AE20" s="63">
        <f t="shared" si="11"/>
        <v>475</v>
      </c>
      <c r="AF20" s="45">
        <f t="shared" si="12"/>
        <v>71.53614457831326</v>
      </c>
      <c r="AG20" s="36">
        <f t="shared" si="13"/>
        <v>-28.463855421686745</v>
      </c>
      <c r="AJ20"/>
      <c r="AK20"/>
    </row>
    <row r="21" spans="1:37" ht="12.75" customHeight="1">
      <c r="A21" s="229"/>
      <c r="B21" s="5">
        <v>151</v>
      </c>
      <c r="C21" s="3" t="s">
        <v>14</v>
      </c>
      <c r="D21" s="6">
        <v>0</v>
      </c>
      <c r="E21" s="16">
        <v>12</v>
      </c>
      <c r="F21" s="17">
        <f t="shared" si="0"/>
        <v>44.44444444444444</v>
      </c>
      <c r="G21" s="18">
        <v>14</v>
      </c>
      <c r="H21" s="17">
        <f t="shared" si="1"/>
        <v>51.85185185185185</v>
      </c>
      <c r="I21" s="16">
        <v>0</v>
      </c>
      <c r="J21" s="17">
        <f t="shared" si="2"/>
        <v>0</v>
      </c>
      <c r="K21" s="16">
        <v>0</v>
      </c>
      <c r="L21" s="17">
        <f t="shared" si="3"/>
        <v>0</v>
      </c>
      <c r="M21" s="60">
        <v>0</v>
      </c>
      <c r="N21" s="17">
        <f t="shared" si="4"/>
        <v>0</v>
      </c>
      <c r="O21" s="16">
        <v>1</v>
      </c>
      <c r="P21" s="17">
        <f t="shared" si="5"/>
        <v>3.7037037037037033</v>
      </c>
      <c r="Q21" s="18">
        <v>0</v>
      </c>
      <c r="R21" s="17">
        <f t="shared" si="14"/>
        <v>0</v>
      </c>
      <c r="S21" s="63">
        <v>0</v>
      </c>
      <c r="T21" s="17">
        <f t="shared" si="6"/>
        <v>0</v>
      </c>
      <c r="U21" s="16">
        <v>0</v>
      </c>
      <c r="V21" s="17">
        <f t="shared" si="15"/>
        <v>0</v>
      </c>
      <c r="W21" s="63">
        <v>0</v>
      </c>
      <c r="X21" s="17">
        <f t="shared" si="7"/>
        <v>0</v>
      </c>
      <c r="Y21" s="63">
        <v>0</v>
      </c>
      <c r="Z21" s="17">
        <f t="shared" si="8"/>
        <v>0</v>
      </c>
      <c r="AA21" s="63">
        <f t="shared" si="16"/>
        <v>27</v>
      </c>
      <c r="AB21" s="67">
        <f t="shared" si="9"/>
        <v>100</v>
      </c>
      <c r="AC21" s="18">
        <v>0</v>
      </c>
      <c r="AD21" s="45">
        <f t="shared" si="10"/>
        <v>0</v>
      </c>
      <c r="AE21" s="63">
        <f t="shared" si="11"/>
        <v>27</v>
      </c>
      <c r="AF21" s="45">
        <f>AE21/250*100</f>
        <v>10.8</v>
      </c>
      <c r="AG21" s="36">
        <f t="shared" si="13"/>
        <v>-89.2</v>
      </c>
      <c r="AJ21"/>
      <c r="AK21"/>
    </row>
    <row r="22" spans="1:37" ht="12.75" customHeight="1">
      <c r="A22" s="229"/>
      <c r="B22" s="5">
        <v>152</v>
      </c>
      <c r="C22" s="3" t="s">
        <v>7</v>
      </c>
      <c r="D22" s="6">
        <v>466</v>
      </c>
      <c r="E22" s="16">
        <v>154</v>
      </c>
      <c r="F22" s="17">
        <f t="shared" si="0"/>
        <v>47.53086419753087</v>
      </c>
      <c r="G22" s="18">
        <v>151</v>
      </c>
      <c r="H22" s="17">
        <f t="shared" si="1"/>
        <v>46.60493827160494</v>
      </c>
      <c r="I22" s="16">
        <v>2</v>
      </c>
      <c r="J22" s="17">
        <f t="shared" si="2"/>
        <v>0.6172839506172839</v>
      </c>
      <c r="K22" s="16">
        <v>0</v>
      </c>
      <c r="L22" s="17">
        <f t="shared" si="3"/>
        <v>0</v>
      </c>
      <c r="M22" s="60">
        <v>0</v>
      </c>
      <c r="N22" s="17">
        <f t="shared" si="4"/>
        <v>0</v>
      </c>
      <c r="O22" s="16">
        <v>6</v>
      </c>
      <c r="P22" s="17">
        <f t="shared" si="5"/>
        <v>1.8518518518518516</v>
      </c>
      <c r="Q22" s="18">
        <v>0</v>
      </c>
      <c r="R22" s="17">
        <f t="shared" si="14"/>
        <v>0</v>
      </c>
      <c r="S22" s="63">
        <v>3</v>
      </c>
      <c r="T22" s="17">
        <f t="shared" si="6"/>
        <v>0.9259259259259258</v>
      </c>
      <c r="U22" s="16">
        <v>0</v>
      </c>
      <c r="V22" s="17">
        <f t="shared" si="15"/>
        <v>0</v>
      </c>
      <c r="W22" s="63">
        <v>1</v>
      </c>
      <c r="X22" s="17">
        <f t="shared" si="7"/>
        <v>0.30864197530864196</v>
      </c>
      <c r="Y22" s="63">
        <v>0</v>
      </c>
      <c r="Z22" s="17">
        <f t="shared" si="8"/>
        <v>0</v>
      </c>
      <c r="AA22" s="63">
        <f t="shared" si="16"/>
        <v>317</v>
      </c>
      <c r="AB22" s="67">
        <f t="shared" si="9"/>
        <v>97.8395061728395</v>
      </c>
      <c r="AC22" s="18">
        <v>7</v>
      </c>
      <c r="AD22" s="45">
        <f t="shared" si="10"/>
        <v>2.1604938271604937</v>
      </c>
      <c r="AE22" s="63">
        <f t="shared" si="11"/>
        <v>324</v>
      </c>
      <c r="AF22" s="45">
        <f t="shared" si="12"/>
        <v>69.52789699570815</v>
      </c>
      <c r="AG22" s="36">
        <f t="shared" si="13"/>
        <v>-30.472103004291853</v>
      </c>
      <c r="AJ22"/>
      <c r="AK22"/>
    </row>
    <row r="23" spans="1:37" ht="12.75" customHeight="1">
      <c r="A23" s="229"/>
      <c r="B23" s="5">
        <v>152</v>
      </c>
      <c r="C23" s="3" t="s">
        <v>8</v>
      </c>
      <c r="D23" s="6">
        <v>467</v>
      </c>
      <c r="E23" s="16">
        <v>165</v>
      </c>
      <c r="F23" s="17">
        <f t="shared" si="0"/>
        <v>51.886792452830186</v>
      </c>
      <c r="G23" s="18">
        <v>137</v>
      </c>
      <c r="H23" s="17">
        <f t="shared" si="1"/>
        <v>43.08176100628931</v>
      </c>
      <c r="I23" s="16">
        <v>0</v>
      </c>
      <c r="J23" s="17">
        <f t="shared" si="2"/>
        <v>0</v>
      </c>
      <c r="K23" s="16">
        <v>0</v>
      </c>
      <c r="L23" s="17">
        <f t="shared" si="3"/>
        <v>0</v>
      </c>
      <c r="M23" s="60">
        <v>1</v>
      </c>
      <c r="N23" s="17">
        <f t="shared" si="4"/>
        <v>0.3144654088050315</v>
      </c>
      <c r="O23" s="16">
        <v>6</v>
      </c>
      <c r="P23" s="17">
        <f t="shared" si="5"/>
        <v>1.8867924528301887</v>
      </c>
      <c r="Q23" s="18">
        <v>0</v>
      </c>
      <c r="R23" s="17">
        <f t="shared" si="14"/>
        <v>0</v>
      </c>
      <c r="S23" s="63">
        <v>1</v>
      </c>
      <c r="T23" s="17">
        <f t="shared" si="6"/>
        <v>0.3144654088050315</v>
      </c>
      <c r="U23" s="16">
        <v>1</v>
      </c>
      <c r="V23" s="17">
        <f t="shared" si="15"/>
        <v>0.3144654088050315</v>
      </c>
      <c r="W23" s="63">
        <v>4</v>
      </c>
      <c r="X23" s="17">
        <f t="shared" si="7"/>
        <v>1.257861635220126</v>
      </c>
      <c r="Y23" s="63">
        <v>0</v>
      </c>
      <c r="Z23" s="17">
        <f t="shared" si="8"/>
        <v>0</v>
      </c>
      <c r="AA23" s="63">
        <f t="shared" si="16"/>
        <v>315</v>
      </c>
      <c r="AB23" s="67">
        <f t="shared" si="9"/>
        <v>99.05660377358491</v>
      </c>
      <c r="AC23" s="18">
        <v>3</v>
      </c>
      <c r="AD23" s="45">
        <f t="shared" si="10"/>
        <v>0.9433962264150944</v>
      </c>
      <c r="AE23" s="63">
        <f t="shared" si="11"/>
        <v>318</v>
      </c>
      <c r="AF23" s="45">
        <f t="shared" si="12"/>
        <v>68.09421841541756</v>
      </c>
      <c r="AG23" s="36">
        <f t="shared" si="13"/>
        <v>-31.905781584582442</v>
      </c>
      <c r="AJ23"/>
      <c r="AK23"/>
    </row>
    <row r="24" spans="1:37" ht="12.75" customHeight="1">
      <c r="A24" s="229"/>
      <c r="B24" s="5">
        <v>153</v>
      </c>
      <c r="C24" s="3" t="s">
        <v>7</v>
      </c>
      <c r="D24" s="6">
        <v>444</v>
      </c>
      <c r="E24" s="16">
        <v>182</v>
      </c>
      <c r="F24" s="17">
        <f t="shared" si="0"/>
        <v>59.47712418300654</v>
      </c>
      <c r="G24" s="18">
        <v>110</v>
      </c>
      <c r="H24" s="17">
        <f t="shared" si="1"/>
        <v>35.947712418300654</v>
      </c>
      <c r="I24" s="16">
        <v>1</v>
      </c>
      <c r="J24" s="17">
        <f t="shared" si="2"/>
        <v>0.32679738562091504</v>
      </c>
      <c r="K24" s="16">
        <v>1</v>
      </c>
      <c r="L24" s="17">
        <f t="shared" si="3"/>
        <v>0.32679738562091504</v>
      </c>
      <c r="M24" s="60">
        <v>0</v>
      </c>
      <c r="N24" s="17">
        <f t="shared" si="4"/>
        <v>0</v>
      </c>
      <c r="O24" s="16">
        <v>2</v>
      </c>
      <c r="P24" s="17">
        <f t="shared" si="5"/>
        <v>0.6535947712418301</v>
      </c>
      <c r="Q24" s="18">
        <v>0</v>
      </c>
      <c r="R24" s="17">
        <f t="shared" si="14"/>
        <v>0</v>
      </c>
      <c r="S24" s="63">
        <v>1</v>
      </c>
      <c r="T24" s="17">
        <f t="shared" si="6"/>
        <v>0.32679738562091504</v>
      </c>
      <c r="U24" s="16">
        <v>0</v>
      </c>
      <c r="V24" s="17">
        <f t="shared" si="15"/>
        <v>0</v>
      </c>
      <c r="W24" s="63">
        <v>3</v>
      </c>
      <c r="X24" s="17">
        <f t="shared" si="7"/>
        <v>0.9803921568627451</v>
      </c>
      <c r="Y24" s="63">
        <v>0</v>
      </c>
      <c r="Z24" s="17">
        <f t="shared" si="8"/>
        <v>0</v>
      </c>
      <c r="AA24" s="63">
        <f t="shared" si="16"/>
        <v>300</v>
      </c>
      <c r="AB24" s="67">
        <f t="shared" si="9"/>
        <v>98.0392156862745</v>
      </c>
      <c r="AC24" s="18">
        <v>6</v>
      </c>
      <c r="AD24" s="45">
        <f t="shared" si="10"/>
        <v>1.9607843137254901</v>
      </c>
      <c r="AE24" s="63">
        <f t="shared" si="11"/>
        <v>306</v>
      </c>
      <c r="AF24" s="45">
        <f t="shared" si="12"/>
        <v>68.91891891891892</v>
      </c>
      <c r="AG24" s="36">
        <f t="shared" si="13"/>
        <v>-31.08108108108108</v>
      </c>
      <c r="AJ24"/>
      <c r="AK24"/>
    </row>
    <row r="25" spans="1:37" ht="12.75" customHeight="1">
      <c r="A25" s="229"/>
      <c r="B25" s="5">
        <v>153</v>
      </c>
      <c r="C25" s="3" t="s">
        <v>8</v>
      </c>
      <c r="D25" s="6">
        <v>444</v>
      </c>
      <c r="E25" s="16">
        <v>181</v>
      </c>
      <c r="F25" s="17">
        <f t="shared" si="0"/>
        <v>56.03715170278638</v>
      </c>
      <c r="G25" s="18">
        <v>126</v>
      </c>
      <c r="H25" s="17">
        <f t="shared" si="1"/>
        <v>39.0092879256966</v>
      </c>
      <c r="I25" s="16">
        <v>1</v>
      </c>
      <c r="J25" s="17">
        <f t="shared" si="2"/>
        <v>0.30959752321981426</v>
      </c>
      <c r="K25" s="16">
        <v>0</v>
      </c>
      <c r="L25" s="17">
        <f t="shared" si="3"/>
        <v>0</v>
      </c>
      <c r="M25" s="60">
        <v>0</v>
      </c>
      <c r="N25" s="17">
        <f t="shared" si="4"/>
        <v>0</v>
      </c>
      <c r="O25" s="16">
        <v>5</v>
      </c>
      <c r="P25" s="17">
        <f t="shared" si="5"/>
        <v>1.5479876160990713</v>
      </c>
      <c r="Q25" s="18">
        <v>0</v>
      </c>
      <c r="R25" s="17">
        <f t="shared" si="14"/>
        <v>0</v>
      </c>
      <c r="S25" s="63">
        <v>2</v>
      </c>
      <c r="T25" s="17">
        <f t="shared" si="6"/>
        <v>0.6191950464396285</v>
      </c>
      <c r="U25" s="16">
        <v>0</v>
      </c>
      <c r="V25" s="17">
        <f t="shared" si="15"/>
        <v>0</v>
      </c>
      <c r="W25" s="63">
        <v>0</v>
      </c>
      <c r="X25" s="17">
        <f t="shared" si="7"/>
        <v>0</v>
      </c>
      <c r="Y25" s="63">
        <v>0</v>
      </c>
      <c r="Z25" s="17">
        <f t="shared" si="8"/>
        <v>0</v>
      </c>
      <c r="AA25" s="63">
        <f t="shared" si="16"/>
        <v>315</v>
      </c>
      <c r="AB25" s="67">
        <f t="shared" si="9"/>
        <v>97.52321981424149</v>
      </c>
      <c r="AC25" s="18">
        <v>8</v>
      </c>
      <c r="AD25" s="45">
        <f t="shared" si="10"/>
        <v>2.476780185758514</v>
      </c>
      <c r="AE25" s="63">
        <f t="shared" si="11"/>
        <v>323</v>
      </c>
      <c r="AF25" s="45">
        <f t="shared" si="12"/>
        <v>72.74774774774775</v>
      </c>
      <c r="AG25" s="36">
        <f t="shared" si="13"/>
        <v>-27.252252252252248</v>
      </c>
      <c r="AJ25"/>
      <c r="AK25"/>
    </row>
    <row r="26" spans="1:37" ht="12.75" customHeight="1">
      <c r="A26" s="229"/>
      <c r="B26" s="5">
        <v>154</v>
      </c>
      <c r="C26" s="3" t="s">
        <v>7</v>
      </c>
      <c r="D26" s="6">
        <v>561</v>
      </c>
      <c r="E26" s="16">
        <v>214</v>
      </c>
      <c r="F26" s="17">
        <f t="shared" si="0"/>
        <v>55.729166666666664</v>
      </c>
      <c r="G26" s="18">
        <v>138</v>
      </c>
      <c r="H26" s="17">
        <f t="shared" si="1"/>
        <v>35.9375</v>
      </c>
      <c r="I26" s="16">
        <v>1</v>
      </c>
      <c r="J26" s="17">
        <f t="shared" si="2"/>
        <v>0.26041666666666663</v>
      </c>
      <c r="K26" s="16">
        <v>0</v>
      </c>
      <c r="L26" s="17">
        <f t="shared" si="3"/>
        <v>0</v>
      </c>
      <c r="M26" s="60">
        <v>0</v>
      </c>
      <c r="N26" s="17">
        <f t="shared" si="4"/>
        <v>0</v>
      </c>
      <c r="O26" s="16">
        <v>18</v>
      </c>
      <c r="P26" s="17">
        <f t="shared" si="5"/>
        <v>4.6875</v>
      </c>
      <c r="Q26" s="18">
        <v>0</v>
      </c>
      <c r="R26" s="17">
        <f t="shared" si="14"/>
        <v>0</v>
      </c>
      <c r="S26" s="63">
        <v>4</v>
      </c>
      <c r="T26" s="17">
        <f t="shared" si="6"/>
        <v>1.0416666666666665</v>
      </c>
      <c r="U26" s="16">
        <v>1</v>
      </c>
      <c r="V26" s="17">
        <f t="shared" si="15"/>
        <v>0.26041666666666663</v>
      </c>
      <c r="W26" s="63">
        <v>0</v>
      </c>
      <c r="X26" s="17">
        <f t="shared" si="7"/>
        <v>0</v>
      </c>
      <c r="Y26" s="63">
        <v>0</v>
      </c>
      <c r="Z26" s="17">
        <f t="shared" si="8"/>
        <v>0</v>
      </c>
      <c r="AA26" s="63">
        <f t="shared" si="16"/>
        <v>376</v>
      </c>
      <c r="AB26" s="67">
        <f t="shared" si="9"/>
        <v>97.91666666666666</v>
      </c>
      <c r="AC26" s="18">
        <v>8</v>
      </c>
      <c r="AD26" s="45">
        <f t="shared" si="10"/>
        <v>2.083333333333333</v>
      </c>
      <c r="AE26" s="63">
        <f t="shared" si="11"/>
        <v>384</v>
      </c>
      <c r="AF26" s="45">
        <f t="shared" si="12"/>
        <v>68.44919786096256</v>
      </c>
      <c r="AG26" s="36">
        <f t="shared" si="13"/>
        <v>-31.550802139037444</v>
      </c>
      <c r="AJ26"/>
      <c r="AK26"/>
    </row>
    <row r="27" spans="1:37" ht="12.75" customHeight="1">
      <c r="A27" s="229"/>
      <c r="B27" s="5">
        <v>154</v>
      </c>
      <c r="C27" s="3" t="s">
        <v>8</v>
      </c>
      <c r="D27" s="6">
        <v>561</v>
      </c>
      <c r="E27" s="16">
        <v>204</v>
      </c>
      <c r="F27" s="17">
        <f t="shared" si="0"/>
        <v>51.64556962025316</v>
      </c>
      <c r="G27" s="18">
        <v>174</v>
      </c>
      <c r="H27" s="17">
        <f t="shared" si="1"/>
        <v>44.050632911392405</v>
      </c>
      <c r="I27" s="16">
        <v>0</v>
      </c>
      <c r="J27" s="17">
        <f t="shared" si="2"/>
        <v>0</v>
      </c>
      <c r="K27" s="16">
        <v>0</v>
      </c>
      <c r="L27" s="17">
        <f t="shared" si="3"/>
        <v>0</v>
      </c>
      <c r="M27" s="60">
        <v>0</v>
      </c>
      <c r="N27" s="17">
        <f t="shared" si="4"/>
        <v>0</v>
      </c>
      <c r="O27" s="16">
        <v>9</v>
      </c>
      <c r="P27" s="17">
        <f t="shared" si="5"/>
        <v>2.278481012658228</v>
      </c>
      <c r="Q27" s="18">
        <v>0</v>
      </c>
      <c r="R27" s="17">
        <f t="shared" si="14"/>
        <v>0</v>
      </c>
      <c r="S27" s="63">
        <v>2</v>
      </c>
      <c r="T27" s="17">
        <f t="shared" si="6"/>
        <v>0.5063291139240507</v>
      </c>
      <c r="U27" s="16">
        <v>0</v>
      </c>
      <c r="V27" s="17">
        <f t="shared" si="15"/>
        <v>0</v>
      </c>
      <c r="W27" s="63">
        <v>0</v>
      </c>
      <c r="X27" s="17">
        <f t="shared" si="7"/>
        <v>0</v>
      </c>
      <c r="Y27" s="63">
        <v>0</v>
      </c>
      <c r="Z27" s="17">
        <f t="shared" si="8"/>
        <v>0</v>
      </c>
      <c r="AA27" s="63">
        <f t="shared" si="16"/>
        <v>389</v>
      </c>
      <c r="AB27" s="67">
        <f t="shared" si="9"/>
        <v>98.48101265822785</v>
      </c>
      <c r="AC27" s="18">
        <v>6</v>
      </c>
      <c r="AD27" s="45">
        <f t="shared" si="10"/>
        <v>1.5189873417721518</v>
      </c>
      <c r="AE27" s="63">
        <f t="shared" si="11"/>
        <v>395</v>
      </c>
      <c r="AF27" s="45">
        <f t="shared" si="12"/>
        <v>70.40998217468805</v>
      </c>
      <c r="AG27" s="36">
        <f t="shared" si="13"/>
        <v>-29.590017825311946</v>
      </c>
      <c r="AJ27"/>
      <c r="AK27"/>
    </row>
    <row r="28" spans="1:37" ht="12.75" customHeight="1">
      <c r="A28" s="229"/>
      <c r="B28" s="5">
        <v>155</v>
      </c>
      <c r="C28" s="3" t="s">
        <v>7</v>
      </c>
      <c r="D28" s="6">
        <v>532</v>
      </c>
      <c r="E28" s="16">
        <v>169</v>
      </c>
      <c r="F28" s="17">
        <f t="shared" si="0"/>
        <v>43.333333333333336</v>
      </c>
      <c r="G28" s="18">
        <v>191</v>
      </c>
      <c r="H28" s="17">
        <f t="shared" si="1"/>
        <v>48.97435897435897</v>
      </c>
      <c r="I28" s="16">
        <v>1</v>
      </c>
      <c r="J28" s="17">
        <f t="shared" si="2"/>
        <v>0.2564102564102564</v>
      </c>
      <c r="K28" s="16">
        <v>1</v>
      </c>
      <c r="L28" s="17">
        <f t="shared" si="3"/>
        <v>0.2564102564102564</v>
      </c>
      <c r="M28" s="60">
        <v>0</v>
      </c>
      <c r="N28" s="17">
        <f t="shared" si="4"/>
        <v>0</v>
      </c>
      <c r="O28" s="16">
        <v>9</v>
      </c>
      <c r="P28" s="17">
        <f t="shared" si="5"/>
        <v>2.307692307692308</v>
      </c>
      <c r="Q28" s="18">
        <v>0</v>
      </c>
      <c r="R28" s="17">
        <f t="shared" si="14"/>
        <v>0</v>
      </c>
      <c r="S28" s="63">
        <v>9</v>
      </c>
      <c r="T28" s="17">
        <f t="shared" si="6"/>
        <v>2.307692307692308</v>
      </c>
      <c r="U28" s="16">
        <v>0</v>
      </c>
      <c r="V28" s="17">
        <f t="shared" si="15"/>
        <v>0</v>
      </c>
      <c r="W28" s="63">
        <v>1</v>
      </c>
      <c r="X28" s="17">
        <f t="shared" si="7"/>
        <v>0.2564102564102564</v>
      </c>
      <c r="Y28" s="63">
        <v>0</v>
      </c>
      <c r="Z28" s="17">
        <f t="shared" si="8"/>
        <v>0</v>
      </c>
      <c r="AA28" s="63">
        <f t="shared" si="16"/>
        <v>381</v>
      </c>
      <c r="AB28" s="67">
        <f t="shared" si="9"/>
        <v>97.6923076923077</v>
      </c>
      <c r="AC28" s="18">
        <v>9</v>
      </c>
      <c r="AD28" s="45">
        <f t="shared" si="10"/>
        <v>2.307692307692308</v>
      </c>
      <c r="AE28" s="63">
        <f t="shared" si="11"/>
        <v>390</v>
      </c>
      <c r="AF28" s="45">
        <f t="shared" si="12"/>
        <v>73.30827067669173</v>
      </c>
      <c r="AG28" s="36">
        <f t="shared" si="13"/>
        <v>-26.691729323308266</v>
      </c>
      <c r="AJ28"/>
      <c r="AK28"/>
    </row>
    <row r="29" spans="1:37" ht="12.75" customHeight="1">
      <c r="A29" s="229"/>
      <c r="B29" s="5">
        <v>155</v>
      </c>
      <c r="C29" s="3" t="s">
        <v>8</v>
      </c>
      <c r="D29" s="6">
        <v>533</v>
      </c>
      <c r="E29" s="16">
        <v>201</v>
      </c>
      <c r="F29" s="17">
        <f t="shared" si="0"/>
        <v>53.03430079155673</v>
      </c>
      <c r="G29" s="18">
        <v>151</v>
      </c>
      <c r="H29" s="17">
        <f t="shared" si="1"/>
        <v>39.84168865435356</v>
      </c>
      <c r="I29" s="16">
        <v>2</v>
      </c>
      <c r="J29" s="17">
        <f t="shared" si="2"/>
        <v>0.5277044854881267</v>
      </c>
      <c r="K29" s="16">
        <v>2</v>
      </c>
      <c r="L29" s="17">
        <f t="shared" si="3"/>
        <v>0.5277044854881267</v>
      </c>
      <c r="M29" s="60">
        <v>1</v>
      </c>
      <c r="N29" s="17">
        <f t="shared" si="4"/>
        <v>0.2638522427440633</v>
      </c>
      <c r="O29" s="16">
        <v>6</v>
      </c>
      <c r="P29" s="17">
        <f t="shared" si="5"/>
        <v>1.58311345646438</v>
      </c>
      <c r="Q29" s="18">
        <v>0</v>
      </c>
      <c r="R29" s="17">
        <f t="shared" si="14"/>
        <v>0</v>
      </c>
      <c r="S29" s="63">
        <v>0</v>
      </c>
      <c r="T29" s="17">
        <f t="shared" si="6"/>
        <v>0</v>
      </c>
      <c r="U29" s="16">
        <v>0</v>
      </c>
      <c r="V29" s="17">
        <f t="shared" si="15"/>
        <v>0</v>
      </c>
      <c r="W29" s="63">
        <v>5</v>
      </c>
      <c r="X29" s="17">
        <f t="shared" si="7"/>
        <v>1.3192612137203166</v>
      </c>
      <c r="Y29" s="63">
        <v>0</v>
      </c>
      <c r="Z29" s="17">
        <f t="shared" si="8"/>
        <v>0</v>
      </c>
      <c r="AA29" s="63">
        <f t="shared" si="16"/>
        <v>368</v>
      </c>
      <c r="AB29" s="67">
        <f t="shared" si="9"/>
        <v>97.0976253298153</v>
      </c>
      <c r="AC29" s="18">
        <v>11</v>
      </c>
      <c r="AD29" s="45">
        <f t="shared" si="10"/>
        <v>2.9023746701846966</v>
      </c>
      <c r="AE29" s="63">
        <f t="shared" si="11"/>
        <v>379</v>
      </c>
      <c r="AF29" s="45">
        <f t="shared" si="12"/>
        <v>71.10694183864915</v>
      </c>
      <c r="AG29" s="36">
        <f t="shared" si="13"/>
        <v>-28.89305816135085</v>
      </c>
      <c r="AJ29"/>
      <c r="AK29"/>
    </row>
    <row r="30" spans="1:37" ht="12.75" customHeight="1">
      <c r="A30" s="229"/>
      <c r="B30" s="5">
        <v>156</v>
      </c>
      <c r="C30" s="3" t="s">
        <v>7</v>
      </c>
      <c r="D30" s="6">
        <v>579</v>
      </c>
      <c r="E30" s="16">
        <v>227</v>
      </c>
      <c r="F30" s="17">
        <f t="shared" si="0"/>
        <v>54.43645083932853</v>
      </c>
      <c r="G30" s="18">
        <v>160</v>
      </c>
      <c r="H30" s="17">
        <f t="shared" si="1"/>
        <v>38.36930455635492</v>
      </c>
      <c r="I30" s="16">
        <v>1</v>
      </c>
      <c r="J30" s="17">
        <f t="shared" si="2"/>
        <v>0.2398081534772182</v>
      </c>
      <c r="K30" s="16">
        <v>1</v>
      </c>
      <c r="L30" s="17">
        <f t="shared" si="3"/>
        <v>0.2398081534772182</v>
      </c>
      <c r="M30" s="60">
        <v>0</v>
      </c>
      <c r="N30" s="17">
        <f t="shared" si="4"/>
        <v>0</v>
      </c>
      <c r="O30" s="16">
        <v>11</v>
      </c>
      <c r="P30" s="17">
        <f t="shared" si="5"/>
        <v>2.6378896882494005</v>
      </c>
      <c r="Q30" s="18">
        <v>1</v>
      </c>
      <c r="R30" s="17">
        <f t="shared" si="14"/>
        <v>0.2398081534772182</v>
      </c>
      <c r="S30" s="63">
        <v>0</v>
      </c>
      <c r="T30" s="17">
        <f t="shared" si="6"/>
        <v>0</v>
      </c>
      <c r="U30" s="16">
        <v>0</v>
      </c>
      <c r="V30" s="17">
        <f t="shared" si="15"/>
        <v>0</v>
      </c>
      <c r="W30" s="63">
        <v>7</v>
      </c>
      <c r="X30" s="17">
        <f t="shared" si="7"/>
        <v>1.6786570743405276</v>
      </c>
      <c r="Y30" s="63">
        <v>1</v>
      </c>
      <c r="Z30" s="17">
        <f t="shared" si="8"/>
        <v>0.2398081534772182</v>
      </c>
      <c r="AA30" s="63">
        <f t="shared" si="16"/>
        <v>409</v>
      </c>
      <c r="AB30" s="67">
        <f t="shared" si="9"/>
        <v>98.08153477218225</v>
      </c>
      <c r="AC30" s="18">
        <v>8</v>
      </c>
      <c r="AD30" s="45">
        <f t="shared" si="10"/>
        <v>1.9184652278177456</v>
      </c>
      <c r="AE30" s="63">
        <f t="shared" si="11"/>
        <v>417</v>
      </c>
      <c r="AF30" s="45">
        <f t="shared" si="12"/>
        <v>72.02072538860104</v>
      </c>
      <c r="AG30" s="36">
        <f t="shared" si="13"/>
        <v>-27.979274611398964</v>
      </c>
      <c r="AJ30"/>
      <c r="AK30"/>
    </row>
    <row r="31" spans="1:37" ht="12.75" customHeight="1">
      <c r="A31" s="229"/>
      <c r="B31" s="5">
        <v>157</v>
      </c>
      <c r="C31" s="3" t="s">
        <v>7</v>
      </c>
      <c r="D31" s="6">
        <v>532</v>
      </c>
      <c r="E31" s="16">
        <v>183</v>
      </c>
      <c r="F31" s="17">
        <f t="shared" si="0"/>
        <v>41.78082191780822</v>
      </c>
      <c r="G31" s="18">
        <v>233</v>
      </c>
      <c r="H31" s="17">
        <f t="shared" si="1"/>
        <v>53.19634703196348</v>
      </c>
      <c r="I31" s="16">
        <v>2</v>
      </c>
      <c r="J31" s="17">
        <f t="shared" si="2"/>
        <v>0.45662100456621</v>
      </c>
      <c r="K31" s="16">
        <v>0</v>
      </c>
      <c r="L31" s="17">
        <f t="shared" si="3"/>
        <v>0</v>
      </c>
      <c r="M31" s="60">
        <v>0</v>
      </c>
      <c r="N31" s="17">
        <f t="shared" si="4"/>
        <v>0</v>
      </c>
      <c r="O31" s="16">
        <v>3</v>
      </c>
      <c r="P31" s="17">
        <f t="shared" si="5"/>
        <v>0.684931506849315</v>
      </c>
      <c r="Q31" s="18">
        <v>0</v>
      </c>
      <c r="R31" s="17">
        <f t="shared" si="14"/>
        <v>0</v>
      </c>
      <c r="S31" s="63">
        <v>0</v>
      </c>
      <c r="T31" s="17">
        <f t="shared" si="6"/>
        <v>0</v>
      </c>
      <c r="U31" s="16">
        <v>0</v>
      </c>
      <c r="V31" s="17">
        <f t="shared" si="15"/>
        <v>0</v>
      </c>
      <c r="W31" s="63">
        <v>0</v>
      </c>
      <c r="X31" s="17">
        <f t="shared" si="7"/>
        <v>0</v>
      </c>
      <c r="Y31" s="63">
        <v>0</v>
      </c>
      <c r="Z31" s="17">
        <f t="shared" si="8"/>
        <v>0</v>
      </c>
      <c r="AA31" s="63">
        <f t="shared" si="16"/>
        <v>421</v>
      </c>
      <c r="AB31" s="67">
        <f t="shared" si="9"/>
        <v>96.11872146118722</v>
      </c>
      <c r="AC31" s="18">
        <v>17</v>
      </c>
      <c r="AD31" s="45">
        <f t="shared" si="10"/>
        <v>3.881278538812785</v>
      </c>
      <c r="AE31" s="63">
        <f t="shared" si="11"/>
        <v>438</v>
      </c>
      <c r="AF31" s="45">
        <f t="shared" si="12"/>
        <v>82.33082706766918</v>
      </c>
      <c r="AG31" s="36">
        <f t="shared" si="13"/>
        <v>-17.669172932330824</v>
      </c>
      <c r="AJ31"/>
      <c r="AK31"/>
    </row>
    <row r="32" spans="1:37" ht="12.75" customHeight="1">
      <c r="A32" s="229"/>
      <c r="B32" s="5">
        <v>158</v>
      </c>
      <c r="C32" s="3" t="s">
        <v>7</v>
      </c>
      <c r="D32" s="6">
        <v>586</v>
      </c>
      <c r="E32" s="16">
        <v>192</v>
      </c>
      <c r="F32" s="17">
        <f t="shared" si="0"/>
        <v>44.5475638051044</v>
      </c>
      <c r="G32" s="18">
        <v>217</v>
      </c>
      <c r="H32" s="17">
        <f t="shared" si="1"/>
        <v>50.34802784222738</v>
      </c>
      <c r="I32" s="16">
        <v>1</v>
      </c>
      <c r="J32" s="17">
        <f t="shared" si="2"/>
        <v>0.23201856148491878</v>
      </c>
      <c r="K32" s="16">
        <v>1</v>
      </c>
      <c r="L32" s="17">
        <f t="shared" si="3"/>
        <v>0.23201856148491878</v>
      </c>
      <c r="M32" s="60">
        <v>2</v>
      </c>
      <c r="N32" s="17">
        <f t="shared" si="4"/>
        <v>0.46403712296983757</v>
      </c>
      <c r="O32" s="16">
        <v>6</v>
      </c>
      <c r="P32" s="17">
        <f t="shared" si="5"/>
        <v>1.3921113689095126</v>
      </c>
      <c r="Q32" s="18">
        <v>0</v>
      </c>
      <c r="R32" s="17">
        <f t="shared" si="14"/>
        <v>0</v>
      </c>
      <c r="S32" s="63">
        <v>0</v>
      </c>
      <c r="T32" s="17">
        <f t="shared" si="6"/>
        <v>0</v>
      </c>
      <c r="U32" s="16">
        <v>0</v>
      </c>
      <c r="V32" s="17">
        <f t="shared" si="15"/>
        <v>0</v>
      </c>
      <c r="W32" s="63">
        <v>0</v>
      </c>
      <c r="X32" s="17">
        <f t="shared" si="7"/>
        <v>0</v>
      </c>
      <c r="Y32" s="63">
        <v>0</v>
      </c>
      <c r="Z32" s="17">
        <f t="shared" si="8"/>
        <v>0</v>
      </c>
      <c r="AA32" s="63">
        <f t="shared" si="16"/>
        <v>419</v>
      </c>
      <c r="AB32" s="67">
        <f t="shared" si="9"/>
        <v>97.21577726218096</v>
      </c>
      <c r="AC32" s="18">
        <v>12</v>
      </c>
      <c r="AD32" s="45">
        <f t="shared" si="10"/>
        <v>2.784222737819025</v>
      </c>
      <c r="AE32" s="63">
        <f t="shared" si="11"/>
        <v>431</v>
      </c>
      <c r="AF32" s="45">
        <f t="shared" si="12"/>
        <v>73.54948805460751</v>
      </c>
      <c r="AG32" s="36">
        <f t="shared" si="13"/>
        <v>-26.450511945392492</v>
      </c>
      <c r="AJ32"/>
      <c r="AK32"/>
    </row>
    <row r="33" spans="1:37" ht="12.75" customHeight="1">
      <c r="A33" s="229"/>
      <c r="B33" s="5">
        <v>159</v>
      </c>
      <c r="C33" s="3" t="s">
        <v>7</v>
      </c>
      <c r="D33" s="6">
        <v>644</v>
      </c>
      <c r="E33" s="16">
        <v>167</v>
      </c>
      <c r="F33" s="17">
        <f t="shared" si="0"/>
        <v>41.64588528678304</v>
      </c>
      <c r="G33" s="18">
        <v>228</v>
      </c>
      <c r="H33" s="17">
        <f t="shared" si="1"/>
        <v>56.85785536159601</v>
      </c>
      <c r="I33" s="16">
        <v>0</v>
      </c>
      <c r="J33" s="17">
        <f t="shared" si="2"/>
        <v>0</v>
      </c>
      <c r="K33" s="16">
        <v>0</v>
      </c>
      <c r="L33" s="17">
        <f t="shared" si="3"/>
        <v>0</v>
      </c>
      <c r="M33" s="60">
        <v>0</v>
      </c>
      <c r="N33" s="17">
        <f t="shared" si="4"/>
        <v>0</v>
      </c>
      <c r="O33" s="16">
        <v>1</v>
      </c>
      <c r="P33" s="17">
        <f t="shared" si="5"/>
        <v>0.24937655860349126</v>
      </c>
      <c r="Q33" s="18">
        <v>0</v>
      </c>
      <c r="R33" s="17">
        <f t="shared" si="14"/>
        <v>0</v>
      </c>
      <c r="S33" s="63">
        <v>0</v>
      </c>
      <c r="T33" s="17">
        <f t="shared" si="6"/>
        <v>0</v>
      </c>
      <c r="U33" s="16">
        <v>0</v>
      </c>
      <c r="V33" s="17">
        <f t="shared" si="15"/>
        <v>0</v>
      </c>
      <c r="W33" s="63">
        <v>0</v>
      </c>
      <c r="X33" s="17">
        <f t="shared" si="7"/>
        <v>0</v>
      </c>
      <c r="Y33" s="63">
        <v>0</v>
      </c>
      <c r="Z33" s="17">
        <f t="shared" si="8"/>
        <v>0</v>
      </c>
      <c r="AA33" s="63">
        <f t="shared" si="16"/>
        <v>396</v>
      </c>
      <c r="AB33" s="67">
        <f t="shared" si="9"/>
        <v>98.75311720698254</v>
      </c>
      <c r="AC33" s="18">
        <v>5</v>
      </c>
      <c r="AD33" s="45">
        <f t="shared" si="10"/>
        <v>1.2468827930174564</v>
      </c>
      <c r="AE33" s="63">
        <f t="shared" si="11"/>
        <v>401</v>
      </c>
      <c r="AF33" s="45">
        <f t="shared" si="12"/>
        <v>62.267080745341616</v>
      </c>
      <c r="AG33" s="36">
        <f t="shared" si="13"/>
        <v>-37.732919254658384</v>
      </c>
      <c r="AJ33"/>
      <c r="AK33"/>
    </row>
    <row r="34" spans="1:37" ht="12.75" customHeight="1">
      <c r="A34" s="229"/>
      <c r="B34" s="5">
        <v>160</v>
      </c>
      <c r="C34" s="3" t="s">
        <v>7</v>
      </c>
      <c r="D34" s="6">
        <v>725</v>
      </c>
      <c r="E34" s="16">
        <v>262</v>
      </c>
      <c r="F34" s="17">
        <f t="shared" si="0"/>
        <v>49.34086629001883</v>
      </c>
      <c r="G34" s="18">
        <v>256</v>
      </c>
      <c r="H34" s="17">
        <f t="shared" si="1"/>
        <v>48.21092278719397</v>
      </c>
      <c r="I34" s="16">
        <v>0</v>
      </c>
      <c r="J34" s="17">
        <f t="shared" si="2"/>
        <v>0</v>
      </c>
      <c r="K34" s="16">
        <v>0</v>
      </c>
      <c r="L34" s="17">
        <f t="shared" si="3"/>
        <v>0</v>
      </c>
      <c r="M34" s="60">
        <v>0</v>
      </c>
      <c r="N34" s="17">
        <f t="shared" si="4"/>
        <v>0</v>
      </c>
      <c r="O34" s="16">
        <v>5</v>
      </c>
      <c r="P34" s="17">
        <f t="shared" si="5"/>
        <v>0.9416195856873822</v>
      </c>
      <c r="Q34" s="18">
        <v>0</v>
      </c>
      <c r="R34" s="17">
        <f t="shared" si="14"/>
        <v>0</v>
      </c>
      <c r="S34" s="63">
        <v>0</v>
      </c>
      <c r="T34" s="17">
        <f t="shared" si="6"/>
        <v>0</v>
      </c>
      <c r="U34" s="16">
        <v>0</v>
      </c>
      <c r="V34" s="17">
        <f t="shared" si="15"/>
        <v>0</v>
      </c>
      <c r="W34" s="63">
        <v>0</v>
      </c>
      <c r="X34" s="17">
        <f t="shared" si="7"/>
        <v>0</v>
      </c>
      <c r="Y34" s="63">
        <v>0</v>
      </c>
      <c r="Z34" s="17">
        <f t="shared" si="8"/>
        <v>0</v>
      </c>
      <c r="AA34" s="63">
        <f t="shared" si="16"/>
        <v>523</v>
      </c>
      <c r="AB34" s="67">
        <f t="shared" si="9"/>
        <v>98.49340866290018</v>
      </c>
      <c r="AC34" s="18">
        <v>8</v>
      </c>
      <c r="AD34" s="45">
        <f t="shared" si="10"/>
        <v>1.5065913370998116</v>
      </c>
      <c r="AE34" s="63">
        <f t="shared" si="11"/>
        <v>531</v>
      </c>
      <c r="AF34" s="45">
        <f t="shared" si="12"/>
        <v>73.24137931034483</v>
      </c>
      <c r="AG34" s="36">
        <f t="shared" si="13"/>
        <v>-26.758620689655174</v>
      </c>
      <c r="AJ34"/>
      <c r="AK34"/>
    </row>
    <row r="35" spans="1:37" ht="12.75" customHeight="1">
      <c r="A35" s="229"/>
      <c r="B35" s="5">
        <v>161</v>
      </c>
      <c r="C35" s="3" t="s">
        <v>7</v>
      </c>
      <c r="D35" s="6">
        <v>731</v>
      </c>
      <c r="E35" s="16">
        <v>237</v>
      </c>
      <c r="F35" s="17">
        <f t="shared" si="0"/>
        <v>50.21186440677966</v>
      </c>
      <c r="G35" s="18">
        <v>218</v>
      </c>
      <c r="H35" s="17">
        <f t="shared" si="1"/>
        <v>46.186440677966104</v>
      </c>
      <c r="I35" s="16">
        <v>0</v>
      </c>
      <c r="J35" s="17">
        <f t="shared" si="2"/>
        <v>0</v>
      </c>
      <c r="K35" s="16">
        <v>0</v>
      </c>
      <c r="L35" s="17">
        <f t="shared" si="3"/>
        <v>0</v>
      </c>
      <c r="M35" s="60">
        <v>0</v>
      </c>
      <c r="N35" s="17">
        <f t="shared" si="4"/>
        <v>0</v>
      </c>
      <c r="O35" s="16">
        <v>12</v>
      </c>
      <c r="P35" s="17">
        <f t="shared" si="5"/>
        <v>2.5423728813559325</v>
      </c>
      <c r="Q35" s="18">
        <v>0</v>
      </c>
      <c r="R35" s="17">
        <f t="shared" si="14"/>
        <v>0</v>
      </c>
      <c r="S35" s="63">
        <v>0</v>
      </c>
      <c r="T35" s="17">
        <f t="shared" si="6"/>
        <v>0</v>
      </c>
      <c r="U35" s="16">
        <v>0</v>
      </c>
      <c r="V35" s="17">
        <f t="shared" si="15"/>
        <v>0</v>
      </c>
      <c r="W35" s="63">
        <v>0</v>
      </c>
      <c r="X35" s="17">
        <f t="shared" si="7"/>
        <v>0</v>
      </c>
      <c r="Y35" s="63">
        <v>0</v>
      </c>
      <c r="Z35" s="17">
        <f t="shared" si="8"/>
        <v>0</v>
      </c>
      <c r="AA35" s="63">
        <f t="shared" si="16"/>
        <v>467</v>
      </c>
      <c r="AB35" s="67">
        <f t="shared" si="9"/>
        <v>98.9406779661017</v>
      </c>
      <c r="AC35" s="18">
        <v>5</v>
      </c>
      <c r="AD35" s="45">
        <f t="shared" si="10"/>
        <v>1.059322033898305</v>
      </c>
      <c r="AE35" s="63">
        <f t="shared" si="11"/>
        <v>472</v>
      </c>
      <c r="AF35" s="45">
        <f t="shared" si="12"/>
        <v>64.56908344733242</v>
      </c>
      <c r="AG35" s="36">
        <f t="shared" si="13"/>
        <v>-35.43091655266758</v>
      </c>
      <c r="AJ35"/>
      <c r="AK35"/>
    </row>
    <row r="36" spans="1:37" ht="12.75" customHeight="1">
      <c r="A36" s="229"/>
      <c r="B36" s="5">
        <v>162</v>
      </c>
      <c r="C36" s="3" t="s">
        <v>7</v>
      </c>
      <c r="D36" s="6">
        <v>656</v>
      </c>
      <c r="E36" s="16">
        <v>224</v>
      </c>
      <c r="F36" s="17">
        <f t="shared" si="0"/>
        <v>46.666666666666664</v>
      </c>
      <c r="G36" s="18">
        <v>241</v>
      </c>
      <c r="H36" s="17">
        <f t="shared" si="1"/>
        <v>50.208333333333336</v>
      </c>
      <c r="I36" s="16">
        <v>3</v>
      </c>
      <c r="J36" s="17">
        <f t="shared" si="2"/>
        <v>0.625</v>
      </c>
      <c r="K36" s="16">
        <v>1</v>
      </c>
      <c r="L36" s="17">
        <f t="shared" si="3"/>
        <v>0.20833333333333334</v>
      </c>
      <c r="M36" s="60">
        <v>0</v>
      </c>
      <c r="N36" s="17">
        <f t="shared" si="4"/>
        <v>0</v>
      </c>
      <c r="O36" s="16">
        <v>6</v>
      </c>
      <c r="P36" s="17">
        <f t="shared" si="5"/>
        <v>1.25</v>
      </c>
      <c r="Q36" s="18">
        <v>0</v>
      </c>
      <c r="R36" s="17">
        <f t="shared" si="14"/>
        <v>0</v>
      </c>
      <c r="S36" s="63">
        <v>0</v>
      </c>
      <c r="T36" s="17">
        <f t="shared" si="6"/>
        <v>0</v>
      </c>
      <c r="U36" s="16">
        <v>0</v>
      </c>
      <c r="V36" s="17">
        <f t="shared" si="15"/>
        <v>0</v>
      </c>
      <c r="W36" s="63">
        <v>0</v>
      </c>
      <c r="X36" s="17">
        <f t="shared" si="7"/>
        <v>0</v>
      </c>
      <c r="Y36" s="63">
        <v>0</v>
      </c>
      <c r="Z36" s="17">
        <f t="shared" si="8"/>
        <v>0</v>
      </c>
      <c r="AA36" s="63">
        <f t="shared" si="16"/>
        <v>475</v>
      </c>
      <c r="AB36" s="67">
        <f t="shared" si="9"/>
        <v>98.95833333333334</v>
      </c>
      <c r="AC36" s="18">
        <v>5</v>
      </c>
      <c r="AD36" s="45">
        <f t="shared" si="10"/>
        <v>1.0416666666666665</v>
      </c>
      <c r="AE36" s="63">
        <f t="shared" si="11"/>
        <v>480</v>
      </c>
      <c r="AF36" s="45">
        <f t="shared" si="12"/>
        <v>73.17073170731707</v>
      </c>
      <c r="AG36" s="36">
        <f t="shared" si="13"/>
        <v>-26.829268292682926</v>
      </c>
      <c r="AJ36"/>
      <c r="AK36"/>
    </row>
    <row r="37" spans="1:37" ht="12.75" customHeight="1">
      <c r="A37" s="229"/>
      <c r="B37" s="5">
        <v>163</v>
      </c>
      <c r="C37" s="3" t="s">
        <v>7</v>
      </c>
      <c r="D37" s="6">
        <v>649</v>
      </c>
      <c r="E37" s="16">
        <v>263</v>
      </c>
      <c r="F37" s="17">
        <f t="shared" si="0"/>
        <v>55.838641188959656</v>
      </c>
      <c r="G37" s="18">
        <v>204</v>
      </c>
      <c r="H37" s="17">
        <f t="shared" si="1"/>
        <v>43.31210191082803</v>
      </c>
      <c r="I37" s="16">
        <v>1</v>
      </c>
      <c r="J37" s="17">
        <f t="shared" si="2"/>
        <v>0.21231422505307856</v>
      </c>
      <c r="K37" s="16">
        <v>0</v>
      </c>
      <c r="L37" s="17">
        <f t="shared" si="3"/>
        <v>0</v>
      </c>
      <c r="M37" s="60">
        <v>0</v>
      </c>
      <c r="N37" s="17">
        <f t="shared" si="4"/>
        <v>0</v>
      </c>
      <c r="O37" s="16">
        <v>3</v>
      </c>
      <c r="P37" s="17">
        <f t="shared" si="5"/>
        <v>0.6369426751592357</v>
      </c>
      <c r="Q37" s="18">
        <v>0</v>
      </c>
      <c r="R37" s="17">
        <f t="shared" si="14"/>
        <v>0</v>
      </c>
      <c r="S37" s="63">
        <v>0</v>
      </c>
      <c r="T37" s="17">
        <f t="shared" si="6"/>
        <v>0</v>
      </c>
      <c r="U37" s="16">
        <v>0</v>
      </c>
      <c r="V37" s="17">
        <f t="shared" si="15"/>
        <v>0</v>
      </c>
      <c r="W37" s="63">
        <v>0</v>
      </c>
      <c r="X37" s="17">
        <f t="shared" si="7"/>
        <v>0</v>
      </c>
      <c r="Y37" s="63">
        <v>0</v>
      </c>
      <c r="Z37" s="17">
        <f t="shared" si="8"/>
        <v>0</v>
      </c>
      <c r="AA37" s="63">
        <f t="shared" si="16"/>
        <v>471</v>
      </c>
      <c r="AB37" s="67">
        <f t="shared" si="9"/>
        <v>100</v>
      </c>
      <c r="AC37" s="18">
        <v>0</v>
      </c>
      <c r="AD37" s="45">
        <f t="shared" si="10"/>
        <v>0</v>
      </c>
      <c r="AE37" s="63">
        <f t="shared" si="11"/>
        <v>471</v>
      </c>
      <c r="AF37" s="45">
        <f t="shared" si="12"/>
        <v>72.57318952234206</v>
      </c>
      <c r="AG37" s="36">
        <f t="shared" si="13"/>
        <v>-27.426810477657938</v>
      </c>
      <c r="AJ37"/>
      <c r="AK37"/>
    </row>
    <row r="38" spans="1:37" ht="12.75" customHeight="1">
      <c r="A38" s="229"/>
      <c r="B38" s="5">
        <v>164</v>
      </c>
      <c r="C38" s="3" t="s">
        <v>7</v>
      </c>
      <c r="D38" s="6">
        <v>694</v>
      </c>
      <c r="E38" s="16">
        <v>194</v>
      </c>
      <c r="F38" s="17">
        <f t="shared" si="0"/>
        <v>40.7563025210084</v>
      </c>
      <c r="G38" s="18">
        <v>273</v>
      </c>
      <c r="H38" s="17">
        <f t="shared" si="1"/>
        <v>57.35294117647059</v>
      </c>
      <c r="I38" s="16">
        <v>1</v>
      </c>
      <c r="J38" s="17">
        <f t="shared" si="2"/>
        <v>0.21008403361344538</v>
      </c>
      <c r="K38" s="16">
        <v>0</v>
      </c>
      <c r="L38" s="17">
        <f t="shared" si="3"/>
        <v>0</v>
      </c>
      <c r="M38" s="60">
        <v>5</v>
      </c>
      <c r="N38" s="17">
        <f t="shared" si="4"/>
        <v>1.050420168067227</v>
      </c>
      <c r="O38" s="16">
        <v>3</v>
      </c>
      <c r="P38" s="17">
        <f t="shared" si="5"/>
        <v>0.6302521008403361</v>
      </c>
      <c r="Q38" s="18">
        <v>0</v>
      </c>
      <c r="R38" s="17">
        <f t="shared" si="14"/>
        <v>0</v>
      </c>
      <c r="S38" s="63">
        <v>0</v>
      </c>
      <c r="T38" s="17">
        <f t="shared" si="6"/>
        <v>0</v>
      </c>
      <c r="U38" s="16">
        <v>0</v>
      </c>
      <c r="V38" s="17">
        <f t="shared" si="15"/>
        <v>0</v>
      </c>
      <c r="W38" s="63">
        <v>0</v>
      </c>
      <c r="X38" s="17">
        <f t="shared" si="7"/>
        <v>0</v>
      </c>
      <c r="Y38" s="63">
        <v>0</v>
      </c>
      <c r="Z38" s="17">
        <f t="shared" si="8"/>
        <v>0</v>
      </c>
      <c r="AA38" s="63">
        <f t="shared" si="16"/>
        <v>476</v>
      </c>
      <c r="AB38" s="67">
        <f t="shared" si="9"/>
        <v>100</v>
      </c>
      <c r="AC38" s="18">
        <v>0</v>
      </c>
      <c r="AD38" s="45">
        <f t="shared" si="10"/>
        <v>0</v>
      </c>
      <c r="AE38" s="63">
        <f t="shared" si="11"/>
        <v>476</v>
      </c>
      <c r="AF38" s="45">
        <f t="shared" si="12"/>
        <v>68.58789625360231</v>
      </c>
      <c r="AG38" s="36">
        <f t="shared" si="13"/>
        <v>-31.41210374639769</v>
      </c>
      <c r="AJ38"/>
      <c r="AK38"/>
    </row>
    <row r="39" spans="1:37" ht="12.75" customHeight="1">
      <c r="A39" s="229"/>
      <c r="B39" s="5">
        <v>165</v>
      </c>
      <c r="C39" s="3" t="s">
        <v>7</v>
      </c>
      <c r="D39" s="6">
        <v>159</v>
      </c>
      <c r="E39" s="16">
        <v>35</v>
      </c>
      <c r="F39" s="17">
        <f t="shared" si="0"/>
        <v>21.341463414634145</v>
      </c>
      <c r="G39" s="18">
        <v>124</v>
      </c>
      <c r="H39" s="17">
        <f t="shared" si="1"/>
        <v>75.60975609756098</v>
      </c>
      <c r="I39" s="16">
        <v>0</v>
      </c>
      <c r="J39" s="17">
        <f t="shared" si="2"/>
        <v>0</v>
      </c>
      <c r="K39" s="16">
        <v>1</v>
      </c>
      <c r="L39" s="17">
        <f t="shared" si="3"/>
        <v>0.6097560975609756</v>
      </c>
      <c r="M39" s="60">
        <v>0</v>
      </c>
      <c r="N39" s="17">
        <f t="shared" si="4"/>
        <v>0</v>
      </c>
      <c r="O39" s="16">
        <v>1</v>
      </c>
      <c r="P39" s="17">
        <f t="shared" si="5"/>
        <v>0.6097560975609756</v>
      </c>
      <c r="Q39" s="18">
        <v>0</v>
      </c>
      <c r="R39" s="17">
        <f t="shared" si="14"/>
        <v>0</v>
      </c>
      <c r="S39" s="63">
        <v>0</v>
      </c>
      <c r="T39" s="17">
        <f t="shared" si="6"/>
        <v>0</v>
      </c>
      <c r="U39" s="16">
        <v>0</v>
      </c>
      <c r="V39" s="17">
        <f t="shared" si="15"/>
        <v>0</v>
      </c>
      <c r="W39" s="63">
        <v>0</v>
      </c>
      <c r="X39" s="17">
        <f t="shared" si="7"/>
        <v>0</v>
      </c>
      <c r="Y39" s="63">
        <v>0</v>
      </c>
      <c r="Z39" s="17">
        <f t="shared" si="8"/>
        <v>0</v>
      </c>
      <c r="AA39" s="63">
        <f t="shared" si="16"/>
        <v>161</v>
      </c>
      <c r="AB39" s="67">
        <f t="shared" si="9"/>
        <v>98.17073170731707</v>
      </c>
      <c r="AC39" s="18">
        <v>3</v>
      </c>
      <c r="AD39" s="45">
        <f t="shared" si="10"/>
        <v>1.8292682926829267</v>
      </c>
      <c r="AE39" s="63">
        <f t="shared" si="11"/>
        <v>164</v>
      </c>
      <c r="AF39" s="45">
        <f t="shared" si="12"/>
        <v>103.14465408805032</v>
      </c>
      <c r="AG39" s="36">
        <f t="shared" si="13"/>
        <v>3.1446540880503164</v>
      </c>
      <c r="AJ39"/>
      <c r="AK39"/>
    </row>
    <row r="40" spans="1:37" ht="12.75" customHeight="1">
      <c r="A40" s="229" t="s">
        <v>29</v>
      </c>
      <c r="B40" s="5">
        <v>166</v>
      </c>
      <c r="C40" s="3" t="s">
        <v>7</v>
      </c>
      <c r="D40" s="6">
        <v>736</v>
      </c>
      <c r="E40" s="16">
        <v>291</v>
      </c>
      <c r="F40" s="17">
        <f t="shared" si="0"/>
        <v>48.8255033557047</v>
      </c>
      <c r="G40" s="18">
        <v>272</v>
      </c>
      <c r="H40" s="17">
        <f t="shared" si="1"/>
        <v>45.63758389261745</v>
      </c>
      <c r="I40" s="16">
        <v>0</v>
      </c>
      <c r="J40" s="17">
        <f t="shared" si="2"/>
        <v>0</v>
      </c>
      <c r="K40" s="16">
        <v>0</v>
      </c>
      <c r="L40" s="17">
        <f t="shared" si="3"/>
        <v>0</v>
      </c>
      <c r="M40" s="60">
        <v>1</v>
      </c>
      <c r="N40" s="17">
        <f t="shared" si="4"/>
        <v>0.16778523489932887</v>
      </c>
      <c r="O40" s="16">
        <v>25</v>
      </c>
      <c r="P40" s="17">
        <f t="shared" si="5"/>
        <v>4.194630872483222</v>
      </c>
      <c r="Q40" s="18">
        <v>0</v>
      </c>
      <c r="R40" s="17">
        <f t="shared" si="14"/>
        <v>0</v>
      </c>
      <c r="S40" s="63">
        <v>0</v>
      </c>
      <c r="T40" s="17">
        <f t="shared" si="6"/>
        <v>0</v>
      </c>
      <c r="U40" s="16">
        <v>0</v>
      </c>
      <c r="V40" s="17">
        <f t="shared" si="15"/>
        <v>0</v>
      </c>
      <c r="W40" s="63">
        <v>0</v>
      </c>
      <c r="X40" s="17">
        <f t="shared" si="7"/>
        <v>0</v>
      </c>
      <c r="Y40" s="63">
        <v>0</v>
      </c>
      <c r="Z40" s="17">
        <f t="shared" si="8"/>
        <v>0</v>
      </c>
      <c r="AA40" s="63">
        <f t="shared" si="16"/>
        <v>589</v>
      </c>
      <c r="AB40" s="67">
        <f t="shared" si="9"/>
        <v>98.8255033557047</v>
      </c>
      <c r="AC40" s="18">
        <v>7</v>
      </c>
      <c r="AD40" s="45">
        <f t="shared" si="10"/>
        <v>1.174496644295302</v>
      </c>
      <c r="AE40" s="63">
        <f t="shared" si="11"/>
        <v>596</v>
      </c>
      <c r="AF40" s="45">
        <f t="shared" si="12"/>
        <v>80.97826086956522</v>
      </c>
      <c r="AG40" s="36">
        <f t="shared" si="13"/>
        <v>-19.02173913043478</v>
      </c>
      <c r="AJ40"/>
      <c r="AK40"/>
    </row>
    <row r="41" spans="1:37" ht="12.75" customHeight="1">
      <c r="A41" s="229"/>
      <c r="B41" s="5">
        <v>166</v>
      </c>
      <c r="C41" s="3" t="s">
        <v>8</v>
      </c>
      <c r="D41" s="6">
        <v>737</v>
      </c>
      <c r="E41" s="16">
        <v>290</v>
      </c>
      <c r="F41" s="17">
        <f t="shared" si="0"/>
        <v>46.325878594249204</v>
      </c>
      <c r="G41" s="18">
        <v>310</v>
      </c>
      <c r="H41" s="17">
        <f t="shared" si="1"/>
        <v>49.52076677316294</v>
      </c>
      <c r="I41" s="16">
        <v>0</v>
      </c>
      <c r="J41" s="17">
        <f t="shared" si="2"/>
        <v>0</v>
      </c>
      <c r="K41" s="16">
        <v>0</v>
      </c>
      <c r="L41" s="17">
        <f t="shared" si="3"/>
        <v>0</v>
      </c>
      <c r="M41" s="60">
        <v>0</v>
      </c>
      <c r="N41" s="17">
        <f t="shared" si="4"/>
        <v>0</v>
      </c>
      <c r="O41" s="16">
        <v>21</v>
      </c>
      <c r="P41" s="17">
        <f t="shared" si="5"/>
        <v>3.3546325878594248</v>
      </c>
      <c r="Q41" s="18">
        <v>1</v>
      </c>
      <c r="R41" s="17">
        <f t="shared" si="14"/>
        <v>0.1597444089456869</v>
      </c>
      <c r="S41" s="63">
        <v>0</v>
      </c>
      <c r="T41" s="17">
        <f t="shared" si="6"/>
        <v>0</v>
      </c>
      <c r="U41" s="16">
        <v>0</v>
      </c>
      <c r="V41" s="17">
        <f t="shared" si="15"/>
        <v>0</v>
      </c>
      <c r="W41" s="63">
        <v>1</v>
      </c>
      <c r="X41" s="17">
        <f t="shared" si="7"/>
        <v>0.1597444089456869</v>
      </c>
      <c r="Y41" s="63">
        <v>0</v>
      </c>
      <c r="Z41" s="17">
        <f t="shared" si="8"/>
        <v>0</v>
      </c>
      <c r="AA41" s="63">
        <f t="shared" si="16"/>
        <v>623</v>
      </c>
      <c r="AB41" s="67">
        <f t="shared" si="9"/>
        <v>99.52076677316293</v>
      </c>
      <c r="AC41" s="18">
        <v>3</v>
      </c>
      <c r="AD41" s="45">
        <f t="shared" si="10"/>
        <v>0.4792332268370607</v>
      </c>
      <c r="AE41" s="63">
        <f t="shared" si="11"/>
        <v>626</v>
      </c>
      <c r="AF41" s="45">
        <f t="shared" si="12"/>
        <v>84.93894165535957</v>
      </c>
      <c r="AG41" s="36">
        <f t="shared" si="13"/>
        <v>-15.06105834464043</v>
      </c>
      <c r="AJ41"/>
      <c r="AK41"/>
    </row>
    <row r="42" spans="1:37" ht="12.75" customHeight="1">
      <c r="A42" s="229"/>
      <c r="B42" s="5">
        <v>167</v>
      </c>
      <c r="C42" s="3" t="s">
        <v>7</v>
      </c>
      <c r="D42" s="6">
        <v>450</v>
      </c>
      <c r="E42" s="16">
        <v>186</v>
      </c>
      <c r="F42" s="17">
        <f t="shared" si="0"/>
        <v>49.07651715039577</v>
      </c>
      <c r="G42" s="18">
        <v>168</v>
      </c>
      <c r="H42" s="17">
        <f t="shared" si="1"/>
        <v>44.327176781002635</v>
      </c>
      <c r="I42" s="16">
        <v>2</v>
      </c>
      <c r="J42" s="17">
        <f t="shared" si="2"/>
        <v>0.5277044854881267</v>
      </c>
      <c r="K42" s="16">
        <v>0</v>
      </c>
      <c r="L42" s="17">
        <f t="shared" si="3"/>
        <v>0</v>
      </c>
      <c r="M42" s="60">
        <v>0</v>
      </c>
      <c r="N42" s="17">
        <f t="shared" si="4"/>
        <v>0</v>
      </c>
      <c r="O42" s="16">
        <v>16</v>
      </c>
      <c r="P42" s="17">
        <f t="shared" si="5"/>
        <v>4.221635883905013</v>
      </c>
      <c r="Q42" s="18">
        <v>0</v>
      </c>
      <c r="R42" s="17">
        <f t="shared" si="14"/>
        <v>0</v>
      </c>
      <c r="S42" s="63">
        <v>0</v>
      </c>
      <c r="T42" s="17">
        <f t="shared" si="6"/>
        <v>0</v>
      </c>
      <c r="U42" s="16">
        <v>0</v>
      </c>
      <c r="V42" s="17">
        <f t="shared" si="15"/>
        <v>0</v>
      </c>
      <c r="W42" s="63">
        <v>0</v>
      </c>
      <c r="X42" s="17">
        <f t="shared" si="7"/>
        <v>0</v>
      </c>
      <c r="Y42" s="63">
        <v>0</v>
      </c>
      <c r="Z42" s="17">
        <f t="shared" si="8"/>
        <v>0</v>
      </c>
      <c r="AA42" s="63">
        <f t="shared" si="16"/>
        <v>372</v>
      </c>
      <c r="AB42" s="67">
        <f t="shared" si="9"/>
        <v>98.15303430079155</v>
      </c>
      <c r="AC42" s="18">
        <v>7</v>
      </c>
      <c r="AD42" s="45">
        <f t="shared" si="10"/>
        <v>1.8469656992084433</v>
      </c>
      <c r="AE42" s="63">
        <f t="shared" si="11"/>
        <v>379</v>
      </c>
      <c r="AF42" s="45">
        <f t="shared" si="12"/>
        <v>84.22222222222221</v>
      </c>
      <c r="AG42" s="36">
        <f t="shared" si="13"/>
        <v>-15.777777777777786</v>
      </c>
      <c r="AJ42"/>
      <c r="AK42"/>
    </row>
    <row r="43" spans="1:37" ht="12.75" customHeight="1">
      <c r="A43" s="229"/>
      <c r="B43" s="5">
        <v>167</v>
      </c>
      <c r="C43" s="3" t="s">
        <v>8</v>
      </c>
      <c r="D43" s="6">
        <v>451</v>
      </c>
      <c r="E43" s="16">
        <v>149</v>
      </c>
      <c r="F43" s="17">
        <f t="shared" si="0"/>
        <v>42.693409742120345</v>
      </c>
      <c r="G43" s="18">
        <v>177</v>
      </c>
      <c r="H43" s="17">
        <f t="shared" si="1"/>
        <v>50.71633237822349</v>
      </c>
      <c r="I43" s="16">
        <v>0</v>
      </c>
      <c r="J43" s="17">
        <f t="shared" si="2"/>
        <v>0</v>
      </c>
      <c r="K43" s="16">
        <v>1</v>
      </c>
      <c r="L43" s="17">
        <f t="shared" si="3"/>
        <v>0.28653295128939826</v>
      </c>
      <c r="M43" s="60">
        <v>0</v>
      </c>
      <c r="N43" s="17">
        <f t="shared" si="4"/>
        <v>0</v>
      </c>
      <c r="O43" s="16">
        <v>16</v>
      </c>
      <c r="P43" s="17">
        <f t="shared" si="5"/>
        <v>4.584527220630372</v>
      </c>
      <c r="Q43" s="18">
        <v>0</v>
      </c>
      <c r="R43" s="17">
        <f t="shared" si="14"/>
        <v>0</v>
      </c>
      <c r="S43" s="63">
        <v>1</v>
      </c>
      <c r="T43" s="17">
        <f t="shared" si="6"/>
        <v>0.28653295128939826</v>
      </c>
      <c r="U43" s="16">
        <v>0</v>
      </c>
      <c r="V43" s="17">
        <f t="shared" si="15"/>
        <v>0</v>
      </c>
      <c r="W43" s="63">
        <v>0</v>
      </c>
      <c r="X43" s="17">
        <f t="shared" si="7"/>
        <v>0</v>
      </c>
      <c r="Y43" s="63">
        <v>0</v>
      </c>
      <c r="Z43" s="17">
        <f t="shared" si="8"/>
        <v>0</v>
      </c>
      <c r="AA43" s="63">
        <f t="shared" si="16"/>
        <v>344</v>
      </c>
      <c r="AB43" s="67">
        <f t="shared" si="9"/>
        <v>98.56733524355302</v>
      </c>
      <c r="AC43" s="18">
        <v>5</v>
      </c>
      <c r="AD43" s="45">
        <f t="shared" si="10"/>
        <v>1.4326647564469914</v>
      </c>
      <c r="AE43" s="63">
        <f t="shared" si="11"/>
        <v>349</v>
      </c>
      <c r="AF43" s="45">
        <f t="shared" si="12"/>
        <v>77.38359201773835</v>
      </c>
      <c r="AG43" s="36">
        <f t="shared" si="13"/>
        <v>-22.61640798226165</v>
      </c>
      <c r="AJ43"/>
      <c r="AK43"/>
    </row>
    <row r="44" spans="1:37" ht="12.75" customHeight="1">
      <c r="A44" s="229"/>
      <c r="B44" s="5">
        <v>168</v>
      </c>
      <c r="C44" s="3" t="s">
        <v>7</v>
      </c>
      <c r="D44" s="6">
        <v>453</v>
      </c>
      <c r="E44" s="16">
        <v>204</v>
      </c>
      <c r="F44" s="17">
        <f t="shared" si="0"/>
        <v>54.83870967741935</v>
      </c>
      <c r="G44" s="18">
        <v>145</v>
      </c>
      <c r="H44" s="17">
        <f t="shared" si="1"/>
        <v>38.97849462365591</v>
      </c>
      <c r="I44" s="16">
        <v>0</v>
      </c>
      <c r="J44" s="17">
        <f t="shared" si="2"/>
        <v>0</v>
      </c>
      <c r="K44" s="16">
        <v>0</v>
      </c>
      <c r="L44" s="17">
        <f t="shared" si="3"/>
        <v>0</v>
      </c>
      <c r="M44" s="60">
        <v>0</v>
      </c>
      <c r="N44" s="17">
        <f t="shared" si="4"/>
        <v>0</v>
      </c>
      <c r="O44" s="16">
        <v>9</v>
      </c>
      <c r="P44" s="17">
        <f t="shared" si="5"/>
        <v>2.4193548387096775</v>
      </c>
      <c r="Q44" s="18">
        <v>0</v>
      </c>
      <c r="R44" s="17">
        <f t="shared" si="14"/>
        <v>0</v>
      </c>
      <c r="S44" s="63">
        <v>0</v>
      </c>
      <c r="T44" s="17">
        <f t="shared" si="6"/>
        <v>0</v>
      </c>
      <c r="U44" s="16">
        <v>0</v>
      </c>
      <c r="V44" s="17">
        <f t="shared" si="15"/>
        <v>0</v>
      </c>
      <c r="W44" s="63">
        <v>0</v>
      </c>
      <c r="X44" s="17">
        <f t="shared" si="7"/>
        <v>0</v>
      </c>
      <c r="Y44" s="63">
        <v>0</v>
      </c>
      <c r="Z44" s="17">
        <f t="shared" si="8"/>
        <v>0</v>
      </c>
      <c r="AA44" s="63">
        <f t="shared" si="16"/>
        <v>358</v>
      </c>
      <c r="AB44" s="67">
        <f t="shared" si="9"/>
        <v>96.23655913978494</v>
      </c>
      <c r="AC44" s="18">
        <v>14</v>
      </c>
      <c r="AD44" s="45">
        <f t="shared" si="10"/>
        <v>3.763440860215054</v>
      </c>
      <c r="AE44" s="63">
        <f t="shared" si="11"/>
        <v>372</v>
      </c>
      <c r="AF44" s="45">
        <f t="shared" si="12"/>
        <v>82.11920529801324</v>
      </c>
      <c r="AG44" s="36">
        <f t="shared" si="13"/>
        <v>-17.88079470198676</v>
      </c>
      <c r="AJ44"/>
      <c r="AK44"/>
    </row>
    <row r="45" spans="1:37" ht="12.75" customHeight="1">
      <c r="A45" s="229"/>
      <c r="B45" s="5">
        <v>168</v>
      </c>
      <c r="C45" s="3" t="s">
        <v>8</v>
      </c>
      <c r="D45" s="6">
        <v>453</v>
      </c>
      <c r="E45" s="16">
        <v>179</v>
      </c>
      <c r="F45" s="17">
        <f aca="true" t="shared" si="17" ref="F45:F69">E45/AE45*100</f>
        <v>47.229551451187334</v>
      </c>
      <c r="G45" s="18">
        <v>181</v>
      </c>
      <c r="H45" s="17">
        <f aca="true" t="shared" si="18" ref="H45:H69">G45/AE45*100</f>
        <v>47.75725593667546</v>
      </c>
      <c r="I45" s="16">
        <v>0</v>
      </c>
      <c r="J45" s="17">
        <f aca="true" t="shared" si="19" ref="J45:J69">I45/AE45*100</f>
        <v>0</v>
      </c>
      <c r="K45" s="16">
        <v>0</v>
      </c>
      <c r="L45" s="17">
        <f aca="true" t="shared" si="20" ref="L45:L69">K45/AE45*100</f>
        <v>0</v>
      </c>
      <c r="M45" s="60">
        <v>0</v>
      </c>
      <c r="N45" s="17">
        <f aca="true" t="shared" si="21" ref="N45:N69">M45/AE45*100</f>
        <v>0</v>
      </c>
      <c r="O45" s="16">
        <v>18</v>
      </c>
      <c r="P45" s="17">
        <f aca="true" t="shared" si="22" ref="P45:P69">O45/AE45*100</f>
        <v>4.749340369393139</v>
      </c>
      <c r="Q45" s="18">
        <v>0</v>
      </c>
      <c r="R45" s="17">
        <f t="shared" si="14"/>
        <v>0</v>
      </c>
      <c r="S45" s="63">
        <v>1</v>
      </c>
      <c r="T45" s="17">
        <f aca="true" t="shared" si="23" ref="T45:T69">S45/AE45*100</f>
        <v>0.2638522427440633</v>
      </c>
      <c r="U45" s="16">
        <v>0</v>
      </c>
      <c r="V45" s="17">
        <f t="shared" si="15"/>
        <v>0</v>
      </c>
      <c r="W45" s="63">
        <v>0</v>
      </c>
      <c r="X45" s="17">
        <f aca="true" t="shared" si="24" ref="X45:X69">W45/AE45*100</f>
        <v>0</v>
      </c>
      <c r="Y45" s="63">
        <v>0</v>
      </c>
      <c r="Z45" s="17">
        <f aca="true" t="shared" si="25" ref="Z45:Z69">Y45/AE45*100</f>
        <v>0</v>
      </c>
      <c r="AA45" s="63">
        <f t="shared" si="16"/>
        <v>379</v>
      </c>
      <c r="AB45" s="67">
        <f aca="true" t="shared" si="26" ref="AB45:AB69">AA45/AE45*100</f>
        <v>100</v>
      </c>
      <c r="AC45" s="18">
        <v>0</v>
      </c>
      <c r="AD45" s="45">
        <f aca="true" t="shared" si="27" ref="AD45:AD69">AC45/AE45*100</f>
        <v>0</v>
      </c>
      <c r="AE45" s="63">
        <f aca="true" t="shared" si="28" ref="AE45:AE69">AA45+AC45</f>
        <v>379</v>
      </c>
      <c r="AF45" s="45">
        <f aca="true" t="shared" si="29" ref="AF45:AF69">AE45/D45*100</f>
        <v>83.6644591611479</v>
      </c>
      <c r="AG45" s="36">
        <f aca="true" t="shared" si="30" ref="AG45:AG69">AF45-100</f>
        <v>-16.335540838852097</v>
      </c>
      <c r="AJ45"/>
      <c r="AK45"/>
    </row>
    <row r="46" spans="1:37" ht="12.75" customHeight="1">
      <c r="A46" s="229"/>
      <c r="B46" s="5">
        <v>169</v>
      </c>
      <c r="C46" s="3" t="s">
        <v>7</v>
      </c>
      <c r="D46" s="6">
        <v>511</v>
      </c>
      <c r="E46" s="16">
        <v>212</v>
      </c>
      <c r="F46" s="17">
        <f t="shared" si="17"/>
        <v>58.88888888888889</v>
      </c>
      <c r="G46" s="18">
        <v>137</v>
      </c>
      <c r="H46" s="17">
        <f t="shared" si="18"/>
        <v>38.05555555555556</v>
      </c>
      <c r="I46" s="16">
        <v>1</v>
      </c>
      <c r="J46" s="17">
        <f t="shared" si="19"/>
        <v>0.2777777777777778</v>
      </c>
      <c r="K46" s="16">
        <v>1</v>
      </c>
      <c r="L46" s="17">
        <f t="shared" si="20"/>
        <v>0.2777777777777778</v>
      </c>
      <c r="M46" s="60">
        <v>0</v>
      </c>
      <c r="N46" s="17">
        <f t="shared" si="21"/>
        <v>0</v>
      </c>
      <c r="O46" s="16">
        <v>0</v>
      </c>
      <c r="P46" s="17">
        <f t="shared" si="22"/>
        <v>0</v>
      </c>
      <c r="Q46" s="18">
        <v>0</v>
      </c>
      <c r="R46" s="17">
        <f t="shared" si="14"/>
        <v>0</v>
      </c>
      <c r="S46" s="63">
        <v>1</v>
      </c>
      <c r="T46" s="17">
        <f t="shared" si="23"/>
        <v>0.2777777777777778</v>
      </c>
      <c r="U46" s="16">
        <v>0</v>
      </c>
      <c r="V46" s="17">
        <f aca="true" t="shared" si="31" ref="V46:V69">U46/AE46*100</f>
        <v>0</v>
      </c>
      <c r="W46" s="63">
        <v>0</v>
      </c>
      <c r="X46" s="17">
        <f t="shared" si="24"/>
        <v>0</v>
      </c>
      <c r="Y46" s="63">
        <v>0</v>
      </c>
      <c r="Z46" s="17">
        <f t="shared" si="25"/>
        <v>0</v>
      </c>
      <c r="AA46" s="63">
        <f t="shared" si="16"/>
        <v>352</v>
      </c>
      <c r="AB46" s="67">
        <f t="shared" si="26"/>
        <v>97.77777777777777</v>
      </c>
      <c r="AC46" s="18">
        <v>8</v>
      </c>
      <c r="AD46" s="45">
        <f t="shared" si="27"/>
        <v>2.2222222222222223</v>
      </c>
      <c r="AE46" s="63">
        <f t="shared" si="28"/>
        <v>360</v>
      </c>
      <c r="AF46" s="45">
        <f t="shared" si="29"/>
        <v>70.45009784735812</v>
      </c>
      <c r="AG46" s="36">
        <f t="shared" si="30"/>
        <v>-29.549902152641877</v>
      </c>
      <c r="AJ46"/>
      <c r="AK46"/>
    </row>
    <row r="47" spans="1:37" ht="12.75" customHeight="1">
      <c r="A47" s="229"/>
      <c r="B47" s="5">
        <v>169</v>
      </c>
      <c r="C47" s="3" t="s">
        <v>8</v>
      </c>
      <c r="D47" s="6">
        <v>512</v>
      </c>
      <c r="E47" s="16">
        <v>165</v>
      </c>
      <c r="F47" s="17">
        <f t="shared" si="17"/>
        <v>39.09952606635071</v>
      </c>
      <c r="G47" s="18">
        <v>239</v>
      </c>
      <c r="H47" s="17">
        <f t="shared" si="18"/>
        <v>56.6350710900474</v>
      </c>
      <c r="I47" s="16">
        <v>0</v>
      </c>
      <c r="J47" s="17">
        <f t="shared" si="19"/>
        <v>0</v>
      </c>
      <c r="K47" s="16">
        <v>1</v>
      </c>
      <c r="L47" s="17">
        <f t="shared" si="20"/>
        <v>0.23696682464454977</v>
      </c>
      <c r="M47" s="60">
        <v>0</v>
      </c>
      <c r="N47" s="17">
        <f t="shared" si="21"/>
        <v>0</v>
      </c>
      <c r="O47" s="16">
        <v>5</v>
      </c>
      <c r="P47" s="17">
        <f t="shared" si="22"/>
        <v>1.1848341232227488</v>
      </c>
      <c r="Q47" s="18">
        <v>0</v>
      </c>
      <c r="R47" s="17">
        <f t="shared" si="14"/>
        <v>0</v>
      </c>
      <c r="S47" s="63">
        <v>1</v>
      </c>
      <c r="T47" s="17">
        <f t="shared" si="23"/>
        <v>0.23696682464454977</v>
      </c>
      <c r="U47" s="16">
        <v>0</v>
      </c>
      <c r="V47" s="17">
        <f t="shared" si="31"/>
        <v>0</v>
      </c>
      <c r="W47" s="63">
        <v>0</v>
      </c>
      <c r="X47" s="17">
        <f t="shared" si="24"/>
        <v>0</v>
      </c>
      <c r="Y47" s="63">
        <v>0</v>
      </c>
      <c r="Z47" s="17">
        <f t="shared" si="25"/>
        <v>0</v>
      </c>
      <c r="AA47" s="63">
        <f t="shared" si="16"/>
        <v>411</v>
      </c>
      <c r="AB47" s="67">
        <f t="shared" si="26"/>
        <v>97.39336492890996</v>
      </c>
      <c r="AC47" s="18">
        <v>11</v>
      </c>
      <c r="AD47" s="45">
        <f t="shared" si="27"/>
        <v>2.6066350710900474</v>
      </c>
      <c r="AE47" s="63">
        <f t="shared" si="28"/>
        <v>422</v>
      </c>
      <c r="AF47" s="45">
        <f t="shared" si="29"/>
        <v>82.421875</v>
      </c>
      <c r="AG47" s="36">
        <f t="shared" si="30"/>
        <v>-17.578125</v>
      </c>
      <c r="AJ47"/>
      <c r="AK47"/>
    </row>
    <row r="48" spans="1:37" ht="12.75" customHeight="1">
      <c r="A48" s="229"/>
      <c r="B48" s="5">
        <v>170</v>
      </c>
      <c r="C48" s="3" t="s">
        <v>7</v>
      </c>
      <c r="D48" s="6">
        <v>650</v>
      </c>
      <c r="E48" s="16">
        <v>308</v>
      </c>
      <c r="F48" s="17">
        <f t="shared" si="17"/>
        <v>57.78611632270169</v>
      </c>
      <c r="G48" s="18">
        <v>205</v>
      </c>
      <c r="H48" s="17">
        <f t="shared" si="18"/>
        <v>38.46153846153847</v>
      </c>
      <c r="I48" s="16">
        <v>0</v>
      </c>
      <c r="J48" s="17">
        <f t="shared" si="19"/>
        <v>0</v>
      </c>
      <c r="K48" s="16">
        <v>5</v>
      </c>
      <c r="L48" s="17">
        <f t="shared" si="20"/>
        <v>0.9380863039399625</v>
      </c>
      <c r="M48" s="60">
        <v>0</v>
      </c>
      <c r="N48" s="17">
        <f t="shared" si="21"/>
        <v>0</v>
      </c>
      <c r="O48" s="16">
        <v>0</v>
      </c>
      <c r="P48" s="17">
        <f t="shared" si="22"/>
        <v>0</v>
      </c>
      <c r="Q48" s="18">
        <v>0</v>
      </c>
      <c r="R48" s="17">
        <f t="shared" si="14"/>
        <v>0</v>
      </c>
      <c r="S48" s="63">
        <v>0</v>
      </c>
      <c r="T48" s="17">
        <f t="shared" si="23"/>
        <v>0</v>
      </c>
      <c r="U48" s="16">
        <v>0</v>
      </c>
      <c r="V48" s="17">
        <f t="shared" si="31"/>
        <v>0</v>
      </c>
      <c r="W48" s="63">
        <v>0</v>
      </c>
      <c r="X48" s="17">
        <f t="shared" si="24"/>
        <v>0</v>
      </c>
      <c r="Y48" s="63">
        <v>0</v>
      </c>
      <c r="Z48" s="17">
        <f t="shared" si="25"/>
        <v>0</v>
      </c>
      <c r="AA48" s="63">
        <f t="shared" si="16"/>
        <v>518</v>
      </c>
      <c r="AB48" s="67">
        <f t="shared" si="26"/>
        <v>97.18574108818011</v>
      </c>
      <c r="AC48" s="18">
        <v>15</v>
      </c>
      <c r="AD48" s="45">
        <f t="shared" si="27"/>
        <v>2.8142589118198873</v>
      </c>
      <c r="AE48" s="63">
        <f t="shared" si="28"/>
        <v>533</v>
      </c>
      <c r="AF48" s="45">
        <f t="shared" si="29"/>
        <v>82</v>
      </c>
      <c r="AG48" s="36">
        <f t="shared" si="30"/>
        <v>-18</v>
      </c>
      <c r="AJ48"/>
      <c r="AK48"/>
    </row>
    <row r="49" spans="1:37" ht="12.75" customHeight="1">
      <c r="A49" s="229"/>
      <c r="B49" s="5">
        <v>171</v>
      </c>
      <c r="C49" s="3" t="s">
        <v>7</v>
      </c>
      <c r="D49" s="6">
        <v>458</v>
      </c>
      <c r="E49" s="16">
        <v>153</v>
      </c>
      <c r="F49" s="17">
        <f t="shared" si="17"/>
        <v>42.618384401114206</v>
      </c>
      <c r="G49" s="18">
        <v>181</v>
      </c>
      <c r="H49" s="17">
        <f t="shared" si="18"/>
        <v>50.41782729805014</v>
      </c>
      <c r="I49" s="16">
        <v>1</v>
      </c>
      <c r="J49" s="17">
        <f t="shared" si="19"/>
        <v>0.2785515320334262</v>
      </c>
      <c r="K49" s="16">
        <v>2</v>
      </c>
      <c r="L49" s="17">
        <f t="shared" si="20"/>
        <v>0.5571030640668524</v>
      </c>
      <c r="M49" s="60">
        <v>0</v>
      </c>
      <c r="N49" s="17">
        <f t="shared" si="21"/>
        <v>0</v>
      </c>
      <c r="O49" s="16">
        <v>6</v>
      </c>
      <c r="P49" s="17">
        <f t="shared" si="22"/>
        <v>1.6713091922005572</v>
      </c>
      <c r="Q49" s="18">
        <v>0</v>
      </c>
      <c r="R49" s="17">
        <f t="shared" si="14"/>
        <v>0</v>
      </c>
      <c r="S49" s="63">
        <v>1</v>
      </c>
      <c r="T49" s="17">
        <f t="shared" si="23"/>
        <v>0.2785515320334262</v>
      </c>
      <c r="U49" s="16">
        <v>0</v>
      </c>
      <c r="V49" s="17">
        <f t="shared" si="31"/>
        <v>0</v>
      </c>
      <c r="W49" s="63">
        <v>0</v>
      </c>
      <c r="X49" s="17">
        <f t="shared" si="24"/>
        <v>0</v>
      </c>
      <c r="Y49" s="63">
        <v>0</v>
      </c>
      <c r="Z49" s="17">
        <f t="shared" si="25"/>
        <v>0</v>
      </c>
      <c r="AA49" s="63">
        <f t="shared" si="16"/>
        <v>344</v>
      </c>
      <c r="AB49" s="67">
        <f t="shared" si="26"/>
        <v>95.82172701949861</v>
      </c>
      <c r="AC49" s="18">
        <v>15</v>
      </c>
      <c r="AD49" s="45">
        <f t="shared" si="27"/>
        <v>4.178272980501393</v>
      </c>
      <c r="AE49" s="63">
        <f t="shared" si="28"/>
        <v>359</v>
      </c>
      <c r="AF49" s="45">
        <f t="shared" si="29"/>
        <v>78.38427947598254</v>
      </c>
      <c r="AG49" s="36">
        <f t="shared" si="30"/>
        <v>-21.615720524017462</v>
      </c>
      <c r="AJ49"/>
      <c r="AK49"/>
    </row>
    <row r="50" spans="1:37" ht="12.75" customHeight="1">
      <c r="A50" s="229"/>
      <c r="B50" s="5">
        <v>172</v>
      </c>
      <c r="C50" s="3" t="s">
        <v>7</v>
      </c>
      <c r="D50" s="6">
        <v>421</v>
      </c>
      <c r="E50" s="16">
        <v>155</v>
      </c>
      <c r="F50" s="17">
        <f t="shared" si="17"/>
        <v>50.4885993485342</v>
      </c>
      <c r="G50" s="18">
        <v>145</v>
      </c>
      <c r="H50" s="17">
        <f t="shared" si="18"/>
        <v>47.23127035830619</v>
      </c>
      <c r="I50" s="16">
        <v>2</v>
      </c>
      <c r="J50" s="17">
        <f t="shared" si="19"/>
        <v>0.6514657980456027</v>
      </c>
      <c r="K50" s="16">
        <v>0</v>
      </c>
      <c r="L50" s="17">
        <f t="shared" si="20"/>
        <v>0</v>
      </c>
      <c r="M50" s="60">
        <v>0</v>
      </c>
      <c r="N50" s="17">
        <f t="shared" si="21"/>
        <v>0</v>
      </c>
      <c r="O50" s="16">
        <v>1</v>
      </c>
      <c r="P50" s="17">
        <f t="shared" si="22"/>
        <v>0.32573289902280134</v>
      </c>
      <c r="Q50" s="18">
        <v>0</v>
      </c>
      <c r="R50" s="17">
        <f t="shared" si="14"/>
        <v>0</v>
      </c>
      <c r="S50" s="63">
        <v>0</v>
      </c>
      <c r="T50" s="17">
        <f t="shared" si="23"/>
        <v>0</v>
      </c>
      <c r="U50" s="16">
        <v>0</v>
      </c>
      <c r="V50" s="17">
        <f t="shared" si="31"/>
        <v>0</v>
      </c>
      <c r="W50" s="63">
        <v>0</v>
      </c>
      <c r="X50" s="17">
        <f t="shared" si="24"/>
        <v>0</v>
      </c>
      <c r="Y50" s="63">
        <v>0</v>
      </c>
      <c r="Z50" s="17">
        <f t="shared" si="25"/>
        <v>0</v>
      </c>
      <c r="AA50" s="63">
        <f t="shared" si="16"/>
        <v>303</v>
      </c>
      <c r="AB50" s="67">
        <f t="shared" si="26"/>
        <v>98.69706840390879</v>
      </c>
      <c r="AC50" s="18">
        <v>4</v>
      </c>
      <c r="AD50" s="45">
        <f t="shared" si="27"/>
        <v>1.3029315960912053</v>
      </c>
      <c r="AE50" s="63">
        <f t="shared" si="28"/>
        <v>307</v>
      </c>
      <c r="AF50" s="45">
        <f t="shared" si="29"/>
        <v>72.92161520190024</v>
      </c>
      <c r="AG50" s="36">
        <f t="shared" si="30"/>
        <v>-27.078384798099762</v>
      </c>
      <c r="AJ50"/>
      <c r="AK50"/>
    </row>
    <row r="51" spans="1:37" ht="12.75" customHeight="1">
      <c r="A51" s="229"/>
      <c r="B51" s="5">
        <v>172</v>
      </c>
      <c r="C51" s="3" t="s">
        <v>8</v>
      </c>
      <c r="D51" s="6">
        <v>421</v>
      </c>
      <c r="E51" s="16">
        <v>149</v>
      </c>
      <c r="F51" s="17">
        <f t="shared" si="17"/>
        <v>46.70846394984326</v>
      </c>
      <c r="G51" s="18">
        <v>170</v>
      </c>
      <c r="H51" s="17">
        <f t="shared" si="18"/>
        <v>53.29153605015674</v>
      </c>
      <c r="I51" s="16">
        <v>0</v>
      </c>
      <c r="J51" s="17">
        <f t="shared" si="19"/>
        <v>0</v>
      </c>
      <c r="K51" s="16">
        <v>0</v>
      </c>
      <c r="L51" s="17">
        <f t="shared" si="20"/>
        <v>0</v>
      </c>
      <c r="M51" s="60">
        <v>0</v>
      </c>
      <c r="N51" s="17">
        <f t="shared" si="21"/>
        <v>0</v>
      </c>
      <c r="O51" s="16">
        <v>0</v>
      </c>
      <c r="P51" s="17">
        <f t="shared" si="22"/>
        <v>0</v>
      </c>
      <c r="Q51" s="18">
        <v>0</v>
      </c>
      <c r="R51" s="17">
        <f t="shared" si="14"/>
        <v>0</v>
      </c>
      <c r="S51" s="63">
        <v>0</v>
      </c>
      <c r="T51" s="17">
        <f t="shared" si="23"/>
        <v>0</v>
      </c>
      <c r="U51" s="16">
        <v>0</v>
      </c>
      <c r="V51" s="17">
        <f t="shared" si="31"/>
        <v>0</v>
      </c>
      <c r="W51" s="63">
        <v>0</v>
      </c>
      <c r="X51" s="17">
        <f t="shared" si="24"/>
        <v>0</v>
      </c>
      <c r="Y51" s="63">
        <v>0</v>
      </c>
      <c r="Z51" s="17">
        <f t="shared" si="25"/>
        <v>0</v>
      </c>
      <c r="AA51" s="63">
        <f t="shared" si="16"/>
        <v>319</v>
      </c>
      <c r="AB51" s="67">
        <f t="shared" si="26"/>
        <v>100</v>
      </c>
      <c r="AC51" s="18">
        <v>0</v>
      </c>
      <c r="AD51" s="45">
        <f t="shared" si="27"/>
        <v>0</v>
      </c>
      <c r="AE51" s="63">
        <f t="shared" si="28"/>
        <v>319</v>
      </c>
      <c r="AF51" s="45">
        <f t="shared" si="29"/>
        <v>75.77197149643705</v>
      </c>
      <c r="AG51" s="36">
        <f t="shared" si="30"/>
        <v>-24.228028503562953</v>
      </c>
      <c r="AJ51"/>
      <c r="AK51"/>
    </row>
    <row r="52" spans="1:37" ht="12.75" customHeight="1">
      <c r="A52" s="229"/>
      <c r="B52" s="5">
        <v>173</v>
      </c>
      <c r="C52" s="3" t="s">
        <v>7</v>
      </c>
      <c r="D52" s="6">
        <v>582</v>
      </c>
      <c r="E52" s="16">
        <v>162</v>
      </c>
      <c r="F52" s="17">
        <f t="shared" si="17"/>
        <v>43.78378378378379</v>
      </c>
      <c r="G52" s="18">
        <v>148</v>
      </c>
      <c r="H52" s="17">
        <f t="shared" si="18"/>
        <v>40</v>
      </c>
      <c r="I52" s="16">
        <v>7</v>
      </c>
      <c r="J52" s="17">
        <f t="shared" si="19"/>
        <v>1.891891891891892</v>
      </c>
      <c r="K52" s="16">
        <v>9</v>
      </c>
      <c r="L52" s="17">
        <f t="shared" si="20"/>
        <v>2.4324324324324325</v>
      </c>
      <c r="M52" s="60">
        <v>0</v>
      </c>
      <c r="N52" s="17">
        <f t="shared" si="21"/>
        <v>0</v>
      </c>
      <c r="O52" s="16">
        <v>28</v>
      </c>
      <c r="P52" s="17">
        <f t="shared" si="22"/>
        <v>7.567567567567568</v>
      </c>
      <c r="Q52" s="18">
        <v>0</v>
      </c>
      <c r="R52" s="17">
        <f t="shared" si="14"/>
        <v>0</v>
      </c>
      <c r="S52" s="63">
        <v>0</v>
      </c>
      <c r="T52" s="17">
        <f t="shared" si="23"/>
        <v>0</v>
      </c>
      <c r="U52" s="16">
        <v>0</v>
      </c>
      <c r="V52" s="17">
        <f t="shared" si="31"/>
        <v>0</v>
      </c>
      <c r="W52" s="63">
        <v>0</v>
      </c>
      <c r="X52" s="17">
        <f t="shared" si="24"/>
        <v>0</v>
      </c>
      <c r="Y52" s="63">
        <v>0</v>
      </c>
      <c r="Z52" s="17">
        <f t="shared" si="25"/>
        <v>0</v>
      </c>
      <c r="AA52" s="63">
        <f t="shared" si="16"/>
        <v>354</v>
      </c>
      <c r="AB52" s="67">
        <f t="shared" si="26"/>
        <v>95.67567567567568</v>
      </c>
      <c r="AC52" s="18">
        <v>16</v>
      </c>
      <c r="AD52" s="45">
        <f t="shared" si="27"/>
        <v>4.324324324324325</v>
      </c>
      <c r="AE52" s="63">
        <f t="shared" si="28"/>
        <v>370</v>
      </c>
      <c r="AF52" s="45">
        <f t="shared" si="29"/>
        <v>63.57388316151202</v>
      </c>
      <c r="AG52" s="36">
        <f t="shared" si="30"/>
        <v>-36.42611683848798</v>
      </c>
      <c r="AJ52"/>
      <c r="AK52"/>
    </row>
    <row r="53" spans="1:37" ht="12.75" customHeight="1">
      <c r="A53" s="229"/>
      <c r="B53" s="5">
        <v>173</v>
      </c>
      <c r="C53" s="3" t="s">
        <v>8</v>
      </c>
      <c r="D53" s="6">
        <v>582</v>
      </c>
      <c r="E53" s="16">
        <v>164</v>
      </c>
      <c r="F53" s="17">
        <f t="shared" si="17"/>
        <v>41.62436548223351</v>
      </c>
      <c r="G53" s="18">
        <v>185</v>
      </c>
      <c r="H53" s="17">
        <f t="shared" si="18"/>
        <v>46.954314720812185</v>
      </c>
      <c r="I53" s="16">
        <v>7</v>
      </c>
      <c r="J53" s="17">
        <f t="shared" si="19"/>
        <v>1.7766497461928936</v>
      </c>
      <c r="K53" s="16">
        <v>10</v>
      </c>
      <c r="L53" s="17">
        <f t="shared" si="20"/>
        <v>2.5380710659898478</v>
      </c>
      <c r="M53" s="60">
        <v>1</v>
      </c>
      <c r="N53" s="17">
        <f t="shared" si="21"/>
        <v>0.25380710659898476</v>
      </c>
      <c r="O53" s="16">
        <v>22</v>
      </c>
      <c r="P53" s="17">
        <f t="shared" si="22"/>
        <v>5.583756345177665</v>
      </c>
      <c r="Q53" s="18">
        <v>0</v>
      </c>
      <c r="R53" s="17">
        <f t="shared" si="14"/>
        <v>0</v>
      </c>
      <c r="S53" s="63">
        <v>0</v>
      </c>
      <c r="T53" s="17">
        <f t="shared" si="23"/>
        <v>0</v>
      </c>
      <c r="U53" s="16">
        <v>0</v>
      </c>
      <c r="V53" s="17">
        <f t="shared" si="31"/>
        <v>0</v>
      </c>
      <c r="W53" s="63">
        <v>0</v>
      </c>
      <c r="X53" s="17">
        <f t="shared" si="24"/>
        <v>0</v>
      </c>
      <c r="Y53" s="63">
        <v>0</v>
      </c>
      <c r="Z53" s="17">
        <f t="shared" si="25"/>
        <v>0</v>
      </c>
      <c r="AA53" s="63">
        <f t="shared" si="16"/>
        <v>389</v>
      </c>
      <c r="AB53" s="67">
        <f t="shared" si="26"/>
        <v>98.73096446700508</v>
      </c>
      <c r="AC53" s="18">
        <v>5</v>
      </c>
      <c r="AD53" s="45">
        <f t="shared" si="27"/>
        <v>1.2690355329949239</v>
      </c>
      <c r="AE53" s="63">
        <f t="shared" si="28"/>
        <v>394</v>
      </c>
      <c r="AF53" s="45">
        <f t="shared" si="29"/>
        <v>67.69759450171821</v>
      </c>
      <c r="AG53" s="36">
        <f t="shared" si="30"/>
        <v>-32.302405498281786</v>
      </c>
      <c r="AJ53"/>
      <c r="AK53"/>
    </row>
    <row r="54" spans="1:37" ht="12.75" customHeight="1">
      <c r="A54" s="229"/>
      <c r="B54" s="5">
        <v>174</v>
      </c>
      <c r="C54" s="3" t="s">
        <v>7</v>
      </c>
      <c r="D54" s="6">
        <v>466</v>
      </c>
      <c r="E54" s="16">
        <v>116</v>
      </c>
      <c r="F54" s="17">
        <f t="shared" si="17"/>
        <v>38.92617449664429</v>
      </c>
      <c r="G54" s="18">
        <v>158</v>
      </c>
      <c r="H54" s="17">
        <f t="shared" si="18"/>
        <v>53.02013422818792</v>
      </c>
      <c r="I54" s="16">
        <v>5</v>
      </c>
      <c r="J54" s="17">
        <f t="shared" si="19"/>
        <v>1.6778523489932886</v>
      </c>
      <c r="K54" s="16">
        <v>5</v>
      </c>
      <c r="L54" s="17">
        <f t="shared" si="20"/>
        <v>1.6778523489932886</v>
      </c>
      <c r="M54" s="60">
        <v>1</v>
      </c>
      <c r="N54" s="17">
        <f t="shared" si="21"/>
        <v>0.33557046979865773</v>
      </c>
      <c r="O54" s="16">
        <v>12</v>
      </c>
      <c r="P54" s="17">
        <f t="shared" si="22"/>
        <v>4.026845637583892</v>
      </c>
      <c r="Q54" s="18">
        <v>0</v>
      </c>
      <c r="R54" s="17">
        <f t="shared" si="14"/>
        <v>0</v>
      </c>
      <c r="S54" s="63">
        <v>0</v>
      </c>
      <c r="T54" s="17">
        <f t="shared" si="23"/>
        <v>0</v>
      </c>
      <c r="U54" s="16">
        <v>0</v>
      </c>
      <c r="V54" s="17">
        <f t="shared" si="31"/>
        <v>0</v>
      </c>
      <c r="W54" s="63">
        <v>0</v>
      </c>
      <c r="X54" s="17">
        <f t="shared" si="24"/>
        <v>0</v>
      </c>
      <c r="Y54" s="63">
        <v>0</v>
      </c>
      <c r="Z54" s="17">
        <f t="shared" si="25"/>
        <v>0</v>
      </c>
      <c r="AA54" s="63">
        <f t="shared" si="16"/>
        <v>297</v>
      </c>
      <c r="AB54" s="67">
        <f t="shared" si="26"/>
        <v>99.66442953020133</v>
      </c>
      <c r="AC54" s="18">
        <v>1</v>
      </c>
      <c r="AD54" s="45">
        <f t="shared" si="27"/>
        <v>0.33557046979865773</v>
      </c>
      <c r="AE54" s="63">
        <f t="shared" si="28"/>
        <v>298</v>
      </c>
      <c r="AF54" s="45">
        <f t="shared" si="29"/>
        <v>63.94849785407726</v>
      </c>
      <c r="AG54" s="36">
        <f t="shared" si="30"/>
        <v>-36.05150214592274</v>
      </c>
      <c r="AJ54"/>
      <c r="AK54"/>
    </row>
    <row r="55" spans="1:37" ht="12.75" customHeight="1">
      <c r="A55" s="229"/>
      <c r="B55" s="5">
        <v>174</v>
      </c>
      <c r="C55" s="3" t="s">
        <v>8</v>
      </c>
      <c r="D55" s="6">
        <v>467</v>
      </c>
      <c r="E55" s="16">
        <v>95</v>
      </c>
      <c r="F55" s="17">
        <f t="shared" si="17"/>
        <v>31.561461794019934</v>
      </c>
      <c r="G55" s="18">
        <v>179</v>
      </c>
      <c r="H55" s="17">
        <f t="shared" si="18"/>
        <v>59.46843853820598</v>
      </c>
      <c r="I55" s="16">
        <v>1</v>
      </c>
      <c r="J55" s="17">
        <f t="shared" si="19"/>
        <v>0.33222591362126247</v>
      </c>
      <c r="K55" s="16">
        <v>4</v>
      </c>
      <c r="L55" s="17">
        <f t="shared" si="20"/>
        <v>1.3289036544850499</v>
      </c>
      <c r="M55" s="60">
        <v>0</v>
      </c>
      <c r="N55" s="17">
        <f t="shared" si="21"/>
        <v>0</v>
      </c>
      <c r="O55" s="16">
        <v>14</v>
      </c>
      <c r="P55" s="17">
        <f t="shared" si="22"/>
        <v>4.651162790697675</v>
      </c>
      <c r="Q55" s="18">
        <v>0</v>
      </c>
      <c r="R55" s="17">
        <f t="shared" si="14"/>
        <v>0</v>
      </c>
      <c r="S55" s="63">
        <v>0</v>
      </c>
      <c r="T55" s="17">
        <f t="shared" si="23"/>
        <v>0</v>
      </c>
      <c r="U55" s="16">
        <v>0</v>
      </c>
      <c r="V55" s="17">
        <f t="shared" si="31"/>
        <v>0</v>
      </c>
      <c r="W55" s="63">
        <v>0</v>
      </c>
      <c r="X55" s="17">
        <f t="shared" si="24"/>
        <v>0</v>
      </c>
      <c r="Y55" s="63">
        <v>0</v>
      </c>
      <c r="Z55" s="17">
        <f t="shared" si="25"/>
        <v>0</v>
      </c>
      <c r="AA55" s="63">
        <f t="shared" si="16"/>
        <v>293</v>
      </c>
      <c r="AB55" s="67">
        <f t="shared" si="26"/>
        <v>97.34219269102991</v>
      </c>
      <c r="AC55" s="18">
        <v>8</v>
      </c>
      <c r="AD55" s="45">
        <f t="shared" si="27"/>
        <v>2.6578073089700998</v>
      </c>
      <c r="AE55" s="63">
        <f t="shared" si="28"/>
        <v>301</v>
      </c>
      <c r="AF55" s="45">
        <f t="shared" si="29"/>
        <v>64.45396145610277</v>
      </c>
      <c r="AG55" s="36">
        <f t="shared" si="30"/>
        <v>-35.546038543897225</v>
      </c>
      <c r="AJ55"/>
      <c r="AK55"/>
    </row>
    <row r="56" spans="1:37" ht="12.75" customHeight="1">
      <c r="A56" s="229"/>
      <c r="B56" s="5">
        <v>175</v>
      </c>
      <c r="C56" s="3" t="s">
        <v>7</v>
      </c>
      <c r="D56" s="6">
        <v>676</v>
      </c>
      <c r="E56" s="16">
        <v>186</v>
      </c>
      <c r="F56" s="17">
        <f t="shared" si="17"/>
        <v>40.17278617710583</v>
      </c>
      <c r="G56" s="18">
        <v>199</v>
      </c>
      <c r="H56" s="17">
        <f t="shared" si="18"/>
        <v>42.98056155507559</v>
      </c>
      <c r="I56" s="16">
        <v>8</v>
      </c>
      <c r="J56" s="17">
        <f t="shared" si="19"/>
        <v>1.7278617710583155</v>
      </c>
      <c r="K56" s="16">
        <v>2</v>
      </c>
      <c r="L56" s="17">
        <f t="shared" si="20"/>
        <v>0.4319654427645789</v>
      </c>
      <c r="M56" s="60">
        <v>0</v>
      </c>
      <c r="N56" s="17">
        <f t="shared" si="21"/>
        <v>0</v>
      </c>
      <c r="O56" s="16">
        <v>41</v>
      </c>
      <c r="P56" s="17">
        <f t="shared" si="22"/>
        <v>8.855291576673865</v>
      </c>
      <c r="Q56" s="18">
        <v>0</v>
      </c>
      <c r="R56" s="17">
        <f t="shared" si="14"/>
        <v>0</v>
      </c>
      <c r="S56" s="63">
        <v>0</v>
      </c>
      <c r="T56" s="17">
        <f t="shared" si="23"/>
        <v>0</v>
      </c>
      <c r="U56" s="16">
        <v>0</v>
      </c>
      <c r="V56" s="17">
        <f t="shared" si="31"/>
        <v>0</v>
      </c>
      <c r="W56" s="63">
        <v>0</v>
      </c>
      <c r="X56" s="17">
        <f t="shared" si="24"/>
        <v>0</v>
      </c>
      <c r="Y56" s="63">
        <v>0</v>
      </c>
      <c r="Z56" s="17">
        <f t="shared" si="25"/>
        <v>0</v>
      </c>
      <c r="AA56" s="63">
        <f t="shared" si="16"/>
        <v>436</v>
      </c>
      <c r="AB56" s="67">
        <f t="shared" si="26"/>
        <v>94.16846652267819</v>
      </c>
      <c r="AC56" s="18">
        <v>27</v>
      </c>
      <c r="AD56" s="45">
        <f t="shared" si="27"/>
        <v>5.831533477321814</v>
      </c>
      <c r="AE56" s="63">
        <f t="shared" si="28"/>
        <v>463</v>
      </c>
      <c r="AF56" s="45">
        <f t="shared" si="29"/>
        <v>68.49112426035504</v>
      </c>
      <c r="AG56" s="36">
        <f t="shared" si="30"/>
        <v>-31.508875739644964</v>
      </c>
      <c r="AJ56"/>
      <c r="AK56"/>
    </row>
    <row r="57" spans="1:37" ht="12.75" customHeight="1">
      <c r="A57" s="229"/>
      <c r="B57" s="5">
        <v>175</v>
      </c>
      <c r="C57" s="3" t="s">
        <v>8</v>
      </c>
      <c r="D57" s="6">
        <v>677</v>
      </c>
      <c r="E57" s="16">
        <v>178</v>
      </c>
      <c r="F57" s="17">
        <f t="shared" si="17"/>
        <v>41.013824884792626</v>
      </c>
      <c r="G57" s="18">
        <v>187</v>
      </c>
      <c r="H57" s="17">
        <f t="shared" si="18"/>
        <v>43.08755760368664</v>
      </c>
      <c r="I57" s="16">
        <v>11</v>
      </c>
      <c r="J57" s="17">
        <f t="shared" si="19"/>
        <v>2.5345622119815667</v>
      </c>
      <c r="K57" s="16">
        <v>6</v>
      </c>
      <c r="L57" s="17">
        <f t="shared" si="20"/>
        <v>1.3824884792626728</v>
      </c>
      <c r="M57" s="60">
        <v>1</v>
      </c>
      <c r="N57" s="17">
        <f t="shared" si="21"/>
        <v>0.2304147465437788</v>
      </c>
      <c r="O57" s="16">
        <v>51</v>
      </c>
      <c r="P57" s="17">
        <f t="shared" si="22"/>
        <v>11.751152073732719</v>
      </c>
      <c r="Q57" s="18">
        <v>0</v>
      </c>
      <c r="R57" s="17">
        <f t="shared" si="14"/>
        <v>0</v>
      </c>
      <c r="S57" s="63">
        <v>0</v>
      </c>
      <c r="T57" s="17">
        <f t="shared" si="23"/>
        <v>0</v>
      </c>
      <c r="U57" s="16">
        <v>0</v>
      </c>
      <c r="V57" s="17">
        <f t="shared" si="31"/>
        <v>0</v>
      </c>
      <c r="W57" s="63">
        <v>0</v>
      </c>
      <c r="X57" s="17">
        <f t="shared" si="24"/>
        <v>0</v>
      </c>
      <c r="Y57" s="63">
        <v>0</v>
      </c>
      <c r="Z57" s="17">
        <f t="shared" si="25"/>
        <v>0</v>
      </c>
      <c r="AA57" s="63">
        <f t="shared" si="16"/>
        <v>434</v>
      </c>
      <c r="AB57" s="67">
        <f t="shared" si="26"/>
        <v>100</v>
      </c>
      <c r="AC57" s="18">
        <v>0</v>
      </c>
      <c r="AD57" s="45">
        <f t="shared" si="27"/>
        <v>0</v>
      </c>
      <c r="AE57" s="63">
        <f t="shared" si="28"/>
        <v>434</v>
      </c>
      <c r="AF57" s="45">
        <f t="shared" si="29"/>
        <v>64.10635155096011</v>
      </c>
      <c r="AG57" s="36">
        <f t="shared" si="30"/>
        <v>-35.89364844903989</v>
      </c>
      <c r="AJ57"/>
      <c r="AK57"/>
    </row>
    <row r="58" spans="1:37" ht="12.75" customHeight="1">
      <c r="A58" s="229"/>
      <c r="B58" s="5">
        <v>176</v>
      </c>
      <c r="C58" s="3" t="s">
        <v>7</v>
      </c>
      <c r="D58" s="6">
        <v>670</v>
      </c>
      <c r="E58" s="16">
        <v>184</v>
      </c>
      <c r="F58" s="17">
        <f t="shared" si="17"/>
        <v>41.07142857142857</v>
      </c>
      <c r="G58" s="18">
        <v>185</v>
      </c>
      <c r="H58" s="17">
        <f t="shared" si="18"/>
        <v>41.294642857142854</v>
      </c>
      <c r="I58" s="16">
        <v>3</v>
      </c>
      <c r="J58" s="17">
        <f t="shared" si="19"/>
        <v>0.6696428571428571</v>
      </c>
      <c r="K58" s="16">
        <v>3</v>
      </c>
      <c r="L58" s="17">
        <f t="shared" si="20"/>
        <v>0.6696428571428571</v>
      </c>
      <c r="M58" s="60">
        <v>0</v>
      </c>
      <c r="N58" s="17">
        <f t="shared" si="21"/>
        <v>0</v>
      </c>
      <c r="O58" s="16">
        <v>48</v>
      </c>
      <c r="P58" s="17">
        <f t="shared" si="22"/>
        <v>10.714285714285714</v>
      </c>
      <c r="Q58" s="18">
        <v>1</v>
      </c>
      <c r="R58" s="17">
        <f t="shared" si="14"/>
        <v>0.2232142857142857</v>
      </c>
      <c r="S58" s="63">
        <v>0</v>
      </c>
      <c r="T58" s="17">
        <f t="shared" si="23"/>
        <v>0</v>
      </c>
      <c r="U58" s="16">
        <v>0</v>
      </c>
      <c r="V58" s="17">
        <f t="shared" si="31"/>
        <v>0</v>
      </c>
      <c r="W58" s="63">
        <v>0</v>
      </c>
      <c r="X58" s="17">
        <f t="shared" si="24"/>
        <v>0</v>
      </c>
      <c r="Y58" s="63">
        <v>0</v>
      </c>
      <c r="Z58" s="17">
        <f t="shared" si="25"/>
        <v>0</v>
      </c>
      <c r="AA58" s="63">
        <f t="shared" si="16"/>
        <v>424</v>
      </c>
      <c r="AB58" s="67">
        <f t="shared" si="26"/>
        <v>94.64285714285714</v>
      </c>
      <c r="AC58" s="18">
        <v>24</v>
      </c>
      <c r="AD58" s="45">
        <f t="shared" si="27"/>
        <v>5.357142857142857</v>
      </c>
      <c r="AE58" s="63">
        <f t="shared" si="28"/>
        <v>448</v>
      </c>
      <c r="AF58" s="45">
        <f t="shared" si="29"/>
        <v>66.86567164179105</v>
      </c>
      <c r="AG58" s="36">
        <f t="shared" si="30"/>
        <v>-33.13432835820895</v>
      </c>
      <c r="AJ58"/>
      <c r="AK58"/>
    </row>
    <row r="59" spans="1:37" ht="12.75" customHeight="1">
      <c r="A59" s="229"/>
      <c r="B59" s="5">
        <v>176</v>
      </c>
      <c r="C59" s="3" t="s">
        <v>8</v>
      </c>
      <c r="D59" s="6">
        <v>670</v>
      </c>
      <c r="E59" s="16">
        <v>193</v>
      </c>
      <c r="F59" s="17">
        <f t="shared" si="17"/>
        <v>46.394230769230774</v>
      </c>
      <c r="G59" s="18">
        <v>176</v>
      </c>
      <c r="H59" s="17">
        <f t="shared" si="18"/>
        <v>42.30769230769231</v>
      </c>
      <c r="I59" s="16">
        <v>3</v>
      </c>
      <c r="J59" s="17">
        <f t="shared" si="19"/>
        <v>0.7211538461538461</v>
      </c>
      <c r="K59" s="16">
        <v>2</v>
      </c>
      <c r="L59" s="17">
        <f t="shared" si="20"/>
        <v>0.4807692307692308</v>
      </c>
      <c r="M59" s="60">
        <v>1</v>
      </c>
      <c r="N59" s="17">
        <f t="shared" si="21"/>
        <v>0.2403846153846154</v>
      </c>
      <c r="O59" s="16">
        <v>41</v>
      </c>
      <c r="P59" s="17">
        <f t="shared" si="22"/>
        <v>9.85576923076923</v>
      </c>
      <c r="Q59" s="18">
        <v>0</v>
      </c>
      <c r="R59" s="17">
        <f t="shared" si="14"/>
        <v>0</v>
      </c>
      <c r="S59" s="63">
        <v>0</v>
      </c>
      <c r="T59" s="17">
        <f t="shared" si="23"/>
        <v>0</v>
      </c>
      <c r="U59" s="16">
        <v>0</v>
      </c>
      <c r="V59" s="17">
        <f t="shared" si="31"/>
        <v>0</v>
      </c>
      <c r="W59" s="63">
        <v>0</v>
      </c>
      <c r="X59" s="17">
        <f t="shared" si="24"/>
        <v>0</v>
      </c>
      <c r="Y59" s="63">
        <v>0</v>
      </c>
      <c r="Z59" s="17">
        <f t="shared" si="25"/>
        <v>0</v>
      </c>
      <c r="AA59" s="63">
        <f t="shared" si="16"/>
        <v>416</v>
      </c>
      <c r="AB59" s="67">
        <f t="shared" si="26"/>
        <v>100</v>
      </c>
      <c r="AC59" s="18">
        <v>0</v>
      </c>
      <c r="AD59" s="45">
        <f t="shared" si="27"/>
        <v>0</v>
      </c>
      <c r="AE59" s="63">
        <f t="shared" si="28"/>
        <v>416</v>
      </c>
      <c r="AF59" s="45">
        <f t="shared" si="29"/>
        <v>62.089552238805965</v>
      </c>
      <c r="AG59" s="36">
        <f t="shared" si="30"/>
        <v>-37.910447761194035</v>
      </c>
      <c r="AJ59"/>
      <c r="AK59"/>
    </row>
    <row r="60" spans="1:37" ht="12.75" customHeight="1">
      <c r="A60" s="229"/>
      <c r="B60" s="5">
        <v>177</v>
      </c>
      <c r="C60" s="3" t="s">
        <v>7</v>
      </c>
      <c r="D60" s="6">
        <v>592</v>
      </c>
      <c r="E60" s="16">
        <v>162</v>
      </c>
      <c r="F60" s="17">
        <f t="shared" si="17"/>
        <v>39.130434782608695</v>
      </c>
      <c r="G60" s="18">
        <v>198</v>
      </c>
      <c r="H60" s="17">
        <f t="shared" si="18"/>
        <v>47.82608695652174</v>
      </c>
      <c r="I60" s="16">
        <v>3</v>
      </c>
      <c r="J60" s="17">
        <f t="shared" si="19"/>
        <v>0.7246376811594203</v>
      </c>
      <c r="K60" s="16">
        <v>18</v>
      </c>
      <c r="L60" s="17">
        <f t="shared" si="20"/>
        <v>4.3478260869565215</v>
      </c>
      <c r="M60" s="60">
        <v>0</v>
      </c>
      <c r="N60" s="17">
        <f t="shared" si="21"/>
        <v>0</v>
      </c>
      <c r="O60" s="16">
        <v>17</v>
      </c>
      <c r="P60" s="17">
        <f t="shared" si="22"/>
        <v>4.1062801932367154</v>
      </c>
      <c r="Q60" s="18">
        <v>0</v>
      </c>
      <c r="R60" s="17">
        <f t="shared" si="14"/>
        <v>0</v>
      </c>
      <c r="S60" s="63">
        <v>0</v>
      </c>
      <c r="T60" s="17">
        <f t="shared" si="23"/>
        <v>0</v>
      </c>
      <c r="U60" s="16">
        <v>0</v>
      </c>
      <c r="V60" s="17">
        <f t="shared" si="31"/>
        <v>0</v>
      </c>
      <c r="W60" s="63">
        <v>0</v>
      </c>
      <c r="X60" s="17">
        <f t="shared" si="24"/>
        <v>0</v>
      </c>
      <c r="Y60" s="63">
        <v>0</v>
      </c>
      <c r="Z60" s="17">
        <f t="shared" si="25"/>
        <v>0</v>
      </c>
      <c r="AA60" s="63">
        <f t="shared" si="16"/>
        <v>398</v>
      </c>
      <c r="AB60" s="67">
        <f t="shared" si="26"/>
        <v>96.1352657004831</v>
      </c>
      <c r="AC60" s="18">
        <v>16</v>
      </c>
      <c r="AD60" s="45">
        <f t="shared" si="27"/>
        <v>3.864734299516908</v>
      </c>
      <c r="AE60" s="63">
        <f t="shared" si="28"/>
        <v>414</v>
      </c>
      <c r="AF60" s="45">
        <f t="shared" si="29"/>
        <v>69.93243243243244</v>
      </c>
      <c r="AG60" s="36">
        <f t="shared" si="30"/>
        <v>-30.067567567567565</v>
      </c>
      <c r="AJ60"/>
      <c r="AK60"/>
    </row>
    <row r="61" spans="1:37" ht="12.75" customHeight="1">
      <c r="A61" s="229"/>
      <c r="B61" s="5">
        <v>177</v>
      </c>
      <c r="C61" s="3" t="s">
        <v>8</v>
      </c>
      <c r="D61" s="6">
        <v>592</v>
      </c>
      <c r="E61" s="16">
        <v>147</v>
      </c>
      <c r="F61" s="17">
        <f t="shared" si="17"/>
        <v>35.67961165048544</v>
      </c>
      <c r="G61" s="18">
        <v>208</v>
      </c>
      <c r="H61" s="17">
        <f t="shared" si="18"/>
        <v>50.48543689320388</v>
      </c>
      <c r="I61" s="16">
        <v>8</v>
      </c>
      <c r="J61" s="17">
        <f t="shared" si="19"/>
        <v>1.9417475728155338</v>
      </c>
      <c r="K61" s="16">
        <v>8</v>
      </c>
      <c r="L61" s="17">
        <f t="shared" si="20"/>
        <v>1.9417475728155338</v>
      </c>
      <c r="M61" s="60">
        <v>0</v>
      </c>
      <c r="N61" s="17">
        <f t="shared" si="21"/>
        <v>0</v>
      </c>
      <c r="O61" s="16">
        <v>22</v>
      </c>
      <c r="P61" s="17">
        <f t="shared" si="22"/>
        <v>5.339805825242718</v>
      </c>
      <c r="Q61" s="18">
        <v>0</v>
      </c>
      <c r="R61" s="17">
        <f t="shared" si="14"/>
        <v>0</v>
      </c>
      <c r="S61" s="63">
        <v>0</v>
      </c>
      <c r="T61" s="17">
        <f t="shared" si="23"/>
        <v>0</v>
      </c>
      <c r="U61" s="16">
        <v>0</v>
      </c>
      <c r="V61" s="17">
        <f t="shared" si="31"/>
        <v>0</v>
      </c>
      <c r="W61" s="63">
        <v>0</v>
      </c>
      <c r="X61" s="17">
        <f t="shared" si="24"/>
        <v>0</v>
      </c>
      <c r="Y61" s="63">
        <v>0</v>
      </c>
      <c r="Z61" s="17">
        <f t="shared" si="25"/>
        <v>0</v>
      </c>
      <c r="AA61" s="63">
        <f t="shared" si="16"/>
        <v>393</v>
      </c>
      <c r="AB61" s="67">
        <f t="shared" si="26"/>
        <v>95.3883495145631</v>
      </c>
      <c r="AC61" s="18">
        <v>19</v>
      </c>
      <c r="AD61" s="45">
        <f t="shared" si="27"/>
        <v>4.611650485436893</v>
      </c>
      <c r="AE61" s="63">
        <f t="shared" si="28"/>
        <v>412</v>
      </c>
      <c r="AF61" s="45">
        <f t="shared" si="29"/>
        <v>69.5945945945946</v>
      </c>
      <c r="AG61" s="36">
        <f t="shared" si="30"/>
        <v>-30.405405405405403</v>
      </c>
      <c r="AJ61"/>
      <c r="AK61"/>
    </row>
    <row r="62" spans="1:37" ht="12.75" customHeight="1">
      <c r="A62" s="229"/>
      <c r="B62" s="5">
        <v>178</v>
      </c>
      <c r="C62" s="3" t="s">
        <v>7</v>
      </c>
      <c r="D62" s="6">
        <v>243</v>
      </c>
      <c r="E62" s="16">
        <v>130</v>
      </c>
      <c r="F62" s="17">
        <f t="shared" si="17"/>
        <v>67.70833333333334</v>
      </c>
      <c r="G62" s="18">
        <v>51</v>
      </c>
      <c r="H62" s="17">
        <f t="shared" si="18"/>
        <v>26.5625</v>
      </c>
      <c r="I62" s="16">
        <v>0</v>
      </c>
      <c r="J62" s="17">
        <f t="shared" si="19"/>
        <v>0</v>
      </c>
      <c r="K62" s="16">
        <v>2</v>
      </c>
      <c r="L62" s="17">
        <f t="shared" si="20"/>
        <v>1.0416666666666665</v>
      </c>
      <c r="M62" s="60">
        <v>0</v>
      </c>
      <c r="N62" s="17">
        <f t="shared" si="21"/>
        <v>0</v>
      </c>
      <c r="O62" s="16">
        <v>6</v>
      </c>
      <c r="P62" s="17">
        <f t="shared" si="22"/>
        <v>3.125</v>
      </c>
      <c r="Q62" s="18">
        <v>0</v>
      </c>
      <c r="R62" s="17">
        <f t="shared" si="14"/>
        <v>0</v>
      </c>
      <c r="S62" s="63">
        <v>0</v>
      </c>
      <c r="T62" s="17">
        <f t="shared" si="23"/>
        <v>0</v>
      </c>
      <c r="U62" s="16">
        <v>0</v>
      </c>
      <c r="V62" s="17">
        <f t="shared" si="31"/>
        <v>0</v>
      </c>
      <c r="W62" s="63">
        <v>0</v>
      </c>
      <c r="X62" s="17">
        <f t="shared" si="24"/>
        <v>0</v>
      </c>
      <c r="Y62" s="63">
        <v>0</v>
      </c>
      <c r="Z62" s="17">
        <f t="shared" si="25"/>
        <v>0</v>
      </c>
      <c r="AA62" s="63">
        <f t="shared" si="16"/>
        <v>189</v>
      </c>
      <c r="AB62" s="67">
        <f t="shared" si="26"/>
        <v>98.4375</v>
      </c>
      <c r="AC62" s="18">
        <v>3</v>
      </c>
      <c r="AD62" s="45">
        <f t="shared" si="27"/>
        <v>1.5625</v>
      </c>
      <c r="AE62" s="63">
        <f t="shared" si="28"/>
        <v>192</v>
      </c>
      <c r="AF62" s="45">
        <f t="shared" si="29"/>
        <v>79.01234567901234</v>
      </c>
      <c r="AG62" s="36">
        <f t="shared" si="30"/>
        <v>-20.98765432098766</v>
      </c>
      <c r="AJ62"/>
      <c r="AK62"/>
    </row>
    <row r="63" spans="1:37" ht="12.75" customHeight="1">
      <c r="A63" s="229"/>
      <c r="B63" s="5">
        <v>179</v>
      </c>
      <c r="C63" s="3" t="s">
        <v>7</v>
      </c>
      <c r="D63" s="6">
        <v>418</v>
      </c>
      <c r="E63" s="16">
        <v>179</v>
      </c>
      <c r="F63" s="17">
        <f t="shared" si="17"/>
        <v>62.807017543859644</v>
      </c>
      <c r="G63" s="18">
        <v>101</v>
      </c>
      <c r="H63" s="17">
        <f t="shared" si="18"/>
        <v>35.43859649122807</v>
      </c>
      <c r="I63" s="16">
        <v>0</v>
      </c>
      <c r="J63" s="17">
        <f t="shared" si="19"/>
        <v>0</v>
      </c>
      <c r="K63" s="16">
        <v>0</v>
      </c>
      <c r="L63" s="17">
        <f t="shared" si="20"/>
        <v>0</v>
      </c>
      <c r="M63" s="60">
        <v>0</v>
      </c>
      <c r="N63" s="17">
        <f t="shared" si="21"/>
        <v>0</v>
      </c>
      <c r="O63" s="16">
        <v>5</v>
      </c>
      <c r="P63" s="17">
        <f t="shared" si="22"/>
        <v>1.7543859649122806</v>
      </c>
      <c r="Q63" s="18">
        <v>0</v>
      </c>
      <c r="R63" s="17">
        <f t="shared" si="14"/>
        <v>0</v>
      </c>
      <c r="S63" s="63">
        <v>0</v>
      </c>
      <c r="T63" s="17">
        <f t="shared" si="23"/>
        <v>0</v>
      </c>
      <c r="U63" s="16">
        <v>0</v>
      </c>
      <c r="V63" s="17">
        <f t="shared" si="31"/>
        <v>0</v>
      </c>
      <c r="W63" s="63">
        <v>0</v>
      </c>
      <c r="X63" s="17">
        <f t="shared" si="24"/>
        <v>0</v>
      </c>
      <c r="Y63" s="63">
        <v>0</v>
      </c>
      <c r="Z63" s="17">
        <f t="shared" si="25"/>
        <v>0</v>
      </c>
      <c r="AA63" s="63">
        <f t="shared" si="16"/>
        <v>285</v>
      </c>
      <c r="AB63" s="67">
        <f t="shared" si="26"/>
        <v>100</v>
      </c>
      <c r="AC63" s="18">
        <v>0</v>
      </c>
      <c r="AD63" s="45">
        <f t="shared" si="27"/>
        <v>0</v>
      </c>
      <c r="AE63" s="63">
        <f t="shared" si="28"/>
        <v>285</v>
      </c>
      <c r="AF63" s="45">
        <f t="shared" si="29"/>
        <v>68.18181818181817</v>
      </c>
      <c r="AG63" s="36">
        <f t="shared" si="30"/>
        <v>-31.818181818181827</v>
      </c>
      <c r="AJ63"/>
      <c r="AK63"/>
    </row>
    <row r="64" spans="1:37" ht="12.75" customHeight="1">
      <c r="A64" s="229"/>
      <c r="B64" s="5">
        <v>179</v>
      </c>
      <c r="C64" s="3" t="s">
        <v>8</v>
      </c>
      <c r="D64" s="6">
        <v>419</v>
      </c>
      <c r="E64" s="16">
        <v>231</v>
      </c>
      <c r="F64" s="17">
        <f t="shared" si="17"/>
        <v>61.76470588235294</v>
      </c>
      <c r="G64" s="18">
        <v>116</v>
      </c>
      <c r="H64" s="17">
        <f t="shared" si="18"/>
        <v>31.016042780748666</v>
      </c>
      <c r="I64" s="16">
        <v>0</v>
      </c>
      <c r="J64" s="17">
        <f t="shared" si="19"/>
        <v>0</v>
      </c>
      <c r="K64" s="16">
        <v>1</v>
      </c>
      <c r="L64" s="17">
        <f t="shared" si="20"/>
        <v>0.267379679144385</v>
      </c>
      <c r="M64" s="60">
        <v>0</v>
      </c>
      <c r="N64" s="17">
        <f t="shared" si="21"/>
        <v>0</v>
      </c>
      <c r="O64" s="16">
        <v>11</v>
      </c>
      <c r="P64" s="17">
        <f t="shared" si="22"/>
        <v>2.941176470588235</v>
      </c>
      <c r="Q64" s="18">
        <v>0</v>
      </c>
      <c r="R64" s="17">
        <f t="shared" si="14"/>
        <v>0</v>
      </c>
      <c r="S64" s="63">
        <v>2</v>
      </c>
      <c r="T64" s="17">
        <f t="shared" si="23"/>
        <v>0.53475935828877</v>
      </c>
      <c r="U64" s="16">
        <v>0</v>
      </c>
      <c r="V64" s="17">
        <f t="shared" si="31"/>
        <v>0</v>
      </c>
      <c r="W64" s="63">
        <v>2</v>
      </c>
      <c r="X64" s="17">
        <f t="shared" si="24"/>
        <v>0.53475935828877</v>
      </c>
      <c r="Y64" s="63">
        <v>0</v>
      </c>
      <c r="Z64" s="17">
        <f t="shared" si="25"/>
        <v>0</v>
      </c>
      <c r="AA64" s="63">
        <f t="shared" si="16"/>
        <v>363</v>
      </c>
      <c r="AB64" s="67">
        <f t="shared" si="26"/>
        <v>97.05882352941177</v>
      </c>
      <c r="AC64" s="18">
        <v>11</v>
      </c>
      <c r="AD64" s="45">
        <f t="shared" si="27"/>
        <v>2.941176470588235</v>
      </c>
      <c r="AE64" s="63">
        <f t="shared" si="28"/>
        <v>374</v>
      </c>
      <c r="AF64" s="45">
        <f t="shared" si="29"/>
        <v>89.26014319809069</v>
      </c>
      <c r="AG64" s="36">
        <f t="shared" si="30"/>
        <v>-10.739856801909312</v>
      </c>
      <c r="AJ64"/>
      <c r="AK64"/>
    </row>
    <row r="65" spans="1:37" ht="12.75" customHeight="1">
      <c r="A65" s="229"/>
      <c r="B65" s="5">
        <v>180</v>
      </c>
      <c r="C65" s="3" t="s">
        <v>7</v>
      </c>
      <c r="D65" s="6">
        <v>592</v>
      </c>
      <c r="E65" s="16">
        <v>235</v>
      </c>
      <c r="F65" s="17">
        <f t="shared" si="17"/>
        <v>50.86580086580087</v>
      </c>
      <c r="G65" s="18">
        <v>199</v>
      </c>
      <c r="H65" s="17">
        <f t="shared" si="18"/>
        <v>43.073593073593074</v>
      </c>
      <c r="I65" s="16">
        <v>0</v>
      </c>
      <c r="J65" s="17">
        <f t="shared" si="19"/>
        <v>0</v>
      </c>
      <c r="K65" s="16">
        <v>2</v>
      </c>
      <c r="L65" s="17">
        <f t="shared" si="20"/>
        <v>0.4329004329004329</v>
      </c>
      <c r="M65" s="60">
        <v>1</v>
      </c>
      <c r="N65" s="17">
        <f t="shared" si="21"/>
        <v>0.21645021645021645</v>
      </c>
      <c r="O65" s="16">
        <v>15</v>
      </c>
      <c r="P65" s="17">
        <f t="shared" si="22"/>
        <v>3.2467532467532463</v>
      </c>
      <c r="Q65" s="18">
        <v>0</v>
      </c>
      <c r="R65" s="17">
        <f t="shared" si="14"/>
        <v>0</v>
      </c>
      <c r="S65" s="63">
        <v>1</v>
      </c>
      <c r="T65" s="17">
        <f t="shared" si="23"/>
        <v>0.21645021645021645</v>
      </c>
      <c r="U65" s="16">
        <v>0</v>
      </c>
      <c r="V65" s="17">
        <f t="shared" si="31"/>
        <v>0</v>
      </c>
      <c r="W65" s="63">
        <v>0</v>
      </c>
      <c r="X65" s="17">
        <f t="shared" si="24"/>
        <v>0</v>
      </c>
      <c r="Y65" s="63">
        <v>0</v>
      </c>
      <c r="Z65" s="17">
        <f t="shared" si="25"/>
        <v>0</v>
      </c>
      <c r="AA65" s="63">
        <f t="shared" si="16"/>
        <v>453</v>
      </c>
      <c r="AB65" s="67">
        <f t="shared" si="26"/>
        <v>98.05194805194806</v>
      </c>
      <c r="AC65" s="18">
        <v>9</v>
      </c>
      <c r="AD65" s="45">
        <f t="shared" si="27"/>
        <v>1.948051948051948</v>
      </c>
      <c r="AE65" s="63">
        <f t="shared" si="28"/>
        <v>462</v>
      </c>
      <c r="AF65" s="45">
        <f t="shared" si="29"/>
        <v>78.04054054054053</v>
      </c>
      <c r="AG65" s="36">
        <f t="shared" si="30"/>
        <v>-21.959459459459467</v>
      </c>
      <c r="AJ65"/>
      <c r="AK65"/>
    </row>
    <row r="66" spans="1:37" ht="12.75" customHeight="1">
      <c r="A66" s="229"/>
      <c r="B66" s="5">
        <v>180</v>
      </c>
      <c r="C66" s="3" t="s">
        <v>8</v>
      </c>
      <c r="D66" s="6">
        <v>592</v>
      </c>
      <c r="E66" s="16">
        <v>233</v>
      </c>
      <c r="F66" s="17">
        <f t="shared" si="17"/>
        <v>53.075170842824605</v>
      </c>
      <c r="G66" s="18">
        <v>183</v>
      </c>
      <c r="H66" s="17">
        <f t="shared" si="18"/>
        <v>41.68564920273349</v>
      </c>
      <c r="I66" s="16">
        <v>0</v>
      </c>
      <c r="J66" s="17">
        <f t="shared" si="19"/>
        <v>0</v>
      </c>
      <c r="K66" s="16">
        <v>1</v>
      </c>
      <c r="L66" s="17">
        <f t="shared" si="20"/>
        <v>0.22779043280182232</v>
      </c>
      <c r="M66" s="60">
        <v>0</v>
      </c>
      <c r="N66" s="17">
        <f t="shared" si="21"/>
        <v>0</v>
      </c>
      <c r="O66" s="16">
        <v>11</v>
      </c>
      <c r="P66" s="17">
        <f t="shared" si="22"/>
        <v>2.5056947608200453</v>
      </c>
      <c r="Q66" s="18">
        <v>0</v>
      </c>
      <c r="R66" s="17">
        <f t="shared" si="14"/>
        <v>0</v>
      </c>
      <c r="S66" s="63">
        <v>0</v>
      </c>
      <c r="T66" s="17">
        <f t="shared" si="23"/>
        <v>0</v>
      </c>
      <c r="U66" s="16">
        <v>0</v>
      </c>
      <c r="V66" s="17">
        <f t="shared" si="31"/>
        <v>0</v>
      </c>
      <c r="W66" s="63">
        <v>0</v>
      </c>
      <c r="X66" s="17">
        <f t="shared" si="24"/>
        <v>0</v>
      </c>
      <c r="Y66" s="63">
        <v>0</v>
      </c>
      <c r="Z66" s="17">
        <f t="shared" si="25"/>
        <v>0</v>
      </c>
      <c r="AA66" s="63">
        <f t="shared" si="16"/>
        <v>428</v>
      </c>
      <c r="AB66" s="67">
        <f t="shared" si="26"/>
        <v>97.49430523917995</v>
      </c>
      <c r="AC66" s="18">
        <v>11</v>
      </c>
      <c r="AD66" s="45">
        <f t="shared" si="27"/>
        <v>2.5056947608200453</v>
      </c>
      <c r="AE66" s="63">
        <f t="shared" si="28"/>
        <v>439</v>
      </c>
      <c r="AF66" s="45">
        <f t="shared" si="29"/>
        <v>74.1554054054054</v>
      </c>
      <c r="AG66" s="36">
        <f t="shared" si="30"/>
        <v>-25.844594594594597</v>
      </c>
      <c r="AJ66"/>
      <c r="AK66"/>
    </row>
    <row r="67" spans="1:37" ht="12.75" customHeight="1">
      <c r="A67" s="229" t="s">
        <v>29</v>
      </c>
      <c r="B67" s="5">
        <v>181</v>
      </c>
      <c r="C67" s="3" t="s">
        <v>7</v>
      </c>
      <c r="D67" s="6">
        <v>184</v>
      </c>
      <c r="E67" s="16">
        <v>9</v>
      </c>
      <c r="F67" s="17">
        <f t="shared" si="17"/>
        <v>5.555555555555555</v>
      </c>
      <c r="G67" s="18">
        <v>145</v>
      </c>
      <c r="H67" s="17">
        <f t="shared" si="18"/>
        <v>89.50617283950618</v>
      </c>
      <c r="I67" s="16">
        <v>0</v>
      </c>
      <c r="J67" s="17">
        <f t="shared" si="19"/>
        <v>0</v>
      </c>
      <c r="K67" s="16">
        <v>0</v>
      </c>
      <c r="L67" s="17">
        <f t="shared" si="20"/>
        <v>0</v>
      </c>
      <c r="M67" s="60">
        <v>0</v>
      </c>
      <c r="N67" s="17">
        <f t="shared" si="21"/>
        <v>0</v>
      </c>
      <c r="O67" s="16">
        <v>1</v>
      </c>
      <c r="P67" s="17">
        <f t="shared" si="22"/>
        <v>0.6172839506172839</v>
      </c>
      <c r="Q67" s="18">
        <v>0</v>
      </c>
      <c r="R67" s="17">
        <f t="shared" si="14"/>
        <v>0</v>
      </c>
      <c r="S67" s="63">
        <v>0</v>
      </c>
      <c r="T67" s="17">
        <f t="shared" si="23"/>
        <v>0</v>
      </c>
      <c r="U67" s="16">
        <v>1</v>
      </c>
      <c r="V67" s="17">
        <f t="shared" si="31"/>
        <v>0.6172839506172839</v>
      </c>
      <c r="W67" s="63">
        <v>0</v>
      </c>
      <c r="X67" s="17">
        <f t="shared" si="24"/>
        <v>0</v>
      </c>
      <c r="Y67" s="63">
        <v>0</v>
      </c>
      <c r="Z67" s="17">
        <f t="shared" si="25"/>
        <v>0</v>
      </c>
      <c r="AA67" s="63">
        <f t="shared" si="16"/>
        <v>156</v>
      </c>
      <c r="AB67" s="67">
        <f t="shared" si="26"/>
        <v>96.29629629629629</v>
      </c>
      <c r="AC67" s="18">
        <v>6</v>
      </c>
      <c r="AD67" s="45">
        <f t="shared" si="27"/>
        <v>3.7037037037037033</v>
      </c>
      <c r="AE67" s="63">
        <f t="shared" si="28"/>
        <v>162</v>
      </c>
      <c r="AF67" s="45">
        <f t="shared" si="29"/>
        <v>88.04347826086956</v>
      </c>
      <c r="AG67" s="36">
        <f t="shared" si="30"/>
        <v>-11.956521739130437</v>
      </c>
      <c r="AJ67"/>
      <c r="AK67"/>
    </row>
    <row r="68" spans="1:37" ht="12.75" customHeight="1">
      <c r="A68" s="229"/>
      <c r="B68" s="5">
        <v>181</v>
      </c>
      <c r="C68" s="3" t="s">
        <v>16</v>
      </c>
      <c r="D68" s="6">
        <v>79</v>
      </c>
      <c r="E68" s="16">
        <v>2</v>
      </c>
      <c r="F68" s="17">
        <f t="shared" si="17"/>
        <v>3.225806451612903</v>
      </c>
      <c r="G68" s="18">
        <v>56</v>
      </c>
      <c r="H68" s="17">
        <f t="shared" si="18"/>
        <v>90.32258064516128</v>
      </c>
      <c r="I68" s="16">
        <v>0</v>
      </c>
      <c r="J68" s="17">
        <f t="shared" si="19"/>
        <v>0</v>
      </c>
      <c r="K68" s="16">
        <v>0</v>
      </c>
      <c r="L68" s="17">
        <f t="shared" si="20"/>
        <v>0</v>
      </c>
      <c r="M68" s="60">
        <v>0</v>
      </c>
      <c r="N68" s="17">
        <f t="shared" si="21"/>
        <v>0</v>
      </c>
      <c r="O68" s="16">
        <v>3</v>
      </c>
      <c r="P68" s="17">
        <f t="shared" si="22"/>
        <v>4.838709677419355</v>
      </c>
      <c r="Q68" s="18">
        <v>0</v>
      </c>
      <c r="R68" s="17">
        <f t="shared" si="14"/>
        <v>0</v>
      </c>
      <c r="S68" s="63">
        <v>0</v>
      </c>
      <c r="T68" s="17">
        <f t="shared" si="23"/>
        <v>0</v>
      </c>
      <c r="U68" s="16">
        <v>0</v>
      </c>
      <c r="V68" s="17">
        <f t="shared" si="31"/>
        <v>0</v>
      </c>
      <c r="W68" s="63">
        <v>0</v>
      </c>
      <c r="X68" s="17">
        <f t="shared" si="24"/>
        <v>0</v>
      </c>
      <c r="Y68" s="63">
        <v>0</v>
      </c>
      <c r="Z68" s="17">
        <f t="shared" si="25"/>
        <v>0</v>
      </c>
      <c r="AA68" s="63">
        <f t="shared" si="16"/>
        <v>61</v>
      </c>
      <c r="AB68" s="67">
        <f t="shared" si="26"/>
        <v>98.38709677419355</v>
      </c>
      <c r="AC68" s="18">
        <v>1</v>
      </c>
      <c r="AD68" s="45">
        <f t="shared" si="27"/>
        <v>1.6129032258064515</v>
      </c>
      <c r="AE68" s="63">
        <f t="shared" si="28"/>
        <v>62</v>
      </c>
      <c r="AF68" s="45">
        <f t="shared" si="29"/>
        <v>78.48101265822784</v>
      </c>
      <c r="AG68" s="36">
        <f t="shared" si="30"/>
        <v>-21.51898734177216</v>
      </c>
      <c r="AJ68"/>
      <c r="AK68"/>
    </row>
    <row r="69" spans="1:37" ht="12.75" customHeight="1" thickBot="1">
      <c r="A69" s="230"/>
      <c r="B69" s="46">
        <v>182</v>
      </c>
      <c r="C69" s="47" t="s">
        <v>7</v>
      </c>
      <c r="D69" s="48">
        <v>120</v>
      </c>
      <c r="E69" s="49">
        <v>64</v>
      </c>
      <c r="F69" s="50">
        <f t="shared" si="17"/>
        <v>62.13592233009708</v>
      </c>
      <c r="G69" s="51">
        <v>33</v>
      </c>
      <c r="H69" s="50">
        <f t="shared" si="18"/>
        <v>32.038834951456316</v>
      </c>
      <c r="I69" s="49">
        <v>0</v>
      </c>
      <c r="J69" s="50">
        <f t="shared" si="19"/>
        <v>0</v>
      </c>
      <c r="K69" s="49">
        <v>0</v>
      </c>
      <c r="L69" s="50">
        <f t="shared" si="20"/>
        <v>0</v>
      </c>
      <c r="M69" s="62">
        <v>0</v>
      </c>
      <c r="N69" s="50">
        <f t="shared" si="21"/>
        <v>0</v>
      </c>
      <c r="O69" s="49">
        <v>4</v>
      </c>
      <c r="P69" s="50">
        <f t="shared" si="22"/>
        <v>3.8834951456310676</v>
      </c>
      <c r="Q69" s="51">
        <v>1</v>
      </c>
      <c r="R69" s="50">
        <f t="shared" si="14"/>
        <v>0.9708737864077669</v>
      </c>
      <c r="S69" s="65">
        <v>0</v>
      </c>
      <c r="T69" s="50">
        <f t="shared" si="23"/>
        <v>0</v>
      </c>
      <c r="U69" s="49">
        <v>0</v>
      </c>
      <c r="V69" s="50">
        <f t="shared" si="31"/>
        <v>0</v>
      </c>
      <c r="W69" s="65">
        <v>0</v>
      </c>
      <c r="X69" s="50">
        <f t="shared" si="24"/>
        <v>0</v>
      </c>
      <c r="Y69" s="65">
        <v>0</v>
      </c>
      <c r="Z69" s="50">
        <f t="shared" si="25"/>
        <v>0</v>
      </c>
      <c r="AA69" s="65">
        <f t="shared" si="16"/>
        <v>102</v>
      </c>
      <c r="AB69" s="82">
        <f t="shared" si="26"/>
        <v>99.02912621359224</v>
      </c>
      <c r="AC69" s="51">
        <v>1</v>
      </c>
      <c r="AD69" s="52">
        <f t="shared" si="27"/>
        <v>0.9708737864077669</v>
      </c>
      <c r="AE69" s="65">
        <f t="shared" si="28"/>
        <v>103</v>
      </c>
      <c r="AF69" s="52">
        <f t="shared" si="29"/>
        <v>85.83333333333333</v>
      </c>
      <c r="AG69" s="53">
        <f t="shared" si="30"/>
        <v>-14.166666666666671</v>
      </c>
      <c r="AJ69"/>
      <c r="AK69"/>
    </row>
    <row r="70" spans="13:37" ht="7.5" customHeight="1" thickBot="1" thickTop="1">
      <c r="M70" s="68"/>
      <c r="O70" s="68"/>
      <c r="U70" s="58"/>
      <c r="AJ70"/>
      <c r="AK70"/>
    </row>
    <row r="71" spans="1:37" s="86" customFormat="1" ht="18" customHeight="1" thickBot="1" thickTop="1">
      <c r="A71" s="202" t="s">
        <v>20</v>
      </c>
      <c r="B71" s="202"/>
      <c r="C71" s="21">
        <f>COUNTA(C13:C69)</f>
        <v>57</v>
      </c>
      <c r="D71" s="22">
        <f>SUM(D13:D70)</f>
        <v>29026</v>
      </c>
      <c r="E71" s="22">
        <f>SUM(E13:E70)</f>
        <v>10022</v>
      </c>
      <c r="F71" s="85">
        <f>E71/AE71*100</f>
        <v>47.47288143621808</v>
      </c>
      <c r="G71" s="22">
        <f>SUM(G13:G70)</f>
        <v>9749</v>
      </c>
      <c r="H71" s="85">
        <f>G71/AE71*100</f>
        <v>46.17971673535124</v>
      </c>
      <c r="I71" s="22">
        <f>SUM(I13:I70)</f>
        <v>96</v>
      </c>
      <c r="J71" s="85">
        <f>I71/AE71*100</f>
        <v>0.4547392354696604</v>
      </c>
      <c r="K71" s="22">
        <f>SUM(K13:K70)</f>
        <v>95</v>
      </c>
      <c r="L71" s="85">
        <f>K71/AE71*100</f>
        <v>0.4500023684335181</v>
      </c>
      <c r="M71" s="22">
        <f>SUM(M13:M70)</f>
        <v>22</v>
      </c>
      <c r="N71" s="85">
        <f>M71/AE71*100</f>
        <v>0.1042110747951305</v>
      </c>
      <c r="O71" s="22">
        <f>SUM(O13:O70)</f>
        <v>622</v>
      </c>
      <c r="P71" s="85">
        <f>O71/AE71*100</f>
        <v>2.946331296480508</v>
      </c>
      <c r="Q71" s="22">
        <f>SUM(Q13:Q70)</f>
        <v>5</v>
      </c>
      <c r="R71" s="23">
        <f t="shared" si="14"/>
        <v>0.023684335180711478</v>
      </c>
      <c r="S71" s="22">
        <f>SUM(S13:S70)</f>
        <v>52</v>
      </c>
      <c r="T71" s="85">
        <f>S71/AE71*100</f>
        <v>0.24631708587939935</v>
      </c>
      <c r="U71" s="22">
        <f>SUM(U13:U70)</f>
        <v>4</v>
      </c>
      <c r="V71" s="85">
        <f>U71/AE71*100</f>
        <v>0.01894746814456918</v>
      </c>
      <c r="W71" s="22">
        <f>SUM(W13:W70)</f>
        <v>34</v>
      </c>
      <c r="X71" s="85">
        <f>W71/AE71*100</f>
        <v>0.16105347922883806</v>
      </c>
      <c r="Y71" s="22">
        <f>SUM(Y13:Y70)</f>
        <v>1</v>
      </c>
      <c r="Z71" s="85">
        <f>Y71/AE71*100</f>
        <v>0.004736867036142295</v>
      </c>
      <c r="AA71" s="22">
        <f>SUM(AA13:AA70)</f>
        <v>20702</v>
      </c>
      <c r="AB71" s="85">
        <f>AA71/AE71*100</f>
        <v>98.0626213822178</v>
      </c>
      <c r="AC71" s="22">
        <f>SUM(AC13:AC70)</f>
        <v>409</v>
      </c>
      <c r="AD71" s="79">
        <f>AC71/AE71*100</f>
        <v>1.937378617782199</v>
      </c>
      <c r="AE71" s="22">
        <f>SUM(AE13:AE70)</f>
        <v>21111</v>
      </c>
      <c r="AF71" s="79">
        <f>AE71/D71*100</f>
        <v>72.73134431199614</v>
      </c>
      <c r="AG71" s="80">
        <f>AF71-100</f>
        <v>-27.26865568800386</v>
      </c>
      <c r="AH71" s="87"/>
      <c r="AI71" s="87"/>
      <c r="AJ71" s="87"/>
      <c r="AK71" s="87"/>
    </row>
    <row r="72" spans="13:37" ht="13.5" thickTop="1">
      <c r="M72" s="68"/>
      <c r="O72" s="68"/>
      <c r="U72" s="58"/>
      <c r="AJ72"/>
      <c r="AK72"/>
    </row>
  </sheetData>
  <mergeCells count="33">
    <mergeCell ref="AG9:AG11"/>
    <mergeCell ref="A1:AG1"/>
    <mergeCell ref="A2:AG2"/>
    <mergeCell ref="A3:AG3"/>
    <mergeCell ref="A4:AG4"/>
    <mergeCell ref="A5:AG5"/>
    <mergeCell ref="A6:AG6"/>
    <mergeCell ref="A7:AG7"/>
    <mergeCell ref="A8:AG8"/>
    <mergeCell ref="AC9:AD10"/>
    <mergeCell ref="A9:A11"/>
    <mergeCell ref="B9:B11"/>
    <mergeCell ref="AA9:AB10"/>
    <mergeCell ref="E10:F10"/>
    <mergeCell ref="C9:C11"/>
    <mergeCell ref="S10:T10"/>
    <mergeCell ref="K10:L10"/>
    <mergeCell ref="Y10:Z10"/>
    <mergeCell ref="E9:Z9"/>
    <mergeCell ref="M10:N10"/>
    <mergeCell ref="D9:D11"/>
    <mergeCell ref="G10:H10"/>
    <mergeCell ref="I10:J10"/>
    <mergeCell ref="AF9:AF11"/>
    <mergeCell ref="AE9:AE11"/>
    <mergeCell ref="U10:V10"/>
    <mergeCell ref="W10:X10"/>
    <mergeCell ref="O10:P10"/>
    <mergeCell ref="Q10:R10"/>
    <mergeCell ref="A71:B71"/>
    <mergeCell ref="A13:A39"/>
    <mergeCell ref="A40:A66"/>
    <mergeCell ref="A67:A69"/>
  </mergeCells>
  <printOptions horizontalCentered="1"/>
  <pageMargins left="0" right="0" top="0.5905511811023623" bottom="0.5905511811023623" header="0" footer="0"/>
  <pageSetup horizontalDpi="300" verticalDpi="300" orientation="landscape" paperSize="5" scale="90" r:id="rId2"/>
  <headerFooter alignWithMargins="0">
    <oddFooter>&amp;C&amp;P de &amp;N</oddFooter>
  </headerFooter>
  <rowBreaks count="2" manualBreakCount="2">
    <brk id="39" max="32" man="1"/>
    <brk id="66" max="3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G231"/>
  <sheetViews>
    <sheetView tabSelected="1" zoomScale="75" zoomScaleNormal="75" workbookViewId="0" topLeftCell="A1">
      <selection activeCell="AJ11" sqref="AJ11"/>
    </sheetView>
  </sheetViews>
  <sheetFormatPr defaultColWidth="11.421875" defaultRowHeight="12.75"/>
  <cols>
    <col min="1" max="1" width="8.7109375" style="1" customWidth="1"/>
    <col min="2" max="2" width="7.8515625" style="4" customWidth="1"/>
    <col min="3" max="3" width="6.00390625" style="1" customWidth="1"/>
    <col min="4" max="4" width="6.7109375" style="7" customWidth="1"/>
    <col min="5" max="5" width="7.140625" style="58" customWidth="1"/>
    <col min="6" max="6" width="4.8515625" style="14" customWidth="1"/>
    <col min="7" max="7" width="7.00390625" style="58" customWidth="1"/>
    <col min="8" max="8" width="4.421875" style="14" customWidth="1"/>
    <col min="9" max="9" width="5.8515625" style="58" customWidth="1"/>
    <col min="10" max="10" width="4.57421875" style="14" customWidth="1"/>
    <col min="11" max="11" width="5.7109375" style="58" customWidth="1"/>
    <col min="12" max="12" width="4.57421875" style="14" customWidth="1"/>
    <col min="13" max="13" width="5.7109375" style="58" customWidth="1"/>
    <col min="14" max="14" width="4.57421875" style="14" customWidth="1"/>
    <col min="15" max="15" width="6.00390625" style="58" customWidth="1"/>
    <col min="16" max="16" width="4.57421875" style="14" customWidth="1"/>
    <col min="17" max="17" width="5.7109375" style="14" customWidth="1"/>
    <col min="18" max="18" width="4.57421875" style="14" customWidth="1"/>
    <col min="19" max="19" width="5.7109375" style="58" customWidth="1"/>
    <col min="20" max="20" width="4.57421875" style="14" customWidth="1"/>
    <col min="21" max="21" width="5.7109375" style="68" customWidth="1"/>
    <col min="22" max="22" width="4.57421875" style="14" customWidth="1"/>
    <col min="23" max="23" width="5.7109375" style="58" customWidth="1"/>
    <col min="24" max="24" width="4.57421875" style="14" customWidth="1"/>
    <col min="25" max="25" width="5.7109375" style="58" customWidth="1"/>
    <col min="26" max="26" width="4.57421875" style="14" customWidth="1"/>
    <col min="27" max="27" width="6.57421875" style="58" customWidth="1"/>
    <col min="28" max="29" width="5.7109375" style="58" customWidth="1"/>
    <col min="30" max="30" width="4.57421875" style="68" customWidth="1"/>
    <col min="31" max="31" width="7.140625" style="58" customWidth="1"/>
    <col min="32" max="33" width="7.57421875" style="68" customWidth="1"/>
    <col min="34" max="16384" width="11.421875" style="12" customWidth="1"/>
  </cols>
  <sheetData>
    <row r="1" spans="1:33" ht="34.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</row>
    <row r="2" spans="1:33" ht="18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 ht="12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</row>
    <row r="4" spans="1:33" ht="15" customHeight="1">
      <c r="A4" s="217" t="s">
        <v>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</row>
    <row r="5" spans="1:33" ht="7.5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</row>
    <row r="6" spans="1:33" ht="31.5" customHeight="1">
      <c r="A6" s="218" t="s">
        <v>49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</row>
    <row r="7" spans="1:33" ht="11.25" customHeight="1">
      <c r="A7" s="219" t="s">
        <v>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</row>
    <row r="8" spans="1:33" ht="13.5" thickBot="1">
      <c r="A8" s="237" t="s">
        <v>48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</row>
    <row r="9" spans="1:33" s="15" customFormat="1" ht="12" customHeight="1" thickBot="1" thickTop="1">
      <c r="A9" s="199" t="s">
        <v>36</v>
      </c>
      <c r="B9" s="200" t="s">
        <v>4</v>
      </c>
      <c r="C9" s="199" t="s">
        <v>5</v>
      </c>
      <c r="D9" s="207" t="s">
        <v>23</v>
      </c>
      <c r="E9" s="210" t="s">
        <v>26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01" t="s">
        <v>27</v>
      </c>
      <c r="AB9" s="204"/>
      <c r="AC9" s="221" t="s">
        <v>24</v>
      </c>
      <c r="AD9" s="222"/>
      <c r="AE9" s="207" t="s">
        <v>25</v>
      </c>
      <c r="AF9" s="203" t="s">
        <v>38</v>
      </c>
      <c r="AG9" s="211" t="s">
        <v>39</v>
      </c>
    </row>
    <row r="10" spans="1:33" s="15" customFormat="1" ht="18.75" customHeight="1" thickBot="1" thickTop="1">
      <c r="A10" s="199"/>
      <c r="B10" s="200"/>
      <c r="C10" s="199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  <c r="R10" s="209"/>
      <c r="S10" s="208"/>
      <c r="T10" s="209"/>
      <c r="U10" s="208"/>
      <c r="V10" s="209"/>
      <c r="W10" s="208"/>
      <c r="X10" s="209"/>
      <c r="Y10" s="208"/>
      <c r="Z10" s="209"/>
      <c r="AA10" s="205"/>
      <c r="AB10" s="206"/>
      <c r="AC10" s="223"/>
      <c r="AD10" s="224"/>
      <c r="AE10" s="207"/>
      <c r="AF10" s="197"/>
      <c r="AG10" s="212"/>
    </row>
    <row r="11" spans="1:33" s="15" customFormat="1" ht="12.75" customHeight="1" thickBot="1" thickTop="1">
      <c r="A11" s="199"/>
      <c r="B11" s="200"/>
      <c r="C11" s="199"/>
      <c r="D11" s="207"/>
      <c r="E11" s="19" t="s">
        <v>21</v>
      </c>
      <c r="F11" s="70" t="s">
        <v>22</v>
      </c>
      <c r="G11" s="19" t="s">
        <v>21</v>
      </c>
      <c r="H11" s="70" t="s">
        <v>22</v>
      </c>
      <c r="I11" s="19" t="s">
        <v>21</v>
      </c>
      <c r="J11" s="70" t="s">
        <v>22</v>
      </c>
      <c r="K11" s="19" t="s">
        <v>21</v>
      </c>
      <c r="L11" s="70" t="s">
        <v>22</v>
      </c>
      <c r="M11" s="19" t="s">
        <v>21</v>
      </c>
      <c r="N11" s="70" t="s">
        <v>22</v>
      </c>
      <c r="O11" s="19" t="s">
        <v>21</v>
      </c>
      <c r="P11" s="70" t="s">
        <v>22</v>
      </c>
      <c r="Q11" s="20" t="s">
        <v>28</v>
      </c>
      <c r="R11" s="70" t="s">
        <v>22</v>
      </c>
      <c r="S11" s="19" t="s">
        <v>21</v>
      </c>
      <c r="T11" s="70" t="s">
        <v>22</v>
      </c>
      <c r="U11" s="19" t="s">
        <v>21</v>
      </c>
      <c r="V11" s="70" t="s">
        <v>22</v>
      </c>
      <c r="W11" s="19" t="s">
        <v>21</v>
      </c>
      <c r="X11" s="70" t="s">
        <v>22</v>
      </c>
      <c r="Y11" s="19" t="s">
        <v>21</v>
      </c>
      <c r="Z11" s="70" t="s">
        <v>22</v>
      </c>
      <c r="AA11" s="20" t="s">
        <v>28</v>
      </c>
      <c r="AB11" s="34" t="s">
        <v>22</v>
      </c>
      <c r="AC11" s="19" t="s">
        <v>28</v>
      </c>
      <c r="AD11" s="34" t="s">
        <v>22</v>
      </c>
      <c r="AE11" s="207"/>
      <c r="AF11" s="198"/>
      <c r="AG11" s="213"/>
    </row>
    <row r="12" spans="1:33" s="9" customFormat="1" ht="7.5" customHeight="1" thickBot="1" thickTop="1">
      <c r="A12" s="1"/>
      <c r="B12" s="4"/>
      <c r="C12" s="1"/>
      <c r="D12" s="7"/>
      <c r="E12" s="58"/>
      <c r="F12" s="14"/>
      <c r="G12" s="58"/>
      <c r="H12" s="14"/>
      <c r="I12" s="58"/>
      <c r="J12" s="14"/>
      <c r="K12" s="58"/>
      <c r="L12" s="14"/>
      <c r="M12" s="58"/>
      <c r="N12" s="14"/>
      <c r="O12" s="58"/>
      <c r="P12" s="14"/>
      <c r="Q12" s="14"/>
      <c r="R12" s="14"/>
      <c r="S12" s="58"/>
      <c r="T12" s="14"/>
      <c r="U12" s="68"/>
      <c r="V12" s="14"/>
      <c r="W12" s="58"/>
      <c r="X12" s="14"/>
      <c r="Y12" s="58"/>
      <c r="Z12" s="14"/>
      <c r="AA12" s="58"/>
      <c r="AB12" s="58"/>
      <c r="AC12" s="58"/>
      <c r="AD12" s="68"/>
      <c r="AE12" s="58"/>
      <c r="AF12" s="68"/>
      <c r="AG12" s="68"/>
    </row>
    <row r="13" spans="1:33" s="25" customFormat="1" ht="13.5" thickTop="1">
      <c r="A13" s="225" t="s">
        <v>15</v>
      </c>
      <c r="B13" s="105">
        <v>183</v>
      </c>
      <c r="C13" s="106" t="s">
        <v>7</v>
      </c>
      <c r="D13" s="107">
        <v>459</v>
      </c>
      <c r="E13" s="42">
        <v>122</v>
      </c>
      <c r="F13" s="41">
        <f aca="true" t="shared" si="0" ref="F13:F76">E13/AE13*100</f>
        <v>51.04602510460251</v>
      </c>
      <c r="G13" s="42">
        <v>52</v>
      </c>
      <c r="H13" s="41">
        <f aca="true" t="shared" si="1" ref="H13:H76">G13/AE13*100</f>
        <v>21.75732217573222</v>
      </c>
      <c r="I13" s="133">
        <v>4</v>
      </c>
      <c r="J13" s="41">
        <f aca="true" t="shared" si="2" ref="J13:J76">I13/AE13*100</f>
        <v>1.6736401673640167</v>
      </c>
      <c r="K13" s="42">
        <v>5</v>
      </c>
      <c r="L13" s="41">
        <f aca="true" t="shared" si="3" ref="L13:L76">K13/AE13*100</f>
        <v>2.092050209205021</v>
      </c>
      <c r="M13" s="133">
        <v>4</v>
      </c>
      <c r="N13" s="41">
        <f aca="true" t="shared" si="4" ref="N13:N44">M13/AE13*100</f>
        <v>1.6736401673640167</v>
      </c>
      <c r="O13" s="42">
        <v>51</v>
      </c>
      <c r="P13" s="41">
        <f aca="true" t="shared" si="5" ref="P13:P76">O13/AE13*100</f>
        <v>21.338912133891213</v>
      </c>
      <c r="Q13" s="42">
        <v>0</v>
      </c>
      <c r="R13" s="41">
        <f>Q13/AE13*100</f>
        <v>0</v>
      </c>
      <c r="S13" s="42">
        <v>0</v>
      </c>
      <c r="T13" s="41">
        <f>S13/AE13*100</f>
        <v>0</v>
      </c>
      <c r="U13" s="42">
        <v>0</v>
      </c>
      <c r="V13" s="41">
        <f aca="true" t="shared" si="6" ref="V13:V76">U13/AE13*100</f>
        <v>0</v>
      </c>
      <c r="W13" s="42">
        <v>0</v>
      </c>
      <c r="X13" s="41">
        <f aca="true" t="shared" si="7" ref="X13:X76">W13/AE13*100</f>
        <v>0</v>
      </c>
      <c r="Y13" s="42">
        <v>0</v>
      </c>
      <c r="Z13" s="41">
        <f aca="true" t="shared" si="8" ref="Z13:Z76">Y13/AE13*100</f>
        <v>0</v>
      </c>
      <c r="AA13" s="64">
        <f>Y13+W13+U13+S13+O13+M13+K13+I13+G13+E13</f>
        <v>238</v>
      </c>
      <c r="AB13" s="81">
        <f aca="true" t="shared" si="9" ref="AB13:AB76">AA13/AE13*100</f>
        <v>99.581589958159</v>
      </c>
      <c r="AC13" s="42">
        <v>1</v>
      </c>
      <c r="AD13" s="114">
        <f aca="true" t="shared" si="10" ref="AD13:AD76">AC13/AE13*100</f>
        <v>0.41841004184100417</v>
      </c>
      <c r="AE13" s="64">
        <f aca="true" t="shared" si="11" ref="AE13:AE76">AA13+AC13</f>
        <v>239</v>
      </c>
      <c r="AF13" s="114">
        <f aca="true" t="shared" si="12" ref="AF13:AF76">AE13/D13*100</f>
        <v>52.069716775599126</v>
      </c>
      <c r="AG13" s="115">
        <f aca="true" t="shared" si="13" ref="AG13:AG76">AF13-100</f>
        <v>-47.930283224400874</v>
      </c>
    </row>
    <row r="14" spans="1:33" s="25" customFormat="1" ht="12.75">
      <c r="A14" s="226"/>
      <c r="B14" s="108">
        <v>184</v>
      </c>
      <c r="C14" s="109" t="s">
        <v>7</v>
      </c>
      <c r="D14" s="110">
        <v>670</v>
      </c>
      <c r="E14" s="18">
        <v>169</v>
      </c>
      <c r="F14" s="17">
        <f t="shared" si="0"/>
        <v>51.84049079754601</v>
      </c>
      <c r="G14" s="18">
        <v>85</v>
      </c>
      <c r="H14" s="17">
        <f t="shared" si="1"/>
        <v>26.07361963190184</v>
      </c>
      <c r="I14" s="132">
        <v>5</v>
      </c>
      <c r="J14" s="17">
        <f t="shared" si="2"/>
        <v>1.5337423312883436</v>
      </c>
      <c r="K14" s="18">
        <v>7</v>
      </c>
      <c r="L14" s="17">
        <f t="shared" si="3"/>
        <v>2.147239263803681</v>
      </c>
      <c r="M14" s="132">
        <v>4</v>
      </c>
      <c r="N14" s="17">
        <f t="shared" si="4"/>
        <v>1.2269938650306749</v>
      </c>
      <c r="O14" s="18">
        <v>51</v>
      </c>
      <c r="P14" s="17">
        <f t="shared" si="5"/>
        <v>15.644171779141105</v>
      </c>
      <c r="Q14" s="18">
        <v>0</v>
      </c>
      <c r="R14" s="17">
        <f aca="true" t="shared" si="14" ref="R14:R77">Q14/AE14*100</f>
        <v>0</v>
      </c>
      <c r="S14" s="18">
        <v>0</v>
      </c>
      <c r="T14" s="17">
        <f>S14/AE14*100</f>
        <v>0</v>
      </c>
      <c r="U14" s="18">
        <v>0</v>
      </c>
      <c r="V14" s="17">
        <f t="shared" si="6"/>
        <v>0</v>
      </c>
      <c r="W14" s="18">
        <v>0</v>
      </c>
      <c r="X14" s="17">
        <f t="shared" si="7"/>
        <v>0</v>
      </c>
      <c r="Y14" s="18">
        <v>0</v>
      </c>
      <c r="Z14" s="17">
        <f t="shared" si="8"/>
        <v>0</v>
      </c>
      <c r="AA14" s="63">
        <f aca="true" t="shared" si="15" ref="AA14:AA76">Y14+W14+U14+S14+O14+M14+K14+I14+G14+E14</f>
        <v>321</v>
      </c>
      <c r="AB14" s="67">
        <f t="shared" si="9"/>
        <v>98.46625766871165</v>
      </c>
      <c r="AC14" s="18">
        <v>5</v>
      </c>
      <c r="AD14" s="76">
        <f t="shared" si="10"/>
        <v>1.5337423312883436</v>
      </c>
      <c r="AE14" s="63">
        <f t="shared" si="11"/>
        <v>326</v>
      </c>
      <c r="AF14" s="76">
        <f t="shared" si="12"/>
        <v>48.656716417910445</v>
      </c>
      <c r="AG14" s="77">
        <f t="shared" si="13"/>
        <v>-51.343283582089555</v>
      </c>
    </row>
    <row r="15" spans="1:33" s="25" customFormat="1" ht="12.75">
      <c r="A15" s="226"/>
      <c r="B15" s="108">
        <v>184</v>
      </c>
      <c r="C15" s="109" t="s">
        <v>8</v>
      </c>
      <c r="D15" s="110">
        <v>670</v>
      </c>
      <c r="E15" s="18">
        <v>139</v>
      </c>
      <c r="F15" s="17">
        <f t="shared" si="0"/>
        <v>43.573667711598745</v>
      </c>
      <c r="G15" s="18">
        <v>99</v>
      </c>
      <c r="H15" s="17">
        <f t="shared" si="1"/>
        <v>31.03448275862069</v>
      </c>
      <c r="I15" s="132">
        <v>9</v>
      </c>
      <c r="J15" s="17">
        <f t="shared" si="2"/>
        <v>2.8213166144200628</v>
      </c>
      <c r="K15" s="18">
        <v>8</v>
      </c>
      <c r="L15" s="17">
        <f t="shared" si="3"/>
        <v>2.507836990595611</v>
      </c>
      <c r="M15" s="132">
        <v>5</v>
      </c>
      <c r="N15" s="17">
        <f t="shared" si="4"/>
        <v>1.5673981191222568</v>
      </c>
      <c r="O15" s="18">
        <v>55</v>
      </c>
      <c r="P15" s="17">
        <f t="shared" si="5"/>
        <v>17.24137931034483</v>
      </c>
      <c r="Q15" s="18">
        <v>0</v>
      </c>
      <c r="R15" s="17">
        <f t="shared" si="14"/>
        <v>0</v>
      </c>
      <c r="S15" s="18">
        <v>0</v>
      </c>
      <c r="T15" s="17">
        <f>S15/AE15*100</f>
        <v>0</v>
      </c>
      <c r="U15" s="18">
        <v>0</v>
      </c>
      <c r="V15" s="17">
        <f t="shared" si="6"/>
        <v>0</v>
      </c>
      <c r="W15" s="18">
        <v>0</v>
      </c>
      <c r="X15" s="17">
        <f t="shared" si="7"/>
        <v>0</v>
      </c>
      <c r="Y15" s="18">
        <v>0</v>
      </c>
      <c r="Z15" s="17">
        <f t="shared" si="8"/>
        <v>0</v>
      </c>
      <c r="AA15" s="63">
        <f t="shared" si="15"/>
        <v>315</v>
      </c>
      <c r="AB15" s="67">
        <f t="shared" si="9"/>
        <v>98.7460815047022</v>
      </c>
      <c r="AC15" s="18">
        <v>4</v>
      </c>
      <c r="AD15" s="76">
        <f t="shared" si="10"/>
        <v>1.2539184952978055</v>
      </c>
      <c r="AE15" s="63">
        <f t="shared" si="11"/>
        <v>319</v>
      </c>
      <c r="AF15" s="76">
        <f t="shared" si="12"/>
        <v>47.61194029850746</v>
      </c>
      <c r="AG15" s="77">
        <f t="shared" si="13"/>
        <v>-52.38805970149254</v>
      </c>
    </row>
    <row r="16" spans="1:33" s="25" customFormat="1" ht="12.75">
      <c r="A16" s="226"/>
      <c r="B16" s="108">
        <v>184</v>
      </c>
      <c r="C16" s="109" t="s">
        <v>9</v>
      </c>
      <c r="D16" s="110">
        <v>670</v>
      </c>
      <c r="E16" s="18">
        <v>143</v>
      </c>
      <c r="F16" s="17">
        <f t="shared" si="0"/>
        <v>45.54140127388535</v>
      </c>
      <c r="G16" s="18">
        <v>93</v>
      </c>
      <c r="H16" s="17">
        <f t="shared" si="1"/>
        <v>29.617834394904456</v>
      </c>
      <c r="I16" s="132">
        <v>6</v>
      </c>
      <c r="J16" s="17">
        <f t="shared" si="2"/>
        <v>1.910828025477707</v>
      </c>
      <c r="K16" s="18">
        <v>11</v>
      </c>
      <c r="L16" s="17">
        <f t="shared" si="3"/>
        <v>3.5031847133757963</v>
      </c>
      <c r="M16" s="132">
        <v>3</v>
      </c>
      <c r="N16" s="17">
        <f t="shared" si="4"/>
        <v>0.9554140127388535</v>
      </c>
      <c r="O16" s="18">
        <v>50</v>
      </c>
      <c r="P16" s="17">
        <f t="shared" si="5"/>
        <v>15.92356687898089</v>
      </c>
      <c r="Q16" s="18">
        <v>0</v>
      </c>
      <c r="R16" s="17">
        <f t="shared" si="14"/>
        <v>0</v>
      </c>
      <c r="S16" s="18">
        <v>0</v>
      </c>
      <c r="T16" s="17">
        <f aca="true" t="shared" si="16" ref="T16:T42">S16/AE16*100</f>
        <v>0</v>
      </c>
      <c r="U16" s="18">
        <v>1</v>
      </c>
      <c r="V16" s="17">
        <f t="shared" si="6"/>
        <v>0.3184713375796179</v>
      </c>
      <c r="W16" s="18">
        <v>0</v>
      </c>
      <c r="X16" s="17">
        <f t="shared" si="7"/>
        <v>0</v>
      </c>
      <c r="Y16" s="18">
        <v>0</v>
      </c>
      <c r="Z16" s="17">
        <f t="shared" si="8"/>
        <v>0</v>
      </c>
      <c r="AA16" s="63">
        <f t="shared" si="15"/>
        <v>307</v>
      </c>
      <c r="AB16" s="67">
        <f t="shared" si="9"/>
        <v>97.77070063694268</v>
      </c>
      <c r="AC16" s="18">
        <v>7</v>
      </c>
      <c r="AD16" s="76">
        <f t="shared" si="10"/>
        <v>2.229299363057325</v>
      </c>
      <c r="AE16" s="63">
        <f t="shared" si="11"/>
        <v>314</v>
      </c>
      <c r="AF16" s="76">
        <f t="shared" si="12"/>
        <v>46.865671641791046</v>
      </c>
      <c r="AG16" s="77">
        <f t="shared" si="13"/>
        <v>-53.134328358208954</v>
      </c>
    </row>
    <row r="17" spans="1:33" s="25" customFormat="1" ht="12.75">
      <c r="A17" s="226"/>
      <c r="B17" s="108">
        <v>185</v>
      </c>
      <c r="C17" s="109" t="s">
        <v>7</v>
      </c>
      <c r="D17" s="110">
        <v>525</v>
      </c>
      <c r="E17" s="18">
        <v>66</v>
      </c>
      <c r="F17" s="17">
        <f t="shared" si="0"/>
        <v>32.51231527093596</v>
      </c>
      <c r="G17" s="18">
        <v>82</v>
      </c>
      <c r="H17" s="17">
        <f t="shared" si="1"/>
        <v>40.39408866995074</v>
      </c>
      <c r="I17" s="132">
        <v>5</v>
      </c>
      <c r="J17" s="17">
        <f t="shared" si="2"/>
        <v>2.4630541871921183</v>
      </c>
      <c r="K17" s="18">
        <v>0</v>
      </c>
      <c r="L17" s="17">
        <f t="shared" si="3"/>
        <v>0</v>
      </c>
      <c r="M17" s="132">
        <v>2</v>
      </c>
      <c r="N17" s="17">
        <f t="shared" si="4"/>
        <v>0.9852216748768473</v>
      </c>
      <c r="O17" s="18">
        <v>48</v>
      </c>
      <c r="P17" s="17">
        <f t="shared" si="5"/>
        <v>23.645320197044335</v>
      </c>
      <c r="Q17" s="18">
        <v>0</v>
      </c>
      <c r="R17" s="17">
        <f t="shared" si="14"/>
        <v>0</v>
      </c>
      <c r="S17" s="18">
        <v>0</v>
      </c>
      <c r="T17" s="17">
        <f t="shared" si="16"/>
        <v>0</v>
      </c>
      <c r="U17" s="18">
        <v>0</v>
      </c>
      <c r="V17" s="17">
        <f t="shared" si="6"/>
        <v>0</v>
      </c>
      <c r="W17" s="18">
        <v>0</v>
      </c>
      <c r="X17" s="17">
        <f t="shared" si="7"/>
        <v>0</v>
      </c>
      <c r="Y17" s="18">
        <v>0</v>
      </c>
      <c r="Z17" s="17">
        <f t="shared" si="8"/>
        <v>0</v>
      </c>
      <c r="AA17" s="63">
        <f t="shared" si="15"/>
        <v>203</v>
      </c>
      <c r="AB17" s="67">
        <f t="shared" si="9"/>
        <v>100</v>
      </c>
      <c r="AC17" s="18">
        <v>0</v>
      </c>
      <c r="AD17" s="76">
        <f t="shared" si="10"/>
        <v>0</v>
      </c>
      <c r="AE17" s="63">
        <f t="shared" si="11"/>
        <v>203</v>
      </c>
      <c r="AF17" s="76">
        <f t="shared" si="12"/>
        <v>38.666666666666664</v>
      </c>
      <c r="AG17" s="77">
        <f t="shared" si="13"/>
        <v>-61.333333333333336</v>
      </c>
    </row>
    <row r="18" spans="1:33" s="57" customFormat="1" ht="12.75">
      <c r="A18" s="226"/>
      <c r="B18" s="108">
        <v>185</v>
      </c>
      <c r="C18" s="109" t="s">
        <v>8</v>
      </c>
      <c r="D18" s="110">
        <v>526</v>
      </c>
      <c r="E18" s="18">
        <f>71+3</f>
        <v>74</v>
      </c>
      <c r="F18" s="17">
        <f t="shared" si="0"/>
        <v>32.743362831858406</v>
      </c>
      <c r="G18" s="18">
        <f>94+5</f>
        <v>99</v>
      </c>
      <c r="H18" s="17">
        <f t="shared" si="1"/>
        <v>43.80530973451327</v>
      </c>
      <c r="I18" s="132">
        <v>1</v>
      </c>
      <c r="J18" s="17">
        <f t="shared" si="2"/>
        <v>0.4424778761061947</v>
      </c>
      <c r="K18" s="18">
        <v>1</v>
      </c>
      <c r="L18" s="17">
        <f t="shared" si="3"/>
        <v>0.4424778761061947</v>
      </c>
      <c r="M18" s="132">
        <v>0</v>
      </c>
      <c r="N18" s="17">
        <f t="shared" si="4"/>
        <v>0</v>
      </c>
      <c r="O18" s="18">
        <v>42</v>
      </c>
      <c r="P18" s="17">
        <f t="shared" si="5"/>
        <v>18.58407079646018</v>
      </c>
      <c r="Q18" s="18">
        <v>0</v>
      </c>
      <c r="R18" s="17">
        <f t="shared" si="14"/>
        <v>0</v>
      </c>
      <c r="S18" s="18">
        <v>0</v>
      </c>
      <c r="T18" s="17">
        <f t="shared" si="16"/>
        <v>0</v>
      </c>
      <c r="U18" s="18">
        <v>2</v>
      </c>
      <c r="V18" s="17">
        <f t="shared" si="6"/>
        <v>0.8849557522123894</v>
      </c>
      <c r="W18" s="18">
        <v>0</v>
      </c>
      <c r="X18" s="17">
        <f t="shared" si="7"/>
        <v>0</v>
      </c>
      <c r="Y18" s="18">
        <v>0</v>
      </c>
      <c r="Z18" s="17">
        <f t="shared" si="8"/>
        <v>0</v>
      </c>
      <c r="AA18" s="63">
        <f t="shared" si="15"/>
        <v>219</v>
      </c>
      <c r="AB18" s="67">
        <f t="shared" si="9"/>
        <v>96.90265486725663</v>
      </c>
      <c r="AC18" s="18">
        <v>7</v>
      </c>
      <c r="AD18" s="76">
        <f t="shared" si="10"/>
        <v>3.0973451327433628</v>
      </c>
      <c r="AE18" s="63">
        <f t="shared" si="11"/>
        <v>226</v>
      </c>
      <c r="AF18" s="76">
        <f t="shared" si="12"/>
        <v>42.96577946768061</v>
      </c>
      <c r="AG18" s="77">
        <f t="shared" si="13"/>
        <v>-57.03422053231939</v>
      </c>
    </row>
    <row r="19" spans="1:33" s="25" customFormat="1" ht="12.75">
      <c r="A19" s="226"/>
      <c r="B19" s="135">
        <v>185</v>
      </c>
      <c r="C19" s="136" t="s">
        <v>9</v>
      </c>
      <c r="D19" s="137">
        <v>526</v>
      </c>
      <c r="E19" s="140">
        <v>76</v>
      </c>
      <c r="F19" s="139">
        <f t="shared" si="0"/>
        <v>34.234234234234236</v>
      </c>
      <c r="G19" s="140">
        <v>76</v>
      </c>
      <c r="H19" s="139">
        <f t="shared" si="1"/>
        <v>34.234234234234236</v>
      </c>
      <c r="I19" s="161">
        <v>6</v>
      </c>
      <c r="J19" s="139">
        <f t="shared" si="2"/>
        <v>2.7027027027027026</v>
      </c>
      <c r="K19" s="140">
        <v>1</v>
      </c>
      <c r="L19" s="139">
        <f t="shared" si="3"/>
        <v>0.45045045045045046</v>
      </c>
      <c r="M19" s="161">
        <v>2</v>
      </c>
      <c r="N19" s="139">
        <f t="shared" si="4"/>
        <v>0.9009009009009009</v>
      </c>
      <c r="O19" s="140">
        <v>60</v>
      </c>
      <c r="P19" s="139">
        <f t="shared" si="5"/>
        <v>27.027027027027028</v>
      </c>
      <c r="Q19" s="140">
        <v>0</v>
      </c>
      <c r="R19" s="139">
        <f t="shared" si="14"/>
        <v>0</v>
      </c>
      <c r="S19" s="140">
        <v>0</v>
      </c>
      <c r="T19" s="139">
        <f t="shared" si="16"/>
        <v>0</v>
      </c>
      <c r="U19" s="140">
        <v>0</v>
      </c>
      <c r="V19" s="139">
        <f t="shared" si="6"/>
        <v>0</v>
      </c>
      <c r="W19" s="140">
        <v>0</v>
      </c>
      <c r="X19" s="139">
        <f t="shared" si="7"/>
        <v>0</v>
      </c>
      <c r="Y19" s="140">
        <v>0</v>
      </c>
      <c r="Z19" s="139">
        <f t="shared" si="8"/>
        <v>0</v>
      </c>
      <c r="AA19" s="143">
        <f t="shared" si="15"/>
        <v>221</v>
      </c>
      <c r="AB19" s="144">
        <f t="shared" si="9"/>
        <v>99.54954954954955</v>
      </c>
      <c r="AC19" s="140">
        <v>1</v>
      </c>
      <c r="AD19" s="162">
        <f t="shared" si="10"/>
        <v>0.45045045045045046</v>
      </c>
      <c r="AE19" s="143">
        <f t="shared" si="11"/>
        <v>222</v>
      </c>
      <c r="AF19" s="162">
        <f t="shared" si="12"/>
        <v>42.20532319391635</v>
      </c>
      <c r="AG19" s="165">
        <f t="shared" si="13"/>
        <v>-57.79467680608365</v>
      </c>
    </row>
    <row r="20" spans="1:33" s="25" customFormat="1" ht="12.75">
      <c r="A20" s="226"/>
      <c r="B20" s="108">
        <v>186</v>
      </c>
      <c r="C20" s="109" t="s">
        <v>7</v>
      </c>
      <c r="D20" s="110">
        <v>490</v>
      </c>
      <c r="E20" s="18">
        <v>147</v>
      </c>
      <c r="F20" s="17">
        <f t="shared" si="0"/>
        <v>42.241379310344826</v>
      </c>
      <c r="G20" s="18">
        <v>103</v>
      </c>
      <c r="H20" s="17">
        <f t="shared" si="1"/>
        <v>29.597701149425287</v>
      </c>
      <c r="I20" s="132">
        <v>6</v>
      </c>
      <c r="J20" s="17">
        <f t="shared" si="2"/>
        <v>1.7241379310344827</v>
      </c>
      <c r="K20" s="18">
        <v>1</v>
      </c>
      <c r="L20" s="17">
        <f t="shared" si="3"/>
        <v>0.28735632183908044</v>
      </c>
      <c r="M20" s="132">
        <v>5</v>
      </c>
      <c r="N20" s="17">
        <f t="shared" si="4"/>
        <v>1.4367816091954022</v>
      </c>
      <c r="O20" s="18">
        <v>84</v>
      </c>
      <c r="P20" s="17">
        <f t="shared" si="5"/>
        <v>24.137931034482758</v>
      </c>
      <c r="Q20" s="18">
        <v>0</v>
      </c>
      <c r="R20" s="17">
        <f t="shared" si="14"/>
        <v>0</v>
      </c>
      <c r="S20" s="18">
        <v>0</v>
      </c>
      <c r="T20" s="17">
        <f t="shared" si="16"/>
        <v>0</v>
      </c>
      <c r="U20" s="18">
        <v>0</v>
      </c>
      <c r="V20" s="17">
        <f t="shared" si="6"/>
        <v>0</v>
      </c>
      <c r="W20" s="18">
        <v>1</v>
      </c>
      <c r="X20" s="17">
        <f t="shared" si="7"/>
        <v>0.28735632183908044</v>
      </c>
      <c r="Y20" s="18">
        <v>1</v>
      </c>
      <c r="Z20" s="17">
        <f t="shared" si="8"/>
        <v>0.28735632183908044</v>
      </c>
      <c r="AA20" s="63">
        <f t="shared" si="15"/>
        <v>348</v>
      </c>
      <c r="AB20" s="67">
        <f t="shared" si="9"/>
        <v>100</v>
      </c>
      <c r="AC20" s="18">
        <v>0</v>
      </c>
      <c r="AD20" s="76">
        <f t="shared" si="10"/>
        <v>0</v>
      </c>
      <c r="AE20" s="63">
        <f t="shared" si="11"/>
        <v>348</v>
      </c>
      <c r="AF20" s="76">
        <f t="shared" si="12"/>
        <v>71.0204081632653</v>
      </c>
      <c r="AG20" s="77">
        <f t="shared" si="13"/>
        <v>-28.9795918367347</v>
      </c>
    </row>
    <row r="21" spans="1:33" s="25" customFormat="1" ht="12.75">
      <c r="A21" s="226"/>
      <c r="B21" s="135">
        <v>186</v>
      </c>
      <c r="C21" s="136" t="s">
        <v>8</v>
      </c>
      <c r="D21" s="137">
        <v>491</v>
      </c>
      <c r="E21" s="140">
        <v>74</v>
      </c>
      <c r="F21" s="139">
        <f t="shared" si="0"/>
        <v>44.047619047619044</v>
      </c>
      <c r="G21" s="140">
        <v>38</v>
      </c>
      <c r="H21" s="139">
        <f t="shared" si="1"/>
        <v>22.61904761904762</v>
      </c>
      <c r="I21" s="161">
        <v>2</v>
      </c>
      <c r="J21" s="139">
        <f t="shared" si="2"/>
        <v>1.1904761904761905</v>
      </c>
      <c r="K21" s="140">
        <v>1</v>
      </c>
      <c r="L21" s="139">
        <f t="shared" si="3"/>
        <v>0.5952380952380952</v>
      </c>
      <c r="M21" s="161">
        <v>1</v>
      </c>
      <c r="N21" s="139">
        <f t="shared" si="4"/>
        <v>0.5952380952380952</v>
      </c>
      <c r="O21" s="140">
        <v>46</v>
      </c>
      <c r="P21" s="139">
        <f t="shared" si="5"/>
        <v>27.380952380952383</v>
      </c>
      <c r="Q21" s="140">
        <v>0</v>
      </c>
      <c r="R21" s="139">
        <f t="shared" si="14"/>
        <v>0</v>
      </c>
      <c r="S21" s="140">
        <v>0</v>
      </c>
      <c r="T21" s="139">
        <f t="shared" si="16"/>
        <v>0</v>
      </c>
      <c r="U21" s="140">
        <v>0</v>
      </c>
      <c r="V21" s="139">
        <f t="shared" si="6"/>
        <v>0</v>
      </c>
      <c r="W21" s="140">
        <v>0</v>
      </c>
      <c r="X21" s="139">
        <f t="shared" si="7"/>
        <v>0</v>
      </c>
      <c r="Y21" s="140">
        <v>0</v>
      </c>
      <c r="Z21" s="139">
        <f t="shared" si="8"/>
        <v>0</v>
      </c>
      <c r="AA21" s="143">
        <f t="shared" si="15"/>
        <v>162</v>
      </c>
      <c r="AB21" s="144">
        <f t="shared" si="9"/>
        <v>96.42857142857143</v>
      </c>
      <c r="AC21" s="140">
        <v>6</v>
      </c>
      <c r="AD21" s="162">
        <f t="shared" si="10"/>
        <v>3.571428571428571</v>
      </c>
      <c r="AE21" s="143">
        <f t="shared" si="11"/>
        <v>168</v>
      </c>
      <c r="AF21" s="162">
        <f t="shared" si="12"/>
        <v>34.21588594704684</v>
      </c>
      <c r="AG21" s="165">
        <f t="shared" si="13"/>
        <v>-65.78411405295316</v>
      </c>
    </row>
    <row r="22" spans="1:33" s="25" customFormat="1" ht="12.75">
      <c r="A22" s="226"/>
      <c r="B22" s="108">
        <v>187</v>
      </c>
      <c r="C22" s="109" t="s">
        <v>7</v>
      </c>
      <c r="D22" s="110">
        <v>699</v>
      </c>
      <c r="E22" s="18">
        <v>126</v>
      </c>
      <c r="F22" s="17">
        <f t="shared" si="0"/>
        <v>40.64516129032258</v>
      </c>
      <c r="G22" s="18">
        <v>98</v>
      </c>
      <c r="H22" s="17">
        <f t="shared" si="1"/>
        <v>31.61290322580645</v>
      </c>
      <c r="I22" s="132">
        <v>1</v>
      </c>
      <c r="J22" s="17">
        <f t="shared" si="2"/>
        <v>0.3225806451612903</v>
      </c>
      <c r="K22" s="18">
        <v>3</v>
      </c>
      <c r="L22" s="17">
        <f t="shared" si="3"/>
        <v>0.967741935483871</v>
      </c>
      <c r="M22" s="132">
        <v>0</v>
      </c>
      <c r="N22" s="17">
        <f t="shared" si="4"/>
        <v>0</v>
      </c>
      <c r="O22" s="18">
        <v>69</v>
      </c>
      <c r="P22" s="17">
        <f t="shared" si="5"/>
        <v>22.258064516129032</v>
      </c>
      <c r="Q22" s="18">
        <v>0</v>
      </c>
      <c r="R22" s="17">
        <f t="shared" si="14"/>
        <v>0</v>
      </c>
      <c r="S22" s="18">
        <v>0</v>
      </c>
      <c r="T22" s="17">
        <f t="shared" si="16"/>
        <v>0</v>
      </c>
      <c r="U22" s="18">
        <v>1</v>
      </c>
      <c r="V22" s="17">
        <f t="shared" si="6"/>
        <v>0.3225806451612903</v>
      </c>
      <c r="W22" s="18">
        <v>0</v>
      </c>
      <c r="X22" s="17">
        <f t="shared" si="7"/>
        <v>0</v>
      </c>
      <c r="Y22" s="18">
        <v>0</v>
      </c>
      <c r="Z22" s="17">
        <f t="shared" si="8"/>
        <v>0</v>
      </c>
      <c r="AA22" s="63">
        <f t="shared" si="15"/>
        <v>298</v>
      </c>
      <c r="AB22" s="67">
        <f t="shared" si="9"/>
        <v>96.12903225806451</v>
      </c>
      <c r="AC22" s="18">
        <v>12</v>
      </c>
      <c r="AD22" s="76">
        <f t="shared" si="10"/>
        <v>3.870967741935484</v>
      </c>
      <c r="AE22" s="63">
        <f t="shared" si="11"/>
        <v>310</v>
      </c>
      <c r="AF22" s="76">
        <f t="shared" si="12"/>
        <v>44.34907010014306</v>
      </c>
      <c r="AG22" s="77">
        <f t="shared" si="13"/>
        <v>-55.65092989985694</v>
      </c>
    </row>
    <row r="23" spans="1:33" s="25" customFormat="1" ht="12.75">
      <c r="A23" s="226"/>
      <c r="B23" s="108">
        <v>187</v>
      </c>
      <c r="C23" s="109" t="s">
        <v>8</v>
      </c>
      <c r="D23" s="110">
        <v>700</v>
      </c>
      <c r="E23" s="18">
        <v>128</v>
      </c>
      <c r="F23" s="17">
        <f t="shared" si="0"/>
        <v>41.157556270096464</v>
      </c>
      <c r="G23" s="18">
        <v>99</v>
      </c>
      <c r="H23" s="17">
        <f t="shared" si="1"/>
        <v>31.832797427652732</v>
      </c>
      <c r="I23" s="132">
        <v>2</v>
      </c>
      <c r="J23" s="17">
        <f t="shared" si="2"/>
        <v>0.6430868167202572</v>
      </c>
      <c r="K23" s="18">
        <v>4</v>
      </c>
      <c r="L23" s="17">
        <f t="shared" si="3"/>
        <v>1.2861736334405145</v>
      </c>
      <c r="M23" s="132">
        <v>8</v>
      </c>
      <c r="N23" s="17">
        <f t="shared" si="4"/>
        <v>2.572347266881029</v>
      </c>
      <c r="O23" s="18">
        <v>63</v>
      </c>
      <c r="P23" s="17">
        <f t="shared" si="5"/>
        <v>20.257234726688104</v>
      </c>
      <c r="Q23" s="18">
        <v>2</v>
      </c>
      <c r="R23" s="17">
        <f t="shared" si="14"/>
        <v>0.6430868167202572</v>
      </c>
      <c r="S23" s="18">
        <v>0</v>
      </c>
      <c r="T23" s="17">
        <f t="shared" si="16"/>
        <v>0</v>
      </c>
      <c r="U23" s="18">
        <v>1</v>
      </c>
      <c r="V23" s="17">
        <f t="shared" si="6"/>
        <v>0.3215434083601286</v>
      </c>
      <c r="W23" s="18">
        <v>0</v>
      </c>
      <c r="X23" s="17">
        <f t="shared" si="7"/>
        <v>0</v>
      </c>
      <c r="Y23" s="18">
        <v>0</v>
      </c>
      <c r="Z23" s="17">
        <f t="shared" si="8"/>
        <v>0</v>
      </c>
      <c r="AA23" s="63">
        <f t="shared" si="15"/>
        <v>305</v>
      </c>
      <c r="AB23" s="67">
        <f t="shared" si="9"/>
        <v>98.07073954983923</v>
      </c>
      <c r="AC23" s="18">
        <v>6</v>
      </c>
      <c r="AD23" s="76">
        <f t="shared" si="10"/>
        <v>1.929260450160772</v>
      </c>
      <c r="AE23" s="63">
        <f t="shared" si="11"/>
        <v>311</v>
      </c>
      <c r="AF23" s="76">
        <f t="shared" si="12"/>
        <v>44.42857142857143</v>
      </c>
      <c r="AG23" s="77">
        <f t="shared" si="13"/>
        <v>-55.57142857142857</v>
      </c>
    </row>
    <row r="24" spans="1:33" s="25" customFormat="1" ht="12.75">
      <c r="A24" s="226"/>
      <c r="B24" s="108">
        <v>188</v>
      </c>
      <c r="C24" s="109" t="s">
        <v>7</v>
      </c>
      <c r="D24" s="110">
        <v>629</v>
      </c>
      <c r="E24" s="18">
        <v>151</v>
      </c>
      <c r="F24" s="17">
        <f t="shared" si="0"/>
        <v>42.41573033707865</v>
      </c>
      <c r="G24" s="18">
        <v>138</v>
      </c>
      <c r="H24" s="17">
        <f t="shared" si="1"/>
        <v>38.764044943820224</v>
      </c>
      <c r="I24" s="132">
        <v>2</v>
      </c>
      <c r="J24" s="17">
        <f t="shared" si="2"/>
        <v>0.5617977528089888</v>
      </c>
      <c r="K24" s="18">
        <v>9</v>
      </c>
      <c r="L24" s="17">
        <f t="shared" si="3"/>
        <v>2.528089887640449</v>
      </c>
      <c r="M24" s="132">
        <v>4</v>
      </c>
      <c r="N24" s="17">
        <f t="shared" si="4"/>
        <v>1.1235955056179776</v>
      </c>
      <c r="O24" s="18">
        <v>49</v>
      </c>
      <c r="P24" s="17">
        <f t="shared" si="5"/>
        <v>13.764044943820226</v>
      </c>
      <c r="Q24" s="18">
        <v>0</v>
      </c>
      <c r="R24" s="17">
        <f t="shared" si="14"/>
        <v>0</v>
      </c>
      <c r="S24" s="18">
        <v>0</v>
      </c>
      <c r="T24" s="17">
        <f t="shared" si="16"/>
        <v>0</v>
      </c>
      <c r="U24" s="18">
        <v>0</v>
      </c>
      <c r="V24" s="17">
        <f t="shared" si="6"/>
        <v>0</v>
      </c>
      <c r="W24" s="18">
        <v>0</v>
      </c>
      <c r="X24" s="17">
        <f t="shared" si="7"/>
        <v>0</v>
      </c>
      <c r="Y24" s="18">
        <v>0</v>
      </c>
      <c r="Z24" s="17">
        <f t="shared" si="8"/>
        <v>0</v>
      </c>
      <c r="AA24" s="63">
        <f t="shared" si="15"/>
        <v>353</v>
      </c>
      <c r="AB24" s="67">
        <f t="shared" si="9"/>
        <v>99.15730337078652</v>
      </c>
      <c r="AC24" s="18">
        <v>3</v>
      </c>
      <c r="AD24" s="76">
        <f t="shared" si="10"/>
        <v>0.8426966292134831</v>
      </c>
      <c r="AE24" s="63">
        <f t="shared" si="11"/>
        <v>356</v>
      </c>
      <c r="AF24" s="76">
        <f t="shared" si="12"/>
        <v>56.59777424483307</v>
      </c>
      <c r="AG24" s="77">
        <f t="shared" si="13"/>
        <v>-43.40222575516693</v>
      </c>
    </row>
    <row r="25" spans="1:33" s="25" customFormat="1" ht="12.75">
      <c r="A25" s="226"/>
      <c r="B25" s="108">
        <v>188</v>
      </c>
      <c r="C25" s="109" t="s">
        <v>8</v>
      </c>
      <c r="D25" s="110">
        <v>629</v>
      </c>
      <c r="E25" s="18">
        <v>148</v>
      </c>
      <c r="F25" s="17">
        <f t="shared" si="0"/>
        <v>40.99722991689751</v>
      </c>
      <c r="G25" s="18">
        <v>150</v>
      </c>
      <c r="H25" s="17">
        <f t="shared" si="1"/>
        <v>41.55124653739612</v>
      </c>
      <c r="I25" s="132">
        <v>4</v>
      </c>
      <c r="J25" s="17">
        <f t="shared" si="2"/>
        <v>1.10803324099723</v>
      </c>
      <c r="K25" s="18">
        <v>4</v>
      </c>
      <c r="L25" s="17">
        <f t="shared" si="3"/>
        <v>1.10803324099723</v>
      </c>
      <c r="M25" s="132">
        <v>4</v>
      </c>
      <c r="N25" s="17">
        <f t="shared" si="4"/>
        <v>1.10803324099723</v>
      </c>
      <c r="O25" s="18">
        <v>46</v>
      </c>
      <c r="P25" s="17">
        <f t="shared" si="5"/>
        <v>12.742382271468145</v>
      </c>
      <c r="Q25" s="18">
        <v>0</v>
      </c>
      <c r="R25" s="17">
        <f t="shared" si="14"/>
        <v>0</v>
      </c>
      <c r="S25" s="18">
        <v>0</v>
      </c>
      <c r="T25" s="17">
        <f t="shared" si="16"/>
        <v>0</v>
      </c>
      <c r="U25" s="18">
        <v>0</v>
      </c>
      <c r="V25" s="17">
        <f t="shared" si="6"/>
        <v>0</v>
      </c>
      <c r="W25" s="18">
        <v>0</v>
      </c>
      <c r="X25" s="17">
        <f t="shared" si="7"/>
        <v>0</v>
      </c>
      <c r="Y25" s="18">
        <v>0</v>
      </c>
      <c r="Z25" s="17">
        <f t="shared" si="8"/>
        <v>0</v>
      </c>
      <c r="AA25" s="63">
        <f t="shared" si="15"/>
        <v>356</v>
      </c>
      <c r="AB25" s="67">
        <f t="shared" si="9"/>
        <v>98.61495844875347</v>
      </c>
      <c r="AC25" s="18">
        <v>5</v>
      </c>
      <c r="AD25" s="76">
        <f t="shared" si="10"/>
        <v>1.3850415512465373</v>
      </c>
      <c r="AE25" s="63">
        <f t="shared" si="11"/>
        <v>361</v>
      </c>
      <c r="AF25" s="76">
        <f t="shared" si="12"/>
        <v>57.39268680445151</v>
      </c>
      <c r="AG25" s="77">
        <f t="shared" si="13"/>
        <v>-42.60731319554849</v>
      </c>
    </row>
    <row r="26" spans="1:33" s="25" customFormat="1" ht="12.75">
      <c r="A26" s="226"/>
      <c r="B26" s="135">
        <v>189</v>
      </c>
      <c r="C26" s="136" t="s">
        <v>7</v>
      </c>
      <c r="D26" s="137">
        <v>654</v>
      </c>
      <c r="E26" s="140">
        <v>132</v>
      </c>
      <c r="F26" s="139">
        <f t="shared" si="0"/>
        <v>39.40298507462687</v>
      </c>
      <c r="G26" s="140">
        <v>92</v>
      </c>
      <c r="H26" s="139">
        <f t="shared" si="1"/>
        <v>27.46268656716418</v>
      </c>
      <c r="I26" s="161">
        <v>14</v>
      </c>
      <c r="J26" s="139">
        <f t="shared" si="2"/>
        <v>4.179104477611941</v>
      </c>
      <c r="K26" s="140">
        <v>1</v>
      </c>
      <c r="L26" s="139">
        <f t="shared" si="3"/>
        <v>0.2985074626865672</v>
      </c>
      <c r="M26" s="161">
        <v>2</v>
      </c>
      <c r="N26" s="139">
        <f t="shared" si="4"/>
        <v>0.5970149253731344</v>
      </c>
      <c r="O26" s="140">
        <v>64</v>
      </c>
      <c r="P26" s="139">
        <f t="shared" si="5"/>
        <v>19.1044776119403</v>
      </c>
      <c r="Q26" s="140">
        <v>0</v>
      </c>
      <c r="R26" s="139">
        <f t="shared" si="14"/>
        <v>0</v>
      </c>
      <c r="S26" s="140">
        <v>0</v>
      </c>
      <c r="T26" s="139">
        <f t="shared" si="16"/>
        <v>0</v>
      </c>
      <c r="U26" s="140">
        <v>0</v>
      </c>
      <c r="V26" s="139">
        <f t="shared" si="6"/>
        <v>0</v>
      </c>
      <c r="W26" s="140">
        <v>0</v>
      </c>
      <c r="X26" s="139">
        <f t="shared" si="7"/>
        <v>0</v>
      </c>
      <c r="Y26" s="140">
        <v>0</v>
      </c>
      <c r="Z26" s="139">
        <f t="shared" si="8"/>
        <v>0</v>
      </c>
      <c r="AA26" s="143">
        <f t="shared" si="15"/>
        <v>305</v>
      </c>
      <c r="AB26" s="144">
        <f t="shared" si="9"/>
        <v>91.04477611940298</v>
      </c>
      <c r="AC26" s="140">
        <v>30</v>
      </c>
      <c r="AD26" s="162">
        <f t="shared" si="10"/>
        <v>8.955223880597014</v>
      </c>
      <c r="AE26" s="143">
        <f t="shared" si="11"/>
        <v>335</v>
      </c>
      <c r="AF26" s="162">
        <f t="shared" si="12"/>
        <v>51.223241590214066</v>
      </c>
      <c r="AG26" s="165">
        <f t="shared" si="13"/>
        <v>-48.776758409785934</v>
      </c>
    </row>
    <row r="27" spans="1:33" s="25" customFormat="1" ht="12.75">
      <c r="A27" s="226"/>
      <c r="B27" s="108">
        <v>189</v>
      </c>
      <c r="C27" s="109" t="s">
        <v>8</v>
      </c>
      <c r="D27" s="110">
        <v>654</v>
      </c>
      <c r="E27" s="18">
        <v>149</v>
      </c>
      <c r="F27" s="17">
        <f t="shared" si="0"/>
        <v>42.81609195402299</v>
      </c>
      <c r="G27" s="18">
        <v>91</v>
      </c>
      <c r="H27" s="17">
        <f t="shared" si="1"/>
        <v>26.14942528735632</v>
      </c>
      <c r="I27" s="132">
        <v>9</v>
      </c>
      <c r="J27" s="17">
        <f t="shared" si="2"/>
        <v>2.586206896551724</v>
      </c>
      <c r="K27" s="18">
        <v>5</v>
      </c>
      <c r="L27" s="17">
        <f t="shared" si="3"/>
        <v>1.4367816091954022</v>
      </c>
      <c r="M27" s="132">
        <v>4</v>
      </c>
      <c r="N27" s="17">
        <f t="shared" si="4"/>
        <v>1.1494252873563218</v>
      </c>
      <c r="O27" s="18">
        <v>83</v>
      </c>
      <c r="P27" s="17">
        <f t="shared" si="5"/>
        <v>23.850574712643677</v>
      </c>
      <c r="Q27" s="18">
        <v>0</v>
      </c>
      <c r="R27" s="17">
        <f t="shared" si="14"/>
        <v>0</v>
      </c>
      <c r="S27" s="18">
        <v>0</v>
      </c>
      <c r="T27" s="17">
        <f t="shared" si="16"/>
        <v>0</v>
      </c>
      <c r="U27" s="18">
        <v>0</v>
      </c>
      <c r="V27" s="17">
        <f t="shared" si="6"/>
        <v>0</v>
      </c>
      <c r="W27" s="18">
        <v>0</v>
      </c>
      <c r="X27" s="17">
        <f t="shared" si="7"/>
        <v>0</v>
      </c>
      <c r="Y27" s="18">
        <v>0</v>
      </c>
      <c r="Z27" s="17">
        <f t="shared" si="8"/>
        <v>0</v>
      </c>
      <c r="AA27" s="63">
        <f t="shared" si="15"/>
        <v>341</v>
      </c>
      <c r="AB27" s="67">
        <f t="shared" si="9"/>
        <v>97.98850574712644</v>
      </c>
      <c r="AC27" s="18">
        <v>7</v>
      </c>
      <c r="AD27" s="76">
        <f t="shared" si="10"/>
        <v>2.0114942528735633</v>
      </c>
      <c r="AE27" s="63">
        <f t="shared" si="11"/>
        <v>348</v>
      </c>
      <c r="AF27" s="76">
        <f t="shared" si="12"/>
        <v>53.21100917431193</v>
      </c>
      <c r="AG27" s="77">
        <f t="shared" si="13"/>
        <v>-46.78899082568807</v>
      </c>
    </row>
    <row r="28" spans="1:33" s="25" customFormat="1" ht="12.75">
      <c r="A28" s="226"/>
      <c r="B28" s="135">
        <v>190</v>
      </c>
      <c r="C28" s="136" t="s">
        <v>7</v>
      </c>
      <c r="D28" s="137">
        <v>526</v>
      </c>
      <c r="E28" s="140">
        <v>101</v>
      </c>
      <c r="F28" s="139">
        <f t="shared" si="0"/>
        <v>38.40304182509506</v>
      </c>
      <c r="G28" s="140">
        <v>93</v>
      </c>
      <c r="H28" s="139">
        <f t="shared" si="1"/>
        <v>35.361216730038024</v>
      </c>
      <c r="I28" s="161">
        <v>3</v>
      </c>
      <c r="J28" s="139">
        <f t="shared" si="2"/>
        <v>1.1406844106463878</v>
      </c>
      <c r="K28" s="140">
        <v>1</v>
      </c>
      <c r="L28" s="139">
        <f t="shared" si="3"/>
        <v>0.38022813688212925</v>
      </c>
      <c r="M28" s="161">
        <v>1</v>
      </c>
      <c r="N28" s="139">
        <f t="shared" si="4"/>
        <v>0.38022813688212925</v>
      </c>
      <c r="O28" s="140">
        <v>54</v>
      </c>
      <c r="P28" s="139">
        <f t="shared" si="5"/>
        <v>20.53231939163498</v>
      </c>
      <c r="Q28" s="140">
        <v>0</v>
      </c>
      <c r="R28" s="139">
        <f t="shared" si="14"/>
        <v>0</v>
      </c>
      <c r="S28" s="140">
        <v>0</v>
      </c>
      <c r="T28" s="139">
        <f t="shared" si="16"/>
        <v>0</v>
      </c>
      <c r="U28" s="140">
        <v>0</v>
      </c>
      <c r="V28" s="139">
        <f t="shared" si="6"/>
        <v>0</v>
      </c>
      <c r="W28" s="140">
        <v>0</v>
      </c>
      <c r="X28" s="139">
        <f t="shared" si="7"/>
        <v>0</v>
      </c>
      <c r="Y28" s="140">
        <v>0</v>
      </c>
      <c r="Z28" s="139">
        <f t="shared" si="8"/>
        <v>0</v>
      </c>
      <c r="AA28" s="143">
        <f t="shared" si="15"/>
        <v>253</v>
      </c>
      <c r="AB28" s="144">
        <f t="shared" si="9"/>
        <v>96.1977186311787</v>
      </c>
      <c r="AC28" s="140">
        <v>10</v>
      </c>
      <c r="AD28" s="162">
        <f t="shared" si="10"/>
        <v>3.802281368821293</v>
      </c>
      <c r="AE28" s="143">
        <f t="shared" si="11"/>
        <v>263</v>
      </c>
      <c r="AF28" s="162">
        <f t="shared" si="12"/>
        <v>50</v>
      </c>
      <c r="AG28" s="165">
        <f t="shared" si="13"/>
        <v>-50</v>
      </c>
    </row>
    <row r="29" spans="1:33" s="25" customFormat="1" ht="12.75">
      <c r="A29" s="226"/>
      <c r="B29" s="108">
        <v>190</v>
      </c>
      <c r="C29" s="109" t="s">
        <v>8</v>
      </c>
      <c r="D29" s="110">
        <v>527</v>
      </c>
      <c r="E29" s="18">
        <v>106</v>
      </c>
      <c r="F29" s="17">
        <f t="shared" si="0"/>
        <v>37.72241992882562</v>
      </c>
      <c r="G29" s="18">
        <v>91</v>
      </c>
      <c r="H29" s="17">
        <f t="shared" si="1"/>
        <v>32.38434163701068</v>
      </c>
      <c r="I29" s="132">
        <v>6</v>
      </c>
      <c r="J29" s="17">
        <f t="shared" si="2"/>
        <v>2.135231316725979</v>
      </c>
      <c r="K29" s="18">
        <v>3</v>
      </c>
      <c r="L29" s="17">
        <f t="shared" si="3"/>
        <v>1.0676156583629894</v>
      </c>
      <c r="M29" s="132">
        <v>4</v>
      </c>
      <c r="N29" s="17">
        <f t="shared" si="4"/>
        <v>1.4234875444839856</v>
      </c>
      <c r="O29" s="18">
        <v>64</v>
      </c>
      <c r="P29" s="17">
        <f t="shared" si="5"/>
        <v>22.77580071174377</v>
      </c>
      <c r="Q29" s="18">
        <v>0</v>
      </c>
      <c r="R29" s="17">
        <f t="shared" si="14"/>
        <v>0</v>
      </c>
      <c r="S29" s="18">
        <v>0</v>
      </c>
      <c r="T29" s="17">
        <f t="shared" si="16"/>
        <v>0</v>
      </c>
      <c r="U29" s="18">
        <v>0</v>
      </c>
      <c r="V29" s="17">
        <f t="shared" si="6"/>
        <v>0</v>
      </c>
      <c r="W29" s="18">
        <v>0</v>
      </c>
      <c r="X29" s="17">
        <f t="shared" si="7"/>
        <v>0</v>
      </c>
      <c r="Y29" s="18">
        <v>0</v>
      </c>
      <c r="Z29" s="17">
        <f t="shared" si="8"/>
        <v>0</v>
      </c>
      <c r="AA29" s="63">
        <f t="shared" si="15"/>
        <v>274</v>
      </c>
      <c r="AB29" s="67">
        <f t="shared" si="9"/>
        <v>97.50889679715303</v>
      </c>
      <c r="AC29" s="18">
        <v>7</v>
      </c>
      <c r="AD29" s="76">
        <f t="shared" si="10"/>
        <v>2.491103202846975</v>
      </c>
      <c r="AE29" s="63">
        <f t="shared" si="11"/>
        <v>281</v>
      </c>
      <c r="AF29" s="76">
        <f t="shared" si="12"/>
        <v>53.32068311195446</v>
      </c>
      <c r="AG29" s="77">
        <f t="shared" si="13"/>
        <v>-46.67931688804554</v>
      </c>
    </row>
    <row r="30" spans="1:33" s="25" customFormat="1" ht="12.75">
      <c r="A30" s="226"/>
      <c r="B30" s="108">
        <v>191</v>
      </c>
      <c r="C30" s="109" t="s">
        <v>7</v>
      </c>
      <c r="D30" s="110">
        <v>568</v>
      </c>
      <c r="E30" s="18">
        <v>115</v>
      </c>
      <c r="F30" s="17">
        <f t="shared" si="0"/>
        <v>38.079470198675494</v>
      </c>
      <c r="G30" s="18">
        <v>97</v>
      </c>
      <c r="H30" s="17">
        <f t="shared" si="1"/>
        <v>32.11920529801324</v>
      </c>
      <c r="I30" s="132">
        <v>6</v>
      </c>
      <c r="J30" s="17">
        <f t="shared" si="2"/>
        <v>1.9867549668874174</v>
      </c>
      <c r="K30" s="18">
        <v>0</v>
      </c>
      <c r="L30" s="17">
        <f t="shared" si="3"/>
        <v>0</v>
      </c>
      <c r="M30" s="132">
        <v>2</v>
      </c>
      <c r="N30" s="17">
        <f t="shared" si="4"/>
        <v>0.6622516556291391</v>
      </c>
      <c r="O30" s="18">
        <v>77</v>
      </c>
      <c r="P30" s="17">
        <f t="shared" si="5"/>
        <v>25.496688741721858</v>
      </c>
      <c r="Q30" s="18">
        <v>0</v>
      </c>
      <c r="R30" s="17">
        <f t="shared" si="14"/>
        <v>0</v>
      </c>
      <c r="S30" s="18">
        <v>1</v>
      </c>
      <c r="T30" s="17">
        <f t="shared" si="16"/>
        <v>0.33112582781456956</v>
      </c>
      <c r="U30" s="18">
        <v>0</v>
      </c>
      <c r="V30" s="17">
        <f t="shared" si="6"/>
        <v>0</v>
      </c>
      <c r="W30" s="18">
        <v>0</v>
      </c>
      <c r="X30" s="17">
        <f t="shared" si="7"/>
        <v>0</v>
      </c>
      <c r="Y30" s="18">
        <v>0</v>
      </c>
      <c r="Z30" s="17">
        <f t="shared" si="8"/>
        <v>0</v>
      </c>
      <c r="AA30" s="63">
        <f t="shared" si="15"/>
        <v>298</v>
      </c>
      <c r="AB30" s="67">
        <f t="shared" si="9"/>
        <v>98.67549668874173</v>
      </c>
      <c r="AC30" s="18">
        <v>4</v>
      </c>
      <c r="AD30" s="76">
        <f t="shared" si="10"/>
        <v>1.3245033112582782</v>
      </c>
      <c r="AE30" s="63">
        <f t="shared" si="11"/>
        <v>302</v>
      </c>
      <c r="AF30" s="76">
        <f t="shared" si="12"/>
        <v>53.16901408450704</v>
      </c>
      <c r="AG30" s="77">
        <f t="shared" si="13"/>
        <v>-46.83098591549296</v>
      </c>
    </row>
    <row r="31" spans="1:33" s="25" customFormat="1" ht="12.75">
      <c r="A31" s="226"/>
      <c r="B31" s="135">
        <v>191</v>
      </c>
      <c r="C31" s="136" t="s">
        <v>8</v>
      </c>
      <c r="D31" s="137">
        <v>569</v>
      </c>
      <c r="E31" s="140">
        <v>95</v>
      </c>
      <c r="F31" s="139">
        <f t="shared" si="0"/>
        <v>32.42320819112628</v>
      </c>
      <c r="G31" s="140">
        <v>81</v>
      </c>
      <c r="H31" s="139">
        <f t="shared" si="1"/>
        <v>27.64505119453925</v>
      </c>
      <c r="I31" s="161">
        <v>6</v>
      </c>
      <c r="J31" s="139">
        <f t="shared" si="2"/>
        <v>2.04778156996587</v>
      </c>
      <c r="K31" s="140">
        <v>2</v>
      </c>
      <c r="L31" s="139">
        <f t="shared" si="3"/>
        <v>0.6825938566552902</v>
      </c>
      <c r="M31" s="161">
        <v>7</v>
      </c>
      <c r="N31" s="139">
        <f t="shared" si="4"/>
        <v>2.3890784982935154</v>
      </c>
      <c r="O31" s="140">
        <v>86</v>
      </c>
      <c r="P31" s="139">
        <f t="shared" si="5"/>
        <v>29.351535836177472</v>
      </c>
      <c r="Q31" s="140">
        <v>0</v>
      </c>
      <c r="R31" s="139">
        <f t="shared" si="14"/>
        <v>0</v>
      </c>
      <c r="S31" s="140">
        <v>0</v>
      </c>
      <c r="T31" s="139">
        <f t="shared" si="16"/>
        <v>0</v>
      </c>
      <c r="U31" s="140">
        <v>0</v>
      </c>
      <c r="V31" s="139">
        <f t="shared" si="6"/>
        <v>0</v>
      </c>
      <c r="W31" s="140">
        <v>1</v>
      </c>
      <c r="X31" s="139">
        <f t="shared" si="7"/>
        <v>0.3412969283276451</v>
      </c>
      <c r="Y31" s="140">
        <v>1</v>
      </c>
      <c r="Z31" s="139">
        <f t="shared" si="8"/>
        <v>0.3412969283276451</v>
      </c>
      <c r="AA31" s="143">
        <f t="shared" si="15"/>
        <v>279</v>
      </c>
      <c r="AB31" s="144">
        <f t="shared" si="9"/>
        <v>95.22184300341297</v>
      </c>
      <c r="AC31" s="140">
        <v>14</v>
      </c>
      <c r="AD31" s="162">
        <f t="shared" si="10"/>
        <v>4.778156996587031</v>
      </c>
      <c r="AE31" s="143">
        <f t="shared" si="11"/>
        <v>293</v>
      </c>
      <c r="AF31" s="162">
        <f t="shared" si="12"/>
        <v>51.493848857644984</v>
      </c>
      <c r="AG31" s="165">
        <f t="shared" si="13"/>
        <v>-48.506151142355016</v>
      </c>
    </row>
    <row r="32" spans="1:33" s="25" customFormat="1" ht="12.75">
      <c r="A32" s="226"/>
      <c r="B32" s="108">
        <v>192</v>
      </c>
      <c r="C32" s="109" t="s">
        <v>7</v>
      </c>
      <c r="D32" s="110">
        <v>532</v>
      </c>
      <c r="E32" s="18">
        <v>92</v>
      </c>
      <c r="F32" s="17">
        <f t="shared" si="0"/>
        <v>41.81818181818181</v>
      </c>
      <c r="G32" s="18">
        <v>65</v>
      </c>
      <c r="H32" s="17">
        <f t="shared" si="1"/>
        <v>29.545454545454547</v>
      </c>
      <c r="I32" s="132">
        <v>4</v>
      </c>
      <c r="J32" s="17">
        <f t="shared" si="2"/>
        <v>1.8181818181818181</v>
      </c>
      <c r="K32" s="18">
        <v>4</v>
      </c>
      <c r="L32" s="17">
        <f t="shared" si="3"/>
        <v>1.8181818181818181</v>
      </c>
      <c r="M32" s="132">
        <v>4</v>
      </c>
      <c r="N32" s="17">
        <f t="shared" si="4"/>
        <v>1.8181818181818181</v>
      </c>
      <c r="O32" s="18">
        <v>44</v>
      </c>
      <c r="P32" s="17">
        <f t="shared" si="5"/>
        <v>20</v>
      </c>
      <c r="Q32" s="18">
        <v>0</v>
      </c>
      <c r="R32" s="17">
        <f t="shared" si="14"/>
        <v>0</v>
      </c>
      <c r="S32" s="18">
        <v>0</v>
      </c>
      <c r="T32" s="17">
        <f t="shared" si="16"/>
        <v>0</v>
      </c>
      <c r="U32" s="18">
        <v>0</v>
      </c>
      <c r="V32" s="17">
        <f t="shared" si="6"/>
        <v>0</v>
      </c>
      <c r="W32" s="18">
        <v>0</v>
      </c>
      <c r="X32" s="17">
        <f t="shared" si="7"/>
        <v>0</v>
      </c>
      <c r="Y32" s="18">
        <v>0</v>
      </c>
      <c r="Z32" s="17">
        <f t="shared" si="8"/>
        <v>0</v>
      </c>
      <c r="AA32" s="63">
        <f t="shared" si="15"/>
        <v>213</v>
      </c>
      <c r="AB32" s="67">
        <f t="shared" si="9"/>
        <v>96.81818181818181</v>
      </c>
      <c r="AC32" s="18">
        <v>7</v>
      </c>
      <c r="AD32" s="76">
        <f t="shared" si="10"/>
        <v>3.1818181818181817</v>
      </c>
      <c r="AE32" s="63">
        <f t="shared" si="11"/>
        <v>220</v>
      </c>
      <c r="AF32" s="76">
        <f t="shared" si="12"/>
        <v>41.35338345864661</v>
      </c>
      <c r="AG32" s="77">
        <f t="shared" si="13"/>
        <v>-58.64661654135339</v>
      </c>
    </row>
    <row r="33" spans="1:33" s="25" customFormat="1" ht="12.75">
      <c r="A33" s="226"/>
      <c r="B33" s="108">
        <v>192</v>
      </c>
      <c r="C33" s="109" t="s">
        <v>8</v>
      </c>
      <c r="D33" s="110">
        <v>533</v>
      </c>
      <c r="E33" s="18">
        <v>125</v>
      </c>
      <c r="F33" s="17">
        <f t="shared" si="0"/>
        <v>46.2962962962963</v>
      </c>
      <c r="G33" s="18">
        <v>73</v>
      </c>
      <c r="H33" s="17">
        <f t="shared" si="1"/>
        <v>27.037037037037038</v>
      </c>
      <c r="I33" s="132">
        <v>4</v>
      </c>
      <c r="J33" s="17">
        <f t="shared" si="2"/>
        <v>1.4814814814814816</v>
      </c>
      <c r="K33" s="18">
        <v>10</v>
      </c>
      <c r="L33" s="17">
        <f t="shared" si="3"/>
        <v>3.7037037037037033</v>
      </c>
      <c r="M33" s="132">
        <v>2</v>
      </c>
      <c r="N33" s="17">
        <f t="shared" si="4"/>
        <v>0.7407407407407408</v>
      </c>
      <c r="O33" s="18">
        <v>45</v>
      </c>
      <c r="P33" s="17">
        <f t="shared" si="5"/>
        <v>16.666666666666664</v>
      </c>
      <c r="Q33" s="18">
        <v>0</v>
      </c>
      <c r="R33" s="17">
        <f t="shared" si="14"/>
        <v>0</v>
      </c>
      <c r="S33" s="18">
        <v>1</v>
      </c>
      <c r="T33" s="17">
        <f t="shared" si="16"/>
        <v>0.3703703703703704</v>
      </c>
      <c r="U33" s="18">
        <v>0</v>
      </c>
      <c r="V33" s="17">
        <f t="shared" si="6"/>
        <v>0</v>
      </c>
      <c r="W33" s="18">
        <v>0</v>
      </c>
      <c r="X33" s="17">
        <f t="shared" si="7"/>
        <v>0</v>
      </c>
      <c r="Y33" s="18">
        <v>0</v>
      </c>
      <c r="Z33" s="17">
        <f t="shared" si="8"/>
        <v>0</v>
      </c>
      <c r="AA33" s="63">
        <f t="shared" si="15"/>
        <v>260</v>
      </c>
      <c r="AB33" s="67">
        <f t="shared" si="9"/>
        <v>96.29629629629629</v>
      </c>
      <c r="AC33" s="18">
        <v>10</v>
      </c>
      <c r="AD33" s="76">
        <f t="shared" si="10"/>
        <v>3.7037037037037033</v>
      </c>
      <c r="AE33" s="63">
        <f t="shared" si="11"/>
        <v>270</v>
      </c>
      <c r="AF33" s="76">
        <f t="shared" si="12"/>
        <v>50.65666041275797</v>
      </c>
      <c r="AG33" s="77">
        <f t="shared" si="13"/>
        <v>-49.34333958724203</v>
      </c>
    </row>
    <row r="34" spans="1:33" s="25" customFormat="1" ht="12.75">
      <c r="A34" s="226"/>
      <c r="B34" s="108">
        <v>193</v>
      </c>
      <c r="C34" s="109" t="s">
        <v>7</v>
      </c>
      <c r="D34" s="110">
        <v>603</v>
      </c>
      <c r="E34" s="18">
        <v>93</v>
      </c>
      <c r="F34" s="17">
        <f t="shared" si="0"/>
        <v>29.903536977491964</v>
      </c>
      <c r="G34" s="18">
        <v>128</v>
      </c>
      <c r="H34" s="17">
        <f t="shared" si="1"/>
        <v>41.157556270096464</v>
      </c>
      <c r="I34" s="132">
        <v>15</v>
      </c>
      <c r="J34" s="17">
        <f t="shared" si="2"/>
        <v>4.823151125401929</v>
      </c>
      <c r="K34" s="18">
        <v>6</v>
      </c>
      <c r="L34" s="17">
        <f t="shared" si="3"/>
        <v>1.929260450160772</v>
      </c>
      <c r="M34" s="132">
        <v>5</v>
      </c>
      <c r="N34" s="17">
        <f t="shared" si="4"/>
        <v>1.607717041800643</v>
      </c>
      <c r="O34" s="18">
        <v>58</v>
      </c>
      <c r="P34" s="17">
        <f t="shared" si="5"/>
        <v>18.64951768488746</v>
      </c>
      <c r="Q34" s="18">
        <v>0</v>
      </c>
      <c r="R34" s="17">
        <f t="shared" si="14"/>
        <v>0</v>
      </c>
      <c r="S34" s="18">
        <v>0</v>
      </c>
      <c r="T34" s="17">
        <f t="shared" si="16"/>
        <v>0</v>
      </c>
      <c r="U34" s="18">
        <v>0</v>
      </c>
      <c r="V34" s="17">
        <f t="shared" si="6"/>
        <v>0</v>
      </c>
      <c r="W34" s="18">
        <v>0</v>
      </c>
      <c r="X34" s="17">
        <f t="shared" si="7"/>
        <v>0</v>
      </c>
      <c r="Y34" s="18">
        <v>0</v>
      </c>
      <c r="Z34" s="17">
        <f t="shared" si="8"/>
        <v>0</v>
      </c>
      <c r="AA34" s="63">
        <f t="shared" si="15"/>
        <v>305</v>
      </c>
      <c r="AB34" s="67">
        <f t="shared" si="9"/>
        <v>98.07073954983923</v>
      </c>
      <c r="AC34" s="18">
        <v>6</v>
      </c>
      <c r="AD34" s="76">
        <f t="shared" si="10"/>
        <v>1.929260450160772</v>
      </c>
      <c r="AE34" s="63">
        <f t="shared" si="11"/>
        <v>311</v>
      </c>
      <c r="AF34" s="76">
        <f t="shared" si="12"/>
        <v>51.575456053067995</v>
      </c>
      <c r="AG34" s="77">
        <f t="shared" si="13"/>
        <v>-48.424543946932005</v>
      </c>
    </row>
    <row r="35" spans="1:33" s="25" customFormat="1" ht="12.75">
      <c r="A35" s="226"/>
      <c r="B35" s="135">
        <v>194</v>
      </c>
      <c r="C35" s="136" t="s">
        <v>7</v>
      </c>
      <c r="D35" s="137">
        <v>506</v>
      </c>
      <c r="E35" s="140">
        <v>124</v>
      </c>
      <c r="F35" s="139">
        <f t="shared" si="0"/>
        <v>42.465753424657535</v>
      </c>
      <c r="G35" s="140">
        <v>84</v>
      </c>
      <c r="H35" s="139">
        <f t="shared" si="1"/>
        <v>28.767123287671232</v>
      </c>
      <c r="I35" s="161">
        <v>7</v>
      </c>
      <c r="J35" s="139">
        <f t="shared" si="2"/>
        <v>2.3972602739726026</v>
      </c>
      <c r="K35" s="140">
        <v>4</v>
      </c>
      <c r="L35" s="139">
        <f t="shared" si="3"/>
        <v>1.36986301369863</v>
      </c>
      <c r="M35" s="161">
        <v>3</v>
      </c>
      <c r="N35" s="139">
        <f t="shared" si="4"/>
        <v>1.0273972602739725</v>
      </c>
      <c r="O35" s="140">
        <v>66</v>
      </c>
      <c r="P35" s="139">
        <f t="shared" si="5"/>
        <v>22.602739726027394</v>
      </c>
      <c r="Q35" s="140">
        <v>0</v>
      </c>
      <c r="R35" s="139">
        <f t="shared" si="14"/>
        <v>0</v>
      </c>
      <c r="S35" s="140">
        <v>0</v>
      </c>
      <c r="T35" s="139">
        <f t="shared" si="16"/>
        <v>0</v>
      </c>
      <c r="U35" s="140">
        <v>0</v>
      </c>
      <c r="V35" s="139">
        <f t="shared" si="6"/>
        <v>0</v>
      </c>
      <c r="W35" s="140">
        <v>0</v>
      </c>
      <c r="X35" s="139">
        <f t="shared" si="7"/>
        <v>0</v>
      </c>
      <c r="Y35" s="140">
        <v>0</v>
      </c>
      <c r="Z35" s="139">
        <f t="shared" si="8"/>
        <v>0</v>
      </c>
      <c r="AA35" s="143">
        <f t="shared" si="15"/>
        <v>288</v>
      </c>
      <c r="AB35" s="144">
        <f t="shared" si="9"/>
        <v>98.63013698630137</v>
      </c>
      <c r="AC35" s="140">
        <v>4</v>
      </c>
      <c r="AD35" s="162">
        <f t="shared" si="10"/>
        <v>1.36986301369863</v>
      </c>
      <c r="AE35" s="143">
        <f t="shared" si="11"/>
        <v>292</v>
      </c>
      <c r="AF35" s="162">
        <f t="shared" si="12"/>
        <v>57.70750988142292</v>
      </c>
      <c r="AG35" s="165">
        <f t="shared" si="13"/>
        <v>-42.29249011857708</v>
      </c>
    </row>
    <row r="36" spans="1:33" s="25" customFormat="1" ht="12.75">
      <c r="A36" s="226"/>
      <c r="B36" s="108">
        <v>194</v>
      </c>
      <c r="C36" s="109" t="s">
        <v>8</v>
      </c>
      <c r="D36" s="110">
        <v>507</v>
      </c>
      <c r="E36" s="18">
        <v>95</v>
      </c>
      <c r="F36" s="17">
        <f t="shared" si="0"/>
        <v>41.85022026431718</v>
      </c>
      <c r="G36" s="18">
        <v>69</v>
      </c>
      <c r="H36" s="17">
        <f t="shared" si="1"/>
        <v>30.396475770925107</v>
      </c>
      <c r="I36" s="132">
        <v>1</v>
      </c>
      <c r="J36" s="17">
        <f t="shared" si="2"/>
        <v>0.4405286343612335</v>
      </c>
      <c r="K36" s="18">
        <v>2</v>
      </c>
      <c r="L36" s="17">
        <f t="shared" si="3"/>
        <v>0.881057268722467</v>
      </c>
      <c r="M36" s="132">
        <v>2</v>
      </c>
      <c r="N36" s="17">
        <f t="shared" si="4"/>
        <v>0.881057268722467</v>
      </c>
      <c r="O36" s="18">
        <v>52</v>
      </c>
      <c r="P36" s="17">
        <f t="shared" si="5"/>
        <v>22.90748898678414</v>
      </c>
      <c r="Q36" s="18">
        <v>0</v>
      </c>
      <c r="R36" s="17">
        <f t="shared" si="14"/>
        <v>0</v>
      </c>
      <c r="S36" s="18">
        <v>0</v>
      </c>
      <c r="T36" s="17">
        <f t="shared" si="16"/>
        <v>0</v>
      </c>
      <c r="U36" s="18">
        <v>0</v>
      </c>
      <c r="V36" s="17">
        <f t="shared" si="6"/>
        <v>0</v>
      </c>
      <c r="W36" s="18">
        <v>0</v>
      </c>
      <c r="X36" s="17">
        <f t="shared" si="7"/>
        <v>0</v>
      </c>
      <c r="Y36" s="18">
        <v>0</v>
      </c>
      <c r="Z36" s="17">
        <f t="shared" si="8"/>
        <v>0</v>
      </c>
      <c r="AA36" s="63">
        <f t="shared" si="15"/>
        <v>221</v>
      </c>
      <c r="AB36" s="67">
        <f t="shared" si="9"/>
        <v>97.3568281938326</v>
      </c>
      <c r="AC36" s="18">
        <v>6</v>
      </c>
      <c r="AD36" s="76">
        <f t="shared" si="10"/>
        <v>2.643171806167401</v>
      </c>
      <c r="AE36" s="63">
        <f t="shared" si="11"/>
        <v>227</v>
      </c>
      <c r="AF36" s="76">
        <f t="shared" si="12"/>
        <v>44.773175542406314</v>
      </c>
      <c r="AG36" s="77">
        <f t="shared" si="13"/>
        <v>-55.226824457593686</v>
      </c>
    </row>
    <row r="37" spans="1:33" s="25" customFormat="1" ht="12.75">
      <c r="A37" s="226"/>
      <c r="B37" s="108">
        <v>195</v>
      </c>
      <c r="C37" s="109" t="s">
        <v>7</v>
      </c>
      <c r="D37" s="110">
        <v>543</v>
      </c>
      <c r="E37" s="18">
        <v>91</v>
      </c>
      <c r="F37" s="17">
        <f t="shared" si="0"/>
        <v>32.851985559566785</v>
      </c>
      <c r="G37" s="18">
        <v>109</v>
      </c>
      <c r="H37" s="17">
        <f t="shared" si="1"/>
        <v>39.35018050541516</v>
      </c>
      <c r="I37" s="132">
        <v>3</v>
      </c>
      <c r="J37" s="17">
        <f t="shared" si="2"/>
        <v>1.083032490974729</v>
      </c>
      <c r="K37" s="18">
        <v>2</v>
      </c>
      <c r="L37" s="17">
        <f t="shared" si="3"/>
        <v>0.7220216606498195</v>
      </c>
      <c r="M37" s="132">
        <v>3</v>
      </c>
      <c r="N37" s="17">
        <f t="shared" si="4"/>
        <v>1.083032490974729</v>
      </c>
      <c r="O37" s="18">
        <v>61</v>
      </c>
      <c r="P37" s="17">
        <f t="shared" si="5"/>
        <v>22.021660649819495</v>
      </c>
      <c r="Q37" s="18">
        <v>0</v>
      </c>
      <c r="R37" s="17">
        <f t="shared" si="14"/>
        <v>0</v>
      </c>
      <c r="S37" s="18">
        <v>0</v>
      </c>
      <c r="T37" s="17">
        <f t="shared" si="16"/>
        <v>0</v>
      </c>
      <c r="U37" s="18">
        <v>0</v>
      </c>
      <c r="V37" s="17">
        <f t="shared" si="6"/>
        <v>0</v>
      </c>
      <c r="W37" s="18">
        <v>0</v>
      </c>
      <c r="X37" s="17">
        <f t="shared" si="7"/>
        <v>0</v>
      </c>
      <c r="Y37" s="18">
        <v>0</v>
      </c>
      <c r="Z37" s="17">
        <f t="shared" si="8"/>
        <v>0</v>
      </c>
      <c r="AA37" s="63">
        <f t="shared" si="15"/>
        <v>269</v>
      </c>
      <c r="AB37" s="67">
        <f t="shared" si="9"/>
        <v>97.11191335740072</v>
      </c>
      <c r="AC37" s="18">
        <v>8</v>
      </c>
      <c r="AD37" s="76">
        <f t="shared" si="10"/>
        <v>2.888086642599278</v>
      </c>
      <c r="AE37" s="63">
        <f t="shared" si="11"/>
        <v>277</v>
      </c>
      <c r="AF37" s="76">
        <f t="shared" si="12"/>
        <v>51.01289134438306</v>
      </c>
      <c r="AG37" s="77">
        <f t="shared" si="13"/>
        <v>-48.98710865561694</v>
      </c>
    </row>
    <row r="38" spans="1:33" s="25" customFormat="1" ht="12.75">
      <c r="A38" s="226"/>
      <c r="B38" s="108">
        <v>195</v>
      </c>
      <c r="C38" s="109" t="s">
        <v>8</v>
      </c>
      <c r="D38" s="110">
        <v>543</v>
      </c>
      <c r="E38" s="18">
        <v>100</v>
      </c>
      <c r="F38" s="17">
        <f t="shared" si="0"/>
        <v>34.96503496503497</v>
      </c>
      <c r="G38" s="18">
        <v>109</v>
      </c>
      <c r="H38" s="17">
        <f t="shared" si="1"/>
        <v>38.111888111888106</v>
      </c>
      <c r="I38" s="132">
        <v>0</v>
      </c>
      <c r="J38" s="17">
        <f t="shared" si="2"/>
        <v>0</v>
      </c>
      <c r="K38" s="18">
        <v>3</v>
      </c>
      <c r="L38" s="17">
        <f t="shared" si="3"/>
        <v>1.048951048951049</v>
      </c>
      <c r="M38" s="132">
        <v>1</v>
      </c>
      <c r="N38" s="17">
        <f t="shared" si="4"/>
        <v>0.34965034965034963</v>
      </c>
      <c r="O38" s="18">
        <v>57</v>
      </c>
      <c r="P38" s="17">
        <f t="shared" si="5"/>
        <v>19.93006993006993</v>
      </c>
      <c r="Q38" s="18">
        <v>1</v>
      </c>
      <c r="R38" s="17">
        <f t="shared" si="14"/>
        <v>0.34965034965034963</v>
      </c>
      <c r="S38" s="18">
        <v>0</v>
      </c>
      <c r="T38" s="17">
        <f t="shared" si="16"/>
        <v>0</v>
      </c>
      <c r="U38" s="18">
        <v>0</v>
      </c>
      <c r="V38" s="17">
        <f t="shared" si="6"/>
        <v>0</v>
      </c>
      <c r="W38" s="18">
        <v>0</v>
      </c>
      <c r="X38" s="17">
        <f t="shared" si="7"/>
        <v>0</v>
      </c>
      <c r="Y38" s="18">
        <v>1</v>
      </c>
      <c r="Z38" s="17">
        <f t="shared" si="8"/>
        <v>0.34965034965034963</v>
      </c>
      <c r="AA38" s="63">
        <f t="shared" si="15"/>
        <v>271</v>
      </c>
      <c r="AB38" s="67">
        <f t="shared" si="9"/>
        <v>94.75524475524476</v>
      </c>
      <c r="AC38" s="18">
        <v>15</v>
      </c>
      <c r="AD38" s="76">
        <f t="shared" si="10"/>
        <v>5.244755244755245</v>
      </c>
      <c r="AE38" s="63">
        <f t="shared" si="11"/>
        <v>286</v>
      </c>
      <c r="AF38" s="76">
        <f t="shared" si="12"/>
        <v>52.67034990791897</v>
      </c>
      <c r="AG38" s="77">
        <f t="shared" si="13"/>
        <v>-47.32965009208103</v>
      </c>
    </row>
    <row r="39" spans="1:33" s="25" customFormat="1" ht="12.75">
      <c r="A39" s="226"/>
      <c r="B39" s="108">
        <v>196</v>
      </c>
      <c r="C39" s="109" t="s">
        <v>7</v>
      </c>
      <c r="D39" s="110">
        <v>589</v>
      </c>
      <c r="E39" s="18">
        <v>80</v>
      </c>
      <c r="F39" s="17">
        <f t="shared" si="0"/>
        <v>26.755852842809364</v>
      </c>
      <c r="G39" s="18">
        <v>128</v>
      </c>
      <c r="H39" s="17">
        <f t="shared" si="1"/>
        <v>42.80936454849498</v>
      </c>
      <c r="I39" s="132">
        <v>6</v>
      </c>
      <c r="J39" s="17">
        <f t="shared" si="2"/>
        <v>2.0066889632107023</v>
      </c>
      <c r="K39" s="18">
        <v>3</v>
      </c>
      <c r="L39" s="17">
        <f t="shared" si="3"/>
        <v>1.0033444816053512</v>
      </c>
      <c r="M39" s="132">
        <v>4</v>
      </c>
      <c r="N39" s="17">
        <f t="shared" si="4"/>
        <v>1.3377926421404682</v>
      </c>
      <c r="O39" s="18">
        <v>71</v>
      </c>
      <c r="P39" s="17">
        <f t="shared" si="5"/>
        <v>23.745819397993312</v>
      </c>
      <c r="Q39" s="18">
        <v>0</v>
      </c>
      <c r="R39" s="17">
        <f t="shared" si="14"/>
        <v>0</v>
      </c>
      <c r="S39" s="18">
        <v>0</v>
      </c>
      <c r="T39" s="17">
        <f t="shared" si="16"/>
        <v>0</v>
      </c>
      <c r="U39" s="18">
        <v>0</v>
      </c>
      <c r="V39" s="17">
        <f t="shared" si="6"/>
        <v>0</v>
      </c>
      <c r="W39" s="18">
        <v>0</v>
      </c>
      <c r="X39" s="17">
        <f t="shared" si="7"/>
        <v>0</v>
      </c>
      <c r="Y39" s="18">
        <v>0</v>
      </c>
      <c r="Z39" s="17">
        <f t="shared" si="8"/>
        <v>0</v>
      </c>
      <c r="AA39" s="63">
        <f t="shared" si="15"/>
        <v>292</v>
      </c>
      <c r="AB39" s="67">
        <f t="shared" si="9"/>
        <v>97.65886287625418</v>
      </c>
      <c r="AC39" s="18">
        <v>7</v>
      </c>
      <c r="AD39" s="76">
        <f t="shared" si="10"/>
        <v>2.341137123745819</v>
      </c>
      <c r="AE39" s="63">
        <f t="shared" si="11"/>
        <v>299</v>
      </c>
      <c r="AF39" s="76">
        <f t="shared" si="12"/>
        <v>50.76400679117148</v>
      </c>
      <c r="AG39" s="77">
        <f t="shared" si="13"/>
        <v>-49.23599320882852</v>
      </c>
    </row>
    <row r="40" spans="1:33" s="25" customFormat="1" ht="12.75">
      <c r="A40" s="226"/>
      <c r="B40" s="108">
        <v>196</v>
      </c>
      <c r="C40" s="109" t="s">
        <v>8</v>
      </c>
      <c r="D40" s="110">
        <v>589</v>
      </c>
      <c r="E40" s="18">
        <v>112</v>
      </c>
      <c r="F40" s="17">
        <f t="shared" si="0"/>
        <v>33.939393939393945</v>
      </c>
      <c r="G40" s="18">
        <v>123</v>
      </c>
      <c r="H40" s="17">
        <f t="shared" si="1"/>
        <v>37.27272727272727</v>
      </c>
      <c r="I40" s="132">
        <v>5</v>
      </c>
      <c r="J40" s="17">
        <f t="shared" si="2"/>
        <v>1.5151515151515151</v>
      </c>
      <c r="K40" s="18">
        <v>1</v>
      </c>
      <c r="L40" s="17">
        <f t="shared" si="3"/>
        <v>0.30303030303030304</v>
      </c>
      <c r="M40" s="132">
        <v>2</v>
      </c>
      <c r="N40" s="17">
        <f t="shared" si="4"/>
        <v>0.6060606060606061</v>
      </c>
      <c r="O40" s="18">
        <v>78</v>
      </c>
      <c r="P40" s="17">
        <f t="shared" si="5"/>
        <v>23.636363636363637</v>
      </c>
      <c r="Q40" s="18">
        <v>0</v>
      </c>
      <c r="R40" s="17">
        <f t="shared" si="14"/>
        <v>0</v>
      </c>
      <c r="S40" s="18">
        <v>0</v>
      </c>
      <c r="T40" s="17">
        <f t="shared" si="16"/>
        <v>0</v>
      </c>
      <c r="U40" s="18">
        <v>0</v>
      </c>
      <c r="V40" s="17">
        <f t="shared" si="6"/>
        <v>0</v>
      </c>
      <c r="W40" s="18">
        <v>0</v>
      </c>
      <c r="X40" s="17">
        <f t="shared" si="7"/>
        <v>0</v>
      </c>
      <c r="Y40" s="18">
        <v>0</v>
      </c>
      <c r="Z40" s="17">
        <f t="shared" si="8"/>
        <v>0</v>
      </c>
      <c r="AA40" s="63">
        <f t="shared" si="15"/>
        <v>321</v>
      </c>
      <c r="AB40" s="67">
        <f t="shared" si="9"/>
        <v>97.27272727272728</v>
      </c>
      <c r="AC40" s="18">
        <v>9</v>
      </c>
      <c r="AD40" s="76">
        <f t="shared" si="10"/>
        <v>2.727272727272727</v>
      </c>
      <c r="AE40" s="63">
        <f t="shared" si="11"/>
        <v>330</v>
      </c>
      <c r="AF40" s="76">
        <f t="shared" si="12"/>
        <v>56.02716468590832</v>
      </c>
      <c r="AG40" s="77">
        <f t="shared" si="13"/>
        <v>-43.97283531409168</v>
      </c>
    </row>
    <row r="41" spans="1:33" s="25" customFormat="1" ht="12.75">
      <c r="A41" s="226"/>
      <c r="B41" s="108">
        <v>197</v>
      </c>
      <c r="C41" s="109" t="s">
        <v>7</v>
      </c>
      <c r="D41" s="110">
        <v>515</v>
      </c>
      <c r="E41" s="18">
        <v>119</v>
      </c>
      <c r="F41" s="17">
        <f t="shared" si="0"/>
        <v>45.41984732824427</v>
      </c>
      <c r="G41" s="18">
        <v>97</v>
      </c>
      <c r="H41" s="17">
        <f t="shared" si="1"/>
        <v>37.02290076335878</v>
      </c>
      <c r="I41" s="132">
        <v>5</v>
      </c>
      <c r="J41" s="17">
        <f t="shared" si="2"/>
        <v>1.9083969465648856</v>
      </c>
      <c r="K41" s="18">
        <v>1</v>
      </c>
      <c r="L41" s="17">
        <f t="shared" si="3"/>
        <v>0.38167938931297707</v>
      </c>
      <c r="M41" s="132">
        <v>2</v>
      </c>
      <c r="N41" s="17">
        <f t="shared" si="4"/>
        <v>0.7633587786259541</v>
      </c>
      <c r="O41" s="18">
        <v>32</v>
      </c>
      <c r="P41" s="17">
        <f t="shared" si="5"/>
        <v>12.213740458015266</v>
      </c>
      <c r="Q41" s="18">
        <v>0</v>
      </c>
      <c r="R41" s="17">
        <f t="shared" si="14"/>
        <v>0</v>
      </c>
      <c r="S41" s="18">
        <v>0</v>
      </c>
      <c r="T41" s="17">
        <f t="shared" si="16"/>
        <v>0</v>
      </c>
      <c r="U41" s="18">
        <v>0</v>
      </c>
      <c r="V41" s="17">
        <f t="shared" si="6"/>
        <v>0</v>
      </c>
      <c r="W41" s="18">
        <v>0</v>
      </c>
      <c r="X41" s="17">
        <f t="shared" si="7"/>
        <v>0</v>
      </c>
      <c r="Y41" s="18">
        <v>0</v>
      </c>
      <c r="Z41" s="17">
        <f t="shared" si="8"/>
        <v>0</v>
      </c>
      <c r="AA41" s="63">
        <f t="shared" si="15"/>
        <v>256</v>
      </c>
      <c r="AB41" s="67">
        <f t="shared" si="9"/>
        <v>97.70992366412213</v>
      </c>
      <c r="AC41" s="18">
        <v>6</v>
      </c>
      <c r="AD41" s="76">
        <f t="shared" si="10"/>
        <v>2.2900763358778624</v>
      </c>
      <c r="AE41" s="63">
        <f t="shared" si="11"/>
        <v>262</v>
      </c>
      <c r="AF41" s="76">
        <f t="shared" si="12"/>
        <v>50.873786407766985</v>
      </c>
      <c r="AG41" s="77">
        <f t="shared" si="13"/>
        <v>-49.126213592233015</v>
      </c>
    </row>
    <row r="42" spans="1:33" s="57" customFormat="1" ht="12.75">
      <c r="A42" s="226" t="s">
        <v>15</v>
      </c>
      <c r="B42" s="135">
        <v>197</v>
      </c>
      <c r="C42" s="136" t="s">
        <v>8</v>
      </c>
      <c r="D42" s="137">
        <v>516</v>
      </c>
      <c r="E42" s="140">
        <v>107</v>
      </c>
      <c r="F42" s="139">
        <f t="shared" si="0"/>
        <v>38.21428571428571</v>
      </c>
      <c r="G42" s="140">
        <v>105</v>
      </c>
      <c r="H42" s="139">
        <f t="shared" si="1"/>
        <v>37.5</v>
      </c>
      <c r="I42" s="161">
        <v>2</v>
      </c>
      <c r="J42" s="139">
        <f t="shared" si="2"/>
        <v>0.7142857142857143</v>
      </c>
      <c r="K42" s="140">
        <v>2</v>
      </c>
      <c r="L42" s="139">
        <f t="shared" si="3"/>
        <v>0.7142857142857143</v>
      </c>
      <c r="M42" s="161">
        <v>5</v>
      </c>
      <c r="N42" s="139">
        <f t="shared" si="4"/>
        <v>1.7857142857142856</v>
      </c>
      <c r="O42" s="140">
        <v>53</v>
      </c>
      <c r="P42" s="139">
        <f t="shared" si="5"/>
        <v>18.928571428571427</v>
      </c>
      <c r="Q42" s="140">
        <v>0</v>
      </c>
      <c r="R42" s="139">
        <f t="shared" si="14"/>
        <v>0</v>
      </c>
      <c r="S42" s="140">
        <v>0</v>
      </c>
      <c r="T42" s="139">
        <f t="shared" si="16"/>
        <v>0</v>
      </c>
      <c r="U42" s="140">
        <v>0</v>
      </c>
      <c r="V42" s="139">
        <f t="shared" si="6"/>
        <v>0</v>
      </c>
      <c r="W42" s="140">
        <v>0</v>
      </c>
      <c r="X42" s="139">
        <f t="shared" si="7"/>
        <v>0</v>
      </c>
      <c r="Y42" s="140">
        <v>0</v>
      </c>
      <c r="Z42" s="139">
        <f t="shared" si="8"/>
        <v>0</v>
      </c>
      <c r="AA42" s="143">
        <f t="shared" si="15"/>
        <v>274</v>
      </c>
      <c r="AB42" s="144">
        <f t="shared" si="9"/>
        <v>97.85714285714285</v>
      </c>
      <c r="AC42" s="140">
        <v>6</v>
      </c>
      <c r="AD42" s="162">
        <f t="shared" si="10"/>
        <v>2.142857142857143</v>
      </c>
      <c r="AE42" s="143">
        <f t="shared" si="11"/>
        <v>280</v>
      </c>
      <c r="AF42" s="162">
        <f t="shared" si="12"/>
        <v>54.263565891472865</v>
      </c>
      <c r="AG42" s="165">
        <f t="shared" si="13"/>
        <v>-45.736434108527135</v>
      </c>
    </row>
    <row r="43" spans="1:33" s="25" customFormat="1" ht="12.75">
      <c r="A43" s="226"/>
      <c r="B43" s="108">
        <v>197</v>
      </c>
      <c r="C43" s="109" t="s">
        <v>14</v>
      </c>
      <c r="D43" s="110">
        <v>0</v>
      </c>
      <c r="E43" s="18">
        <v>21</v>
      </c>
      <c r="F43" s="17">
        <f t="shared" si="0"/>
        <v>58.333333333333336</v>
      </c>
      <c r="G43" s="18">
        <v>14</v>
      </c>
      <c r="H43" s="17">
        <f t="shared" si="1"/>
        <v>38.88888888888889</v>
      </c>
      <c r="I43" s="132">
        <v>0</v>
      </c>
      <c r="J43" s="17">
        <f t="shared" si="2"/>
        <v>0</v>
      </c>
      <c r="K43" s="18">
        <v>0</v>
      </c>
      <c r="L43" s="17">
        <f t="shared" si="3"/>
        <v>0</v>
      </c>
      <c r="M43" s="132">
        <v>0</v>
      </c>
      <c r="N43" s="17">
        <f t="shared" si="4"/>
        <v>0</v>
      </c>
      <c r="O43" s="18">
        <v>0</v>
      </c>
      <c r="P43" s="17">
        <f t="shared" si="5"/>
        <v>0</v>
      </c>
      <c r="Q43" s="18">
        <v>0</v>
      </c>
      <c r="R43" s="17">
        <f t="shared" si="14"/>
        <v>0</v>
      </c>
      <c r="S43" s="18">
        <v>0</v>
      </c>
      <c r="T43" s="17">
        <f>S43/AE43*100</f>
        <v>0</v>
      </c>
      <c r="U43" s="18">
        <v>0</v>
      </c>
      <c r="V43" s="17">
        <f t="shared" si="6"/>
        <v>0</v>
      </c>
      <c r="W43" s="18">
        <v>0</v>
      </c>
      <c r="X43" s="17">
        <f t="shared" si="7"/>
        <v>0</v>
      </c>
      <c r="Y43" s="18">
        <v>0</v>
      </c>
      <c r="Z43" s="17">
        <f t="shared" si="8"/>
        <v>0</v>
      </c>
      <c r="AA43" s="63">
        <f t="shared" si="15"/>
        <v>35</v>
      </c>
      <c r="AB43" s="67">
        <f t="shared" si="9"/>
        <v>97.22222222222221</v>
      </c>
      <c r="AC43" s="18">
        <v>1</v>
      </c>
      <c r="AD43" s="76">
        <f t="shared" si="10"/>
        <v>2.7777777777777777</v>
      </c>
      <c r="AE43" s="63">
        <f t="shared" si="11"/>
        <v>36</v>
      </c>
      <c r="AF43" s="76">
        <f>AE43/250*100</f>
        <v>14.399999999999999</v>
      </c>
      <c r="AG43" s="77">
        <f t="shared" si="13"/>
        <v>-85.6</v>
      </c>
    </row>
    <row r="44" spans="1:33" s="25" customFormat="1" ht="12.75">
      <c r="A44" s="226"/>
      <c r="B44" s="108">
        <v>198</v>
      </c>
      <c r="C44" s="109" t="s">
        <v>7</v>
      </c>
      <c r="D44" s="110">
        <v>266</v>
      </c>
      <c r="E44" s="18">
        <v>13</v>
      </c>
      <c r="F44" s="17">
        <f t="shared" si="0"/>
        <v>11.926605504587156</v>
      </c>
      <c r="G44" s="18">
        <v>73</v>
      </c>
      <c r="H44" s="17">
        <f t="shared" si="1"/>
        <v>66.97247706422019</v>
      </c>
      <c r="I44" s="132">
        <v>4</v>
      </c>
      <c r="J44" s="17">
        <f t="shared" si="2"/>
        <v>3.669724770642202</v>
      </c>
      <c r="K44" s="18">
        <v>2</v>
      </c>
      <c r="L44" s="17">
        <f t="shared" si="3"/>
        <v>1.834862385321101</v>
      </c>
      <c r="M44" s="132">
        <v>2</v>
      </c>
      <c r="N44" s="17">
        <f t="shared" si="4"/>
        <v>1.834862385321101</v>
      </c>
      <c r="O44" s="18">
        <v>12</v>
      </c>
      <c r="P44" s="17">
        <f t="shared" si="5"/>
        <v>11.009174311926607</v>
      </c>
      <c r="Q44" s="18">
        <v>0</v>
      </c>
      <c r="R44" s="17">
        <f t="shared" si="14"/>
        <v>0</v>
      </c>
      <c r="S44" s="18">
        <v>0</v>
      </c>
      <c r="T44" s="17">
        <f>S44/AE44*100</f>
        <v>0</v>
      </c>
      <c r="U44" s="18">
        <v>0</v>
      </c>
      <c r="V44" s="17">
        <f t="shared" si="6"/>
        <v>0</v>
      </c>
      <c r="W44" s="18">
        <v>0</v>
      </c>
      <c r="X44" s="17">
        <f t="shared" si="7"/>
        <v>0</v>
      </c>
      <c r="Y44" s="18">
        <v>0</v>
      </c>
      <c r="Z44" s="17">
        <f t="shared" si="8"/>
        <v>0</v>
      </c>
      <c r="AA44" s="63">
        <f t="shared" si="15"/>
        <v>106</v>
      </c>
      <c r="AB44" s="67">
        <f t="shared" si="9"/>
        <v>97.24770642201835</v>
      </c>
      <c r="AC44" s="18">
        <v>3</v>
      </c>
      <c r="AD44" s="76">
        <f t="shared" si="10"/>
        <v>2.7522935779816518</v>
      </c>
      <c r="AE44" s="63">
        <f t="shared" si="11"/>
        <v>109</v>
      </c>
      <c r="AF44" s="76">
        <f t="shared" si="12"/>
        <v>40.97744360902256</v>
      </c>
      <c r="AG44" s="77">
        <f t="shared" si="13"/>
        <v>-59.02255639097744</v>
      </c>
    </row>
    <row r="45" spans="1:33" s="25" customFormat="1" ht="12.75">
      <c r="A45" s="226"/>
      <c r="B45" s="135">
        <v>199</v>
      </c>
      <c r="C45" s="136" t="s">
        <v>7</v>
      </c>
      <c r="D45" s="137">
        <v>547</v>
      </c>
      <c r="E45" s="140">
        <v>115</v>
      </c>
      <c r="F45" s="139">
        <f t="shared" si="0"/>
        <v>39.1156462585034</v>
      </c>
      <c r="G45" s="140">
        <v>111</v>
      </c>
      <c r="H45" s="139">
        <f t="shared" si="1"/>
        <v>37.755102040816325</v>
      </c>
      <c r="I45" s="161">
        <v>2</v>
      </c>
      <c r="J45" s="139">
        <f t="shared" si="2"/>
        <v>0.6802721088435374</v>
      </c>
      <c r="K45" s="140">
        <v>2</v>
      </c>
      <c r="L45" s="139">
        <f t="shared" si="3"/>
        <v>0.6802721088435374</v>
      </c>
      <c r="M45" s="161">
        <v>2</v>
      </c>
      <c r="N45" s="139">
        <f aca="true" t="shared" si="17" ref="N45:N76">M45/AE45*100</f>
        <v>0.6802721088435374</v>
      </c>
      <c r="O45" s="140">
        <v>52</v>
      </c>
      <c r="P45" s="139">
        <f t="shared" si="5"/>
        <v>17.687074829931973</v>
      </c>
      <c r="Q45" s="140">
        <v>0</v>
      </c>
      <c r="R45" s="139">
        <f t="shared" si="14"/>
        <v>0</v>
      </c>
      <c r="S45" s="140">
        <v>0</v>
      </c>
      <c r="T45" s="139">
        <f aca="true" t="shared" si="18" ref="T45:T67">S45/AE45*100</f>
        <v>0</v>
      </c>
      <c r="U45" s="140">
        <v>1</v>
      </c>
      <c r="V45" s="139">
        <f t="shared" si="6"/>
        <v>0.3401360544217687</v>
      </c>
      <c r="W45" s="140">
        <v>0</v>
      </c>
      <c r="X45" s="139">
        <f t="shared" si="7"/>
        <v>0</v>
      </c>
      <c r="Y45" s="140">
        <v>0</v>
      </c>
      <c r="Z45" s="139">
        <f t="shared" si="8"/>
        <v>0</v>
      </c>
      <c r="AA45" s="143">
        <f t="shared" si="15"/>
        <v>285</v>
      </c>
      <c r="AB45" s="144">
        <f t="shared" si="9"/>
        <v>96.93877551020408</v>
      </c>
      <c r="AC45" s="140">
        <v>9</v>
      </c>
      <c r="AD45" s="162">
        <f t="shared" si="10"/>
        <v>3.061224489795918</v>
      </c>
      <c r="AE45" s="143">
        <f t="shared" si="11"/>
        <v>294</v>
      </c>
      <c r="AF45" s="162">
        <f t="shared" si="12"/>
        <v>53.74771480804388</v>
      </c>
      <c r="AG45" s="165">
        <f t="shared" si="13"/>
        <v>-46.25228519195612</v>
      </c>
    </row>
    <row r="46" spans="1:33" s="25" customFormat="1" ht="12.75">
      <c r="A46" s="226"/>
      <c r="B46" s="108">
        <v>199</v>
      </c>
      <c r="C46" s="109" t="s">
        <v>8</v>
      </c>
      <c r="D46" s="110">
        <v>547</v>
      </c>
      <c r="E46" s="18">
        <v>113</v>
      </c>
      <c r="F46" s="17">
        <f t="shared" si="0"/>
        <v>42.96577946768061</v>
      </c>
      <c r="G46" s="18">
        <v>91</v>
      </c>
      <c r="H46" s="17">
        <f t="shared" si="1"/>
        <v>34.60076045627377</v>
      </c>
      <c r="I46" s="132">
        <v>7</v>
      </c>
      <c r="J46" s="17">
        <f t="shared" si="2"/>
        <v>2.6615969581749046</v>
      </c>
      <c r="K46" s="18">
        <v>3</v>
      </c>
      <c r="L46" s="17">
        <f t="shared" si="3"/>
        <v>1.1406844106463878</v>
      </c>
      <c r="M46" s="132">
        <v>2</v>
      </c>
      <c r="N46" s="17">
        <f t="shared" si="17"/>
        <v>0.7604562737642585</v>
      </c>
      <c r="O46" s="18">
        <v>46</v>
      </c>
      <c r="P46" s="17">
        <f t="shared" si="5"/>
        <v>17.490494296577946</v>
      </c>
      <c r="Q46" s="18">
        <v>0</v>
      </c>
      <c r="R46" s="17">
        <f t="shared" si="14"/>
        <v>0</v>
      </c>
      <c r="S46" s="18">
        <v>0</v>
      </c>
      <c r="T46" s="17">
        <f t="shared" si="18"/>
        <v>0</v>
      </c>
      <c r="U46" s="18">
        <v>0</v>
      </c>
      <c r="V46" s="17">
        <f t="shared" si="6"/>
        <v>0</v>
      </c>
      <c r="W46" s="18">
        <v>0</v>
      </c>
      <c r="X46" s="17">
        <f t="shared" si="7"/>
        <v>0</v>
      </c>
      <c r="Y46" s="18">
        <v>0</v>
      </c>
      <c r="Z46" s="17">
        <f t="shared" si="8"/>
        <v>0</v>
      </c>
      <c r="AA46" s="63">
        <f t="shared" si="15"/>
        <v>262</v>
      </c>
      <c r="AB46" s="67">
        <f t="shared" si="9"/>
        <v>99.61977186311786</v>
      </c>
      <c r="AC46" s="18">
        <v>1</v>
      </c>
      <c r="AD46" s="76">
        <f t="shared" si="10"/>
        <v>0.38022813688212925</v>
      </c>
      <c r="AE46" s="63">
        <f t="shared" si="11"/>
        <v>263</v>
      </c>
      <c r="AF46" s="76">
        <f t="shared" si="12"/>
        <v>48.08043875685558</v>
      </c>
      <c r="AG46" s="77">
        <f t="shared" si="13"/>
        <v>-51.91956124314442</v>
      </c>
    </row>
    <row r="47" spans="1:33" s="57" customFormat="1" ht="12.75">
      <c r="A47" s="226"/>
      <c r="B47" s="135">
        <v>199</v>
      </c>
      <c r="C47" s="136" t="s">
        <v>9</v>
      </c>
      <c r="D47" s="137">
        <v>547</v>
      </c>
      <c r="E47" s="140">
        <v>104</v>
      </c>
      <c r="F47" s="139">
        <f t="shared" si="0"/>
        <v>36.87943262411347</v>
      </c>
      <c r="G47" s="140">
        <v>93</v>
      </c>
      <c r="H47" s="139">
        <f t="shared" si="1"/>
        <v>32.97872340425532</v>
      </c>
      <c r="I47" s="161">
        <v>1</v>
      </c>
      <c r="J47" s="139">
        <f t="shared" si="2"/>
        <v>0.3546099290780142</v>
      </c>
      <c r="K47" s="140">
        <v>3</v>
      </c>
      <c r="L47" s="139">
        <f t="shared" si="3"/>
        <v>1.0638297872340425</v>
      </c>
      <c r="M47" s="161">
        <v>0</v>
      </c>
      <c r="N47" s="139">
        <f t="shared" si="17"/>
        <v>0</v>
      </c>
      <c r="O47" s="140">
        <v>61</v>
      </c>
      <c r="P47" s="139">
        <f t="shared" si="5"/>
        <v>21.631205673758867</v>
      </c>
      <c r="Q47" s="140">
        <v>0</v>
      </c>
      <c r="R47" s="139">
        <f t="shared" si="14"/>
        <v>0</v>
      </c>
      <c r="S47" s="140">
        <v>0</v>
      </c>
      <c r="T47" s="139">
        <f t="shared" si="18"/>
        <v>0</v>
      </c>
      <c r="U47" s="140">
        <v>0</v>
      </c>
      <c r="V47" s="139">
        <f t="shared" si="6"/>
        <v>0</v>
      </c>
      <c r="W47" s="140">
        <v>0</v>
      </c>
      <c r="X47" s="139">
        <f t="shared" si="7"/>
        <v>0</v>
      </c>
      <c r="Y47" s="140">
        <v>0</v>
      </c>
      <c r="Z47" s="139">
        <f t="shared" si="8"/>
        <v>0</v>
      </c>
      <c r="AA47" s="143">
        <f t="shared" si="15"/>
        <v>262</v>
      </c>
      <c r="AB47" s="144">
        <f t="shared" si="9"/>
        <v>92.90780141843972</v>
      </c>
      <c r="AC47" s="140">
        <v>20</v>
      </c>
      <c r="AD47" s="162">
        <f t="shared" si="10"/>
        <v>7.092198581560284</v>
      </c>
      <c r="AE47" s="143">
        <f t="shared" si="11"/>
        <v>282</v>
      </c>
      <c r="AF47" s="162">
        <f t="shared" si="12"/>
        <v>51.553930530164536</v>
      </c>
      <c r="AG47" s="165">
        <f t="shared" si="13"/>
        <v>-48.446069469835464</v>
      </c>
    </row>
    <row r="48" spans="1:33" s="25" customFormat="1" ht="12.75">
      <c r="A48" s="226"/>
      <c r="B48" s="108">
        <v>200</v>
      </c>
      <c r="C48" s="109" t="s">
        <v>7</v>
      </c>
      <c r="D48" s="110">
        <v>505</v>
      </c>
      <c r="E48" s="18">
        <v>120</v>
      </c>
      <c r="F48" s="17">
        <f t="shared" si="0"/>
        <v>43.63636363636363</v>
      </c>
      <c r="G48" s="18">
        <v>94</v>
      </c>
      <c r="H48" s="17">
        <f t="shared" si="1"/>
        <v>34.18181818181818</v>
      </c>
      <c r="I48" s="132">
        <v>5</v>
      </c>
      <c r="J48" s="17">
        <f t="shared" si="2"/>
        <v>1.8181818181818181</v>
      </c>
      <c r="K48" s="18">
        <v>2</v>
      </c>
      <c r="L48" s="17">
        <f t="shared" si="3"/>
        <v>0.7272727272727273</v>
      </c>
      <c r="M48" s="132">
        <v>5</v>
      </c>
      <c r="N48" s="17">
        <f t="shared" si="17"/>
        <v>1.8181818181818181</v>
      </c>
      <c r="O48" s="18">
        <v>46</v>
      </c>
      <c r="P48" s="17">
        <f t="shared" si="5"/>
        <v>16.727272727272727</v>
      </c>
      <c r="Q48" s="18">
        <v>0</v>
      </c>
      <c r="R48" s="17">
        <f t="shared" si="14"/>
        <v>0</v>
      </c>
      <c r="S48" s="18">
        <v>0</v>
      </c>
      <c r="T48" s="17">
        <f t="shared" si="18"/>
        <v>0</v>
      </c>
      <c r="U48" s="18">
        <v>0</v>
      </c>
      <c r="V48" s="17">
        <f t="shared" si="6"/>
        <v>0</v>
      </c>
      <c r="W48" s="18">
        <v>0</v>
      </c>
      <c r="X48" s="17">
        <f t="shared" si="7"/>
        <v>0</v>
      </c>
      <c r="Y48" s="18">
        <v>0</v>
      </c>
      <c r="Z48" s="17">
        <f t="shared" si="8"/>
        <v>0</v>
      </c>
      <c r="AA48" s="63">
        <f t="shared" si="15"/>
        <v>272</v>
      </c>
      <c r="AB48" s="67">
        <f t="shared" si="9"/>
        <v>98.9090909090909</v>
      </c>
      <c r="AC48" s="18">
        <v>3</v>
      </c>
      <c r="AD48" s="76">
        <f t="shared" si="10"/>
        <v>1.090909090909091</v>
      </c>
      <c r="AE48" s="63">
        <f t="shared" si="11"/>
        <v>275</v>
      </c>
      <c r="AF48" s="76">
        <f t="shared" si="12"/>
        <v>54.45544554455446</v>
      </c>
      <c r="AG48" s="77">
        <f t="shared" si="13"/>
        <v>-45.54455445544554</v>
      </c>
    </row>
    <row r="49" spans="1:33" s="25" customFormat="1" ht="12.75">
      <c r="A49" s="226"/>
      <c r="B49" s="108">
        <v>200</v>
      </c>
      <c r="C49" s="109" t="s">
        <v>8</v>
      </c>
      <c r="D49" s="110">
        <v>505</v>
      </c>
      <c r="E49" s="18">
        <v>105</v>
      </c>
      <c r="F49" s="17">
        <f t="shared" si="0"/>
        <v>37.36654804270463</v>
      </c>
      <c r="G49" s="18">
        <v>118</v>
      </c>
      <c r="H49" s="17">
        <f t="shared" si="1"/>
        <v>41.99288256227758</v>
      </c>
      <c r="I49" s="132">
        <v>5</v>
      </c>
      <c r="J49" s="17">
        <f t="shared" si="2"/>
        <v>1.7793594306049825</v>
      </c>
      <c r="K49" s="18">
        <v>2</v>
      </c>
      <c r="L49" s="17">
        <f t="shared" si="3"/>
        <v>0.7117437722419928</v>
      </c>
      <c r="M49" s="132">
        <v>3</v>
      </c>
      <c r="N49" s="17">
        <f t="shared" si="17"/>
        <v>1.0676156583629894</v>
      </c>
      <c r="O49" s="18">
        <v>44</v>
      </c>
      <c r="P49" s="17">
        <f t="shared" si="5"/>
        <v>15.658362989323843</v>
      </c>
      <c r="Q49" s="18">
        <v>0</v>
      </c>
      <c r="R49" s="17">
        <f t="shared" si="14"/>
        <v>0</v>
      </c>
      <c r="S49" s="18">
        <v>0</v>
      </c>
      <c r="T49" s="17">
        <f t="shared" si="18"/>
        <v>0</v>
      </c>
      <c r="U49" s="18">
        <v>1</v>
      </c>
      <c r="V49" s="17">
        <f t="shared" si="6"/>
        <v>0.3558718861209964</v>
      </c>
      <c r="W49" s="18">
        <v>0</v>
      </c>
      <c r="X49" s="17">
        <f t="shared" si="7"/>
        <v>0</v>
      </c>
      <c r="Y49" s="18">
        <v>0</v>
      </c>
      <c r="Z49" s="17">
        <f t="shared" si="8"/>
        <v>0</v>
      </c>
      <c r="AA49" s="63">
        <f t="shared" si="15"/>
        <v>278</v>
      </c>
      <c r="AB49" s="67">
        <f t="shared" si="9"/>
        <v>98.93238434163702</v>
      </c>
      <c r="AC49" s="18">
        <v>3</v>
      </c>
      <c r="AD49" s="76">
        <f t="shared" si="10"/>
        <v>1.0676156583629894</v>
      </c>
      <c r="AE49" s="63">
        <f t="shared" si="11"/>
        <v>281</v>
      </c>
      <c r="AF49" s="76">
        <f t="shared" si="12"/>
        <v>55.64356435643565</v>
      </c>
      <c r="AG49" s="77">
        <f t="shared" si="13"/>
        <v>-44.35643564356435</v>
      </c>
    </row>
    <row r="50" spans="1:33" s="57" customFormat="1" ht="12.75">
      <c r="A50" s="226"/>
      <c r="B50" s="135">
        <v>201</v>
      </c>
      <c r="C50" s="136" t="s">
        <v>7</v>
      </c>
      <c r="D50" s="137">
        <v>404</v>
      </c>
      <c r="E50" s="140">
        <v>74</v>
      </c>
      <c r="F50" s="139">
        <f t="shared" si="0"/>
        <v>36.81592039800995</v>
      </c>
      <c r="G50" s="140">
        <v>66</v>
      </c>
      <c r="H50" s="139">
        <f t="shared" si="1"/>
        <v>32.83582089552239</v>
      </c>
      <c r="I50" s="161">
        <v>6</v>
      </c>
      <c r="J50" s="139">
        <f t="shared" si="2"/>
        <v>2.9850746268656714</v>
      </c>
      <c r="K50" s="140">
        <v>1</v>
      </c>
      <c r="L50" s="139">
        <f t="shared" si="3"/>
        <v>0.4975124378109453</v>
      </c>
      <c r="M50" s="161">
        <v>0</v>
      </c>
      <c r="N50" s="139">
        <f t="shared" si="17"/>
        <v>0</v>
      </c>
      <c r="O50" s="140">
        <v>42</v>
      </c>
      <c r="P50" s="139">
        <f t="shared" si="5"/>
        <v>20.8955223880597</v>
      </c>
      <c r="Q50" s="140">
        <v>0</v>
      </c>
      <c r="R50" s="139">
        <f t="shared" si="14"/>
        <v>0</v>
      </c>
      <c r="S50" s="140">
        <v>0</v>
      </c>
      <c r="T50" s="139">
        <f t="shared" si="18"/>
        <v>0</v>
      </c>
      <c r="U50" s="140">
        <v>0</v>
      </c>
      <c r="V50" s="139">
        <f t="shared" si="6"/>
        <v>0</v>
      </c>
      <c r="W50" s="140">
        <v>0</v>
      </c>
      <c r="X50" s="139">
        <f t="shared" si="7"/>
        <v>0</v>
      </c>
      <c r="Y50" s="140">
        <v>0</v>
      </c>
      <c r="Z50" s="139">
        <f t="shared" si="8"/>
        <v>0</v>
      </c>
      <c r="AA50" s="143">
        <f t="shared" si="15"/>
        <v>189</v>
      </c>
      <c r="AB50" s="144">
        <f t="shared" si="9"/>
        <v>94.02985074626866</v>
      </c>
      <c r="AC50" s="140">
        <v>12</v>
      </c>
      <c r="AD50" s="162">
        <f t="shared" si="10"/>
        <v>5.970149253731343</v>
      </c>
      <c r="AE50" s="143">
        <f t="shared" si="11"/>
        <v>201</v>
      </c>
      <c r="AF50" s="162">
        <f t="shared" si="12"/>
        <v>49.75247524752475</v>
      </c>
      <c r="AG50" s="165">
        <f t="shared" si="13"/>
        <v>-50.24752475247525</v>
      </c>
    </row>
    <row r="51" spans="1:33" s="25" customFormat="1" ht="12.75">
      <c r="A51" s="226"/>
      <c r="B51" s="108">
        <v>201</v>
      </c>
      <c r="C51" s="109" t="s">
        <v>8</v>
      </c>
      <c r="D51" s="110">
        <v>405</v>
      </c>
      <c r="E51" s="18">
        <v>60</v>
      </c>
      <c r="F51" s="17">
        <f t="shared" si="0"/>
        <v>32.78688524590164</v>
      </c>
      <c r="G51" s="18">
        <v>62</v>
      </c>
      <c r="H51" s="17">
        <f t="shared" si="1"/>
        <v>33.87978142076503</v>
      </c>
      <c r="I51" s="132">
        <v>8</v>
      </c>
      <c r="J51" s="17">
        <f t="shared" si="2"/>
        <v>4.371584699453552</v>
      </c>
      <c r="K51" s="18">
        <v>0</v>
      </c>
      <c r="L51" s="17">
        <f t="shared" si="3"/>
        <v>0</v>
      </c>
      <c r="M51" s="132">
        <v>3</v>
      </c>
      <c r="N51" s="17">
        <f t="shared" si="17"/>
        <v>1.639344262295082</v>
      </c>
      <c r="O51" s="18">
        <v>48</v>
      </c>
      <c r="P51" s="17">
        <f t="shared" si="5"/>
        <v>26.229508196721312</v>
      </c>
      <c r="Q51" s="18">
        <v>0</v>
      </c>
      <c r="R51" s="17">
        <f t="shared" si="14"/>
        <v>0</v>
      </c>
      <c r="S51" s="18">
        <v>0</v>
      </c>
      <c r="T51" s="17">
        <f t="shared" si="18"/>
        <v>0</v>
      </c>
      <c r="U51" s="18">
        <v>0</v>
      </c>
      <c r="V51" s="17">
        <f t="shared" si="6"/>
        <v>0</v>
      </c>
      <c r="W51" s="18">
        <v>0</v>
      </c>
      <c r="X51" s="17">
        <f t="shared" si="7"/>
        <v>0</v>
      </c>
      <c r="Y51" s="18">
        <v>0</v>
      </c>
      <c r="Z51" s="17">
        <f t="shared" si="8"/>
        <v>0</v>
      </c>
      <c r="AA51" s="63">
        <f t="shared" si="15"/>
        <v>181</v>
      </c>
      <c r="AB51" s="67">
        <f t="shared" si="9"/>
        <v>98.90710382513662</v>
      </c>
      <c r="AC51" s="18">
        <v>2</v>
      </c>
      <c r="AD51" s="76">
        <f t="shared" si="10"/>
        <v>1.092896174863388</v>
      </c>
      <c r="AE51" s="63">
        <f t="shared" si="11"/>
        <v>183</v>
      </c>
      <c r="AF51" s="76">
        <f t="shared" si="12"/>
        <v>45.18518518518518</v>
      </c>
      <c r="AG51" s="77">
        <f t="shared" si="13"/>
        <v>-54.81481481481482</v>
      </c>
    </row>
    <row r="52" spans="1:33" s="25" customFormat="1" ht="12.75">
      <c r="A52" s="226"/>
      <c r="B52" s="108">
        <v>202</v>
      </c>
      <c r="C52" s="109" t="s">
        <v>7</v>
      </c>
      <c r="D52" s="110">
        <v>526</v>
      </c>
      <c r="E52" s="18">
        <v>114</v>
      </c>
      <c r="F52" s="17">
        <f t="shared" si="0"/>
        <v>42.22222222222222</v>
      </c>
      <c r="G52" s="18">
        <v>90</v>
      </c>
      <c r="H52" s="17">
        <f t="shared" si="1"/>
        <v>33.33333333333333</v>
      </c>
      <c r="I52" s="132">
        <v>4</v>
      </c>
      <c r="J52" s="17">
        <f t="shared" si="2"/>
        <v>1.4814814814814816</v>
      </c>
      <c r="K52" s="18">
        <v>2</v>
      </c>
      <c r="L52" s="17">
        <f t="shared" si="3"/>
        <v>0.7407407407407408</v>
      </c>
      <c r="M52" s="132">
        <v>3</v>
      </c>
      <c r="N52" s="17">
        <f t="shared" si="17"/>
        <v>1.1111111111111112</v>
      </c>
      <c r="O52" s="18">
        <v>52</v>
      </c>
      <c r="P52" s="17">
        <f t="shared" si="5"/>
        <v>19.25925925925926</v>
      </c>
      <c r="Q52" s="18">
        <v>0</v>
      </c>
      <c r="R52" s="17">
        <f t="shared" si="14"/>
        <v>0</v>
      </c>
      <c r="S52" s="18">
        <v>0</v>
      </c>
      <c r="T52" s="17">
        <f t="shared" si="18"/>
        <v>0</v>
      </c>
      <c r="U52" s="18">
        <v>1</v>
      </c>
      <c r="V52" s="17">
        <f t="shared" si="6"/>
        <v>0.3703703703703704</v>
      </c>
      <c r="W52" s="18">
        <v>0</v>
      </c>
      <c r="X52" s="17">
        <f t="shared" si="7"/>
        <v>0</v>
      </c>
      <c r="Y52" s="18">
        <v>0</v>
      </c>
      <c r="Z52" s="17">
        <f t="shared" si="8"/>
        <v>0</v>
      </c>
      <c r="AA52" s="63">
        <f t="shared" si="15"/>
        <v>266</v>
      </c>
      <c r="AB52" s="67">
        <f t="shared" si="9"/>
        <v>98.51851851851852</v>
      </c>
      <c r="AC52" s="18">
        <v>4</v>
      </c>
      <c r="AD52" s="76">
        <f t="shared" si="10"/>
        <v>1.4814814814814816</v>
      </c>
      <c r="AE52" s="63">
        <f t="shared" si="11"/>
        <v>270</v>
      </c>
      <c r="AF52" s="76">
        <f t="shared" si="12"/>
        <v>51.33079847908745</v>
      </c>
      <c r="AG52" s="77">
        <f t="shared" si="13"/>
        <v>-48.66920152091255</v>
      </c>
    </row>
    <row r="53" spans="1:33" s="25" customFormat="1" ht="12.75">
      <c r="A53" s="226"/>
      <c r="B53" s="135">
        <v>202</v>
      </c>
      <c r="C53" s="136" t="s">
        <v>8</v>
      </c>
      <c r="D53" s="137">
        <v>527</v>
      </c>
      <c r="E53" s="140">
        <v>125</v>
      </c>
      <c r="F53" s="139">
        <f t="shared" si="0"/>
        <v>49.21259842519685</v>
      </c>
      <c r="G53" s="140">
        <v>74</v>
      </c>
      <c r="H53" s="139">
        <f t="shared" si="1"/>
        <v>29.133858267716533</v>
      </c>
      <c r="I53" s="161">
        <v>1</v>
      </c>
      <c r="J53" s="139">
        <f t="shared" si="2"/>
        <v>0.39370078740157477</v>
      </c>
      <c r="K53" s="140">
        <v>0</v>
      </c>
      <c r="L53" s="139">
        <f t="shared" si="3"/>
        <v>0</v>
      </c>
      <c r="M53" s="161">
        <v>1</v>
      </c>
      <c r="N53" s="139">
        <f t="shared" si="17"/>
        <v>0.39370078740157477</v>
      </c>
      <c r="O53" s="140">
        <v>45</v>
      </c>
      <c r="P53" s="139">
        <f t="shared" si="5"/>
        <v>17.716535433070867</v>
      </c>
      <c r="Q53" s="140">
        <v>0</v>
      </c>
      <c r="R53" s="139">
        <f t="shared" si="14"/>
        <v>0</v>
      </c>
      <c r="S53" s="140">
        <v>2</v>
      </c>
      <c r="T53" s="139">
        <f t="shared" si="18"/>
        <v>0.7874015748031495</v>
      </c>
      <c r="U53" s="140">
        <v>0</v>
      </c>
      <c r="V53" s="139">
        <f t="shared" si="6"/>
        <v>0</v>
      </c>
      <c r="W53" s="140">
        <v>0</v>
      </c>
      <c r="X53" s="139">
        <f t="shared" si="7"/>
        <v>0</v>
      </c>
      <c r="Y53" s="140">
        <v>0</v>
      </c>
      <c r="Z53" s="139">
        <f t="shared" si="8"/>
        <v>0</v>
      </c>
      <c r="AA53" s="143">
        <f t="shared" si="15"/>
        <v>248</v>
      </c>
      <c r="AB53" s="144">
        <f t="shared" si="9"/>
        <v>97.63779527559055</v>
      </c>
      <c r="AC53" s="140">
        <v>6</v>
      </c>
      <c r="AD53" s="162">
        <f t="shared" si="10"/>
        <v>2.3622047244094486</v>
      </c>
      <c r="AE53" s="143">
        <f t="shared" si="11"/>
        <v>254</v>
      </c>
      <c r="AF53" s="162">
        <f t="shared" si="12"/>
        <v>48.19734345351044</v>
      </c>
      <c r="AG53" s="165">
        <f t="shared" si="13"/>
        <v>-51.80265654648956</v>
      </c>
    </row>
    <row r="54" spans="1:33" s="25" customFormat="1" ht="12.75">
      <c r="A54" s="226"/>
      <c r="B54" s="108">
        <v>202</v>
      </c>
      <c r="C54" s="109" t="s">
        <v>9</v>
      </c>
      <c r="D54" s="110">
        <v>527</v>
      </c>
      <c r="E54" s="18">
        <v>126</v>
      </c>
      <c r="F54" s="17">
        <f t="shared" si="0"/>
        <v>50.602409638554214</v>
      </c>
      <c r="G54" s="18">
        <v>55</v>
      </c>
      <c r="H54" s="17">
        <f t="shared" si="1"/>
        <v>22.08835341365462</v>
      </c>
      <c r="I54" s="132">
        <v>5</v>
      </c>
      <c r="J54" s="17">
        <f t="shared" si="2"/>
        <v>2.0080321285140563</v>
      </c>
      <c r="K54" s="18">
        <v>0</v>
      </c>
      <c r="L54" s="17">
        <f t="shared" si="3"/>
        <v>0</v>
      </c>
      <c r="M54" s="132">
        <v>3</v>
      </c>
      <c r="N54" s="17">
        <f t="shared" si="17"/>
        <v>1.2048192771084338</v>
      </c>
      <c r="O54" s="18">
        <v>51</v>
      </c>
      <c r="P54" s="17">
        <f t="shared" si="5"/>
        <v>20.481927710843372</v>
      </c>
      <c r="Q54" s="18">
        <v>0</v>
      </c>
      <c r="R54" s="17">
        <f t="shared" si="14"/>
        <v>0</v>
      </c>
      <c r="S54" s="18">
        <v>0</v>
      </c>
      <c r="T54" s="17">
        <f t="shared" si="18"/>
        <v>0</v>
      </c>
      <c r="U54" s="18">
        <v>0</v>
      </c>
      <c r="V54" s="17">
        <f t="shared" si="6"/>
        <v>0</v>
      </c>
      <c r="W54" s="18">
        <v>0</v>
      </c>
      <c r="X54" s="17">
        <f t="shared" si="7"/>
        <v>0</v>
      </c>
      <c r="Y54" s="18">
        <v>0</v>
      </c>
      <c r="Z54" s="17">
        <f t="shared" si="8"/>
        <v>0</v>
      </c>
      <c r="AA54" s="63">
        <f t="shared" si="15"/>
        <v>240</v>
      </c>
      <c r="AB54" s="67">
        <f t="shared" si="9"/>
        <v>96.3855421686747</v>
      </c>
      <c r="AC54" s="18">
        <v>9</v>
      </c>
      <c r="AD54" s="76">
        <f t="shared" si="10"/>
        <v>3.614457831325301</v>
      </c>
      <c r="AE54" s="63">
        <f t="shared" si="11"/>
        <v>249</v>
      </c>
      <c r="AF54" s="76">
        <f t="shared" si="12"/>
        <v>47.24857685009488</v>
      </c>
      <c r="AG54" s="77">
        <f t="shared" si="13"/>
        <v>-52.75142314990512</v>
      </c>
    </row>
    <row r="55" spans="1:33" s="25" customFormat="1" ht="12.75">
      <c r="A55" s="226"/>
      <c r="B55" s="108">
        <v>203</v>
      </c>
      <c r="C55" s="109" t="s">
        <v>7</v>
      </c>
      <c r="D55" s="110">
        <v>622</v>
      </c>
      <c r="E55" s="18">
        <v>132</v>
      </c>
      <c r="F55" s="17">
        <f t="shared" si="0"/>
        <v>44.14715719063545</v>
      </c>
      <c r="G55" s="18">
        <v>101</v>
      </c>
      <c r="H55" s="17">
        <f t="shared" si="1"/>
        <v>33.77926421404682</v>
      </c>
      <c r="I55" s="132">
        <v>6</v>
      </c>
      <c r="J55" s="17">
        <f t="shared" si="2"/>
        <v>2.0066889632107023</v>
      </c>
      <c r="K55" s="18">
        <v>3</v>
      </c>
      <c r="L55" s="17">
        <f t="shared" si="3"/>
        <v>1.0033444816053512</v>
      </c>
      <c r="M55" s="132">
        <v>0</v>
      </c>
      <c r="N55" s="17">
        <f t="shared" si="17"/>
        <v>0</v>
      </c>
      <c r="O55" s="18">
        <v>51</v>
      </c>
      <c r="P55" s="17">
        <f t="shared" si="5"/>
        <v>17.05685618729097</v>
      </c>
      <c r="Q55" s="18">
        <v>0</v>
      </c>
      <c r="R55" s="17">
        <f t="shared" si="14"/>
        <v>0</v>
      </c>
      <c r="S55" s="18">
        <v>0</v>
      </c>
      <c r="T55" s="17">
        <f t="shared" si="18"/>
        <v>0</v>
      </c>
      <c r="U55" s="18">
        <v>0</v>
      </c>
      <c r="V55" s="17">
        <f t="shared" si="6"/>
        <v>0</v>
      </c>
      <c r="W55" s="18">
        <v>0</v>
      </c>
      <c r="X55" s="17">
        <f t="shared" si="7"/>
        <v>0</v>
      </c>
      <c r="Y55" s="18">
        <v>0</v>
      </c>
      <c r="Z55" s="17">
        <f t="shared" si="8"/>
        <v>0</v>
      </c>
      <c r="AA55" s="63">
        <f t="shared" si="15"/>
        <v>293</v>
      </c>
      <c r="AB55" s="67">
        <f t="shared" si="9"/>
        <v>97.9933110367893</v>
      </c>
      <c r="AC55" s="18">
        <v>6</v>
      </c>
      <c r="AD55" s="76">
        <f t="shared" si="10"/>
        <v>2.0066889632107023</v>
      </c>
      <c r="AE55" s="63">
        <f t="shared" si="11"/>
        <v>299</v>
      </c>
      <c r="AF55" s="76">
        <f t="shared" si="12"/>
        <v>48.07073954983923</v>
      </c>
      <c r="AG55" s="77">
        <f t="shared" si="13"/>
        <v>-51.92926045016077</v>
      </c>
    </row>
    <row r="56" spans="1:33" s="25" customFormat="1" ht="12.75">
      <c r="A56" s="226"/>
      <c r="B56" s="108">
        <v>203</v>
      </c>
      <c r="C56" s="109" t="s">
        <v>8</v>
      </c>
      <c r="D56" s="110">
        <v>623</v>
      </c>
      <c r="E56" s="18">
        <v>120</v>
      </c>
      <c r="F56" s="17">
        <f t="shared" si="0"/>
        <v>38.961038961038966</v>
      </c>
      <c r="G56" s="18">
        <v>104</v>
      </c>
      <c r="H56" s="17">
        <f t="shared" si="1"/>
        <v>33.76623376623377</v>
      </c>
      <c r="I56" s="132">
        <v>7</v>
      </c>
      <c r="J56" s="17">
        <f t="shared" si="2"/>
        <v>2.272727272727273</v>
      </c>
      <c r="K56" s="18">
        <v>4</v>
      </c>
      <c r="L56" s="17">
        <f t="shared" si="3"/>
        <v>1.2987012987012987</v>
      </c>
      <c r="M56" s="132">
        <v>2</v>
      </c>
      <c r="N56" s="17">
        <f t="shared" si="17"/>
        <v>0.6493506493506493</v>
      </c>
      <c r="O56" s="18">
        <v>68</v>
      </c>
      <c r="P56" s="17">
        <f t="shared" si="5"/>
        <v>22.07792207792208</v>
      </c>
      <c r="Q56" s="18">
        <v>0</v>
      </c>
      <c r="R56" s="17">
        <f t="shared" si="14"/>
        <v>0</v>
      </c>
      <c r="S56" s="18">
        <v>0</v>
      </c>
      <c r="T56" s="17">
        <f t="shared" si="18"/>
        <v>0</v>
      </c>
      <c r="U56" s="18">
        <v>0</v>
      </c>
      <c r="V56" s="17">
        <f t="shared" si="6"/>
        <v>0</v>
      </c>
      <c r="W56" s="18">
        <v>0</v>
      </c>
      <c r="X56" s="17">
        <f t="shared" si="7"/>
        <v>0</v>
      </c>
      <c r="Y56" s="18">
        <v>0</v>
      </c>
      <c r="Z56" s="17">
        <f t="shared" si="8"/>
        <v>0</v>
      </c>
      <c r="AA56" s="63">
        <f t="shared" si="15"/>
        <v>305</v>
      </c>
      <c r="AB56" s="67">
        <f t="shared" si="9"/>
        <v>99.02597402597402</v>
      </c>
      <c r="AC56" s="18">
        <v>3</v>
      </c>
      <c r="AD56" s="76">
        <f t="shared" si="10"/>
        <v>0.974025974025974</v>
      </c>
      <c r="AE56" s="63">
        <f t="shared" si="11"/>
        <v>308</v>
      </c>
      <c r="AF56" s="76">
        <f t="shared" si="12"/>
        <v>49.43820224719101</v>
      </c>
      <c r="AG56" s="77">
        <f t="shared" si="13"/>
        <v>-50.56179775280899</v>
      </c>
    </row>
    <row r="57" spans="1:33" s="25" customFormat="1" ht="12.75">
      <c r="A57" s="226"/>
      <c r="B57" s="108">
        <v>204</v>
      </c>
      <c r="C57" s="109" t="s">
        <v>7</v>
      </c>
      <c r="D57" s="110">
        <v>606</v>
      </c>
      <c r="E57" s="18">
        <v>165</v>
      </c>
      <c r="F57" s="17">
        <f t="shared" si="0"/>
        <v>46.21848739495798</v>
      </c>
      <c r="G57" s="18">
        <v>90</v>
      </c>
      <c r="H57" s="17">
        <f t="shared" si="1"/>
        <v>25.210084033613445</v>
      </c>
      <c r="I57" s="132">
        <v>6</v>
      </c>
      <c r="J57" s="17">
        <f t="shared" si="2"/>
        <v>1.680672268907563</v>
      </c>
      <c r="K57" s="18">
        <v>9</v>
      </c>
      <c r="L57" s="17">
        <f t="shared" si="3"/>
        <v>2.5210084033613445</v>
      </c>
      <c r="M57" s="132">
        <v>6</v>
      </c>
      <c r="N57" s="17">
        <f t="shared" si="17"/>
        <v>1.680672268907563</v>
      </c>
      <c r="O57" s="18">
        <v>81</v>
      </c>
      <c r="P57" s="17">
        <f t="shared" si="5"/>
        <v>22.689075630252102</v>
      </c>
      <c r="Q57" s="18">
        <v>0</v>
      </c>
      <c r="R57" s="17">
        <f t="shared" si="14"/>
        <v>0</v>
      </c>
      <c r="S57" s="18">
        <v>0</v>
      </c>
      <c r="T57" s="17">
        <f t="shared" si="18"/>
        <v>0</v>
      </c>
      <c r="U57" s="18">
        <v>0</v>
      </c>
      <c r="V57" s="17">
        <f t="shared" si="6"/>
        <v>0</v>
      </c>
      <c r="W57" s="18">
        <v>0</v>
      </c>
      <c r="X57" s="17">
        <f t="shared" si="7"/>
        <v>0</v>
      </c>
      <c r="Y57" s="18">
        <v>0</v>
      </c>
      <c r="Z57" s="17">
        <f t="shared" si="8"/>
        <v>0</v>
      </c>
      <c r="AA57" s="63">
        <f t="shared" si="15"/>
        <v>357</v>
      </c>
      <c r="AB57" s="67">
        <f t="shared" si="9"/>
        <v>100</v>
      </c>
      <c r="AC57" s="18">
        <v>0</v>
      </c>
      <c r="AD57" s="76">
        <f t="shared" si="10"/>
        <v>0</v>
      </c>
      <c r="AE57" s="63">
        <f t="shared" si="11"/>
        <v>357</v>
      </c>
      <c r="AF57" s="76">
        <f t="shared" si="12"/>
        <v>58.91089108910891</v>
      </c>
      <c r="AG57" s="77">
        <f t="shared" si="13"/>
        <v>-41.08910891089109</v>
      </c>
    </row>
    <row r="58" spans="1:33" s="25" customFormat="1" ht="12.75">
      <c r="A58" s="226"/>
      <c r="B58" s="108">
        <v>205</v>
      </c>
      <c r="C58" s="109" t="s">
        <v>7</v>
      </c>
      <c r="D58" s="110">
        <v>696</v>
      </c>
      <c r="E58" s="18">
        <v>111</v>
      </c>
      <c r="F58" s="17">
        <f t="shared" si="0"/>
        <v>33.73860182370821</v>
      </c>
      <c r="G58" s="18">
        <v>122</v>
      </c>
      <c r="H58" s="17">
        <f t="shared" si="1"/>
        <v>37.08206686930091</v>
      </c>
      <c r="I58" s="132">
        <v>5</v>
      </c>
      <c r="J58" s="17">
        <f t="shared" si="2"/>
        <v>1.5197568389057752</v>
      </c>
      <c r="K58" s="18">
        <v>1</v>
      </c>
      <c r="L58" s="17">
        <f t="shared" si="3"/>
        <v>0.303951367781155</v>
      </c>
      <c r="M58" s="132">
        <v>4</v>
      </c>
      <c r="N58" s="17">
        <f t="shared" si="17"/>
        <v>1.21580547112462</v>
      </c>
      <c r="O58" s="18">
        <v>75</v>
      </c>
      <c r="P58" s="17">
        <f t="shared" si="5"/>
        <v>22.796352583586625</v>
      </c>
      <c r="Q58" s="18">
        <v>0</v>
      </c>
      <c r="R58" s="17">
        <f t="shared" si="14"/>
        <v>0</v>
      </c>
      <c r="S58" s="18">
        <v>0</v>
      </c>
      <c r="T58" s="17">
        <f t="shared" si="18"/>
        <v>0</v>
      </c>
      <c r="U58" s="18">
        <v>1</v>
      </c>
      <c r="V58" s="17">
        <f t="shared" si="6"/>
        <v>0.303951367781155</v>
      </c>
      <c r="W58" s="18">
        <v>0</v>
      </c>
      <c r="X58" s="17">
        <f t="shared" si="7"/>
        <v>0</v>
      </c>
      <c r="Y58" s="18">
        <v>0</v>
      </c>
      <c r="Z58" s="17">
        <f t="shared" si="8"/>
        <v>0</v>
      </c>
      <c r="AA58" s="63">
        <f t="shared" si="15"/>
        <v>319</v>
      </c>
      <c r="AB58" s="67">
        <f t="shared" si="9"/>
        <v>96.96048632218846</v>
      </c>
      <c r="AC58" s="18">
        <v>10</v>
      </c>
      <c r="AD58" s="76">
        <f t="shared" si="10"/>
        <v>3.0395136778115504</v>
      </c>
      <c r="AE58" s="63">
        <f t="shared" si="11"/>
        <v>329</v>
      </c>
      <c r="AF58" s="76">
        <f t="shared" si="12"/>
        <v>47.270114942528735</v>
      </c>
      <c r="AG58" s="77">
        <f t="shared" si="13"/>
        <v>-52.729885057471265</v>
      </c>
    </row>
    <row r="59" spans="1:33" s="25" customFormat="1" ht="12.75">
      <c r="A59" s="226"/>
      <c r="B59" s="108">
        <v>205</v>
      </c>
      <c r="C59" s="109" t="s">
        <v>8</v>
      </c>
      <c r="D59" s="110">
        <v>696</v>
      </c>
      <c r="E59" s="18">
        <v>135</v>
      </c>
      <c r="F59" s="17">
        <f t="shared" si="0"/>
        <v>41.03343465045592</v>
      </c>
      <c r="G59" s="18">
        <v>106</v>
      </c>
      <c r="H59" s="17">
        <f t="shared" si="1"/>
        <v>32.21884498480243</v>
      </c>
      <c r="I59" s="132">
        <v>8</v>
      </c>
      <c r="J59" s="17">
        <f t="shared" si="2"/>
        <v>2.43161094224924</v>
      </c>
      <c r="K59" s="18">
        <v>1</v>
      </c>
      <c r="L59" s="17">
        <f t="shared" si="3"/>
        <v>0.303951367781155</v>
      </c>
      <c r="M59" s="132">
        <v>4</v>
      </c>
      <c r="N59" s="17">
        <f t="shared" si="17"/>
        <v>1.21580547112462</v>
      </c>
      <c r="O59" s="18">
        <v>65</v>
      </c>
      <c r="P59" s="17">
        <f t="shared" si="5"/>
        <v>19.756838905775076</v>
      </c>
      <c r="Q59" s="18">
        <v>0</v>
      </c>
      <c r="R59" s="17">
        <f t="shared" si="14"/>
        <v>0</v>
      </c>
      <c r="S59" s="18">
        <v>0</v>
      </c>
      <c r="T59" s="17">
        <f t="shared" si="18"/>
        <v>0</v>
      </c>
      <c r="U59" s="18">
        <v>1</v>
      </c>
      <c r="V59" s="17">
        <f t="shared" si="6"/>
        <v>0.303951367781155</v>
      </c>
      <c r="W59" s="18">
        <v>0</v>
      </c>
      <c r="X59" s="17">
        <f t="shared" si="7"/>
        <v>0</v>
      </c>
      <c r="Y59" s="18">
        <v>0</v>
      </c>
      <c r="Z59" s="17">
        <f t="shared" si="8"/>
        <v>0</v>
      </c>
      <c r="AA59" s="63">
        <f t="shared" si="15"/>
        <v>320</v>
      </c>
      <c r="AB59" s="67">
        <f t="shared" si="9"/>
        <v>97.26443768996961</v>
      </c>
      <c r="AC59" s="18">
        <v>9</v>
      </c>
      <c r="AD59" s="76">
        <f t="shared" si="10"/>
        <v>2.735562310030395</v>
      </c>
      <c r="AE59" s="63">
        <f t="shared" si="11"/>
        <v>329</v>
      </c>
      <c r="AF59" s="76">
        <f t="shared" si="12"/>
        <v>47.270114942528735</v>
      </c>
      <c r="AG59" s="77">
        <f t="shared" si="13"/>
        <v>-52.729885057471265</v>
      </c>
    </row>
    <row r="60" spans="1:33" s="25" customFormat="1" ht="12.75">
      <c r="A60" s="226"/>
      <c r="B60" s="135">
        <v>205</v>
      </c>
      <c r="C60" s="136" t="s">
        <v>9</v>
      </c>
      <c r="D60" s="137">
        <v>696</v>
      </c>
      <c r="E60" s="140">
        <v>116</v>
      </c>
      <c r="F60" s="139">
        <f t="shared" si="0"/>
        <v>36.708860759493675</v>
      </c>
      <c r="G60" s="140">
        <v>114</v>
      </c>
      <c r="H60" s="139">
        <f t="shared" si="1"/>
        <v>36.075949367088604</v>
      </c>
      <c r="I60" s="161">
        <v>6</v>
      </c>
      <c r="J60" s="139">
        <f t="shared" si="2"/>
        <v>1.89873417721519</v>
      </c>
      <c r="K60" s="140">
        <v>1</v>
      </c>
      <c r="L60" s="139">
        <f t="shared" si="3"/>
        <v>0.31645569620253167</v>
      </c>
      <c r="M60" s="161">
        <v>5</v>
      </c>
      <c r="N60" s="139">
        <f t="shared" si="17"/>
        <v>1.5822784810126582</v>
      </c>
      <c r="O60" s="140">
        <v>74</v>
      </c>
      <c r="P60" s="139">
        <f t="shared" si="5"/>
        <v>23.417721518987342</v>
      </c>
      <c r="Q60" s="140">
        <v>0</v>
      </c>
      <c r="R60" s="139">
        <f t="shared" si="14"/>
        <v>0</v>
      </c>
      <c r="S60" s="140">
        <v>0</v>
      </c>
      <c r="T60" s="139">
        <f t="shared" si="18"/>
        <v>0</v>
      </c>
      <c r="U60" s="140">
        <v>0</v>
      </c>
      <c r="V60" s="139">
        <f t="shared" si="6"/>
        <v>0</v>
      </c>
      <c r="W60" s="140">
        <v>0</v>
      </c>
      <c r="X60" s="139">
        <f t="shared" si="7"/>
        <v>0</v>
      </c>
      <c r="Y60" s="140">
        <v>0</v>
      </c>
      <c r="Z60" s="139">
        <f t="shared" si="8"/>
        <v>0</v>
      </c>
      <c r="AA60" s="143">
        <f t="shared" si="15"/>
        <v>316</v>
      </c>
      <c r="AB60" s="144">
        <f t="shared" si="9"/>
        <v>100</v>
      </c>
      <c r="AC60" s="140">
        <v>0</v>
      </c>
      <c r="AD60" s="162">
        <f t="shared" si="10"/>
        <v>0</v>
      </c>
      <c r="AE60" s="143">
        <f t="shared" si="11"/>
        <v>316</v>
      </c>
      <c r="AF60" s="162">
        <f t="shared" si="12"/>
        <v>45.40229885057471</v>
      </c>
      <c r="AG60" s="165">
        <f t="shared" si="13"/>
        <v>-54.59770114942529</v>
      </c>
    </row>
    <row r="61" spans="1:33" s="25" customFormat="1" ht="12.75">
      <c r="A61" s="226"/>
      <c r="B61" s="135">
        <v>205</v>
      </c>
      <c r="C61" s="136" t="s">
        <v>10</v>
      </c>
      <c r="D61" s="137">
        <v>697</v>
      </c>
      <c r="E61" s="140">
        <v>127</v>
      </c>
      <c r="F61" s="139">
        <f t="shared" si="0"/>
        <v>38.95705521472393</v>
      </c>
      <c r="G61" s="140">
        <v>112</v>
      </c>
      <c r="H61" s="139">
        <f t="shared" si="1"/>
        <v>34.355828220858896</v>
      </c>
      <c r="I61" s="161">
        <v>5</v>
      </c>
      <c r="J61" s="139">
        <f t="shared" si="2"/>
        <v>1.5337423312883436</v>
      </c>
      <c r="K61" s="140">
        <v>0</v>
      </c>
      <c r="L61" s="139">
        <f t="shared" si="3"/>
        <v>0</v>
      </c>
      <c r="M61" s="161">
        <v>8</v>
      </c>
      <c r="N61" s="139">
        <f t="shared" si="17"/>
        <v>2.4539877300613497</v>
      </c>
      <c r="O61" s="140">
        <v>71</v>
      </c>
      <c r="P61" s="139">
        <f t="shared" si="5"/>
        <v>21.779141104294478</v>
      </c>
      <c r="Q61" s="140">
        <v>0</v>
      </c>
      <c r="R61" s="139">
        <f t="shared" si="14"/>
        <v>0</v>
      </c>
      <c r="S61" s="140">
        <v>0</v>
      </c>
      <c r="T61" s="139">
        <f t="shared" si="18"/>
        <v>0</v>
      </c>
      <c r="U61" s="140">
        <v>0</v>
      </c>
      <c r="V61" s="139">
        <f t="shared" si="6"/>
        <v>0</v>
      </c>
      <c r="W61" s="140">
        <v>0</v>
      </c>
      <c r="X61" s="139">
        <f t="shared" si="7"/>
        <v>0</v>
      </c>
      <c r="Y61" s="140">
        <v>0</v>
      </c>
      <c r="Z61" s="139">
        <f t="shared" si="8"/>
        <v>0</v>
      </c>
      <c r="AA61" s="143">
        <f t="shared" si="15"/>
        <v>323</v>
      </c>
      <c r="AB61" s="144">
        <f t="shared" si="9"/>
        <v>99.079754601227</v>
      </c>
      <c r="AC61" s="140">
        <v>3</v>
      </c>
      <c r="AD61" s="162">
        <f t="shared" si="10"/>
        <v>0.9202453987730062</v>
      </c>
      <c r="AE61" s="143">
        <f t="shared" si="11"/>
        <v>326</v>
      </c>
      <c r="AF61" s="162">
        <f t="shared" si="12"/>
        <v>46.77187948350072</v>
      </c>
      <c r="AG61" s="165">
        <f t="shared" si="13"/>
        <v>-53.22812051649928</v>
      </c>
    </row>
    <row r="62" spans="1:33" s="25" customFormat="1" ht="12.75">
      <c r="A62" s="226"/>
      <c r="B62" s="108">
        <v>206</v>
      </c>
      <c r="C62" s="109" t="s">
        <v>7</v>
      </c>
      <c r="D62" s="110">
        <v>654</v>
      </c>
      <c r="E62" s="18">
        <v>173</v>
      </c>
      <c r="F62" s="17">
        <f t="shared" si="0"/>
        <v>44.935064935064936</v>
      </c>
      <c r="G62" s="18">
        <v>119</v>
      </c>
      <c r="H62" s="17">
        <f t="shared" si="1"/>
        <v>30.909090909090907</v>
      </c>
      <c r="I62" s="132">
        <v>5</v>
      </c>
      <c r="J62" s="17">
        <f t="shared" si="2"/>
        <v>1.2987012987012987</v>
      </c>
      <c r="K62" s="18">
        <v>2</v>
      </c>
      <c r="L62" s="17">
        <f t="shared" si="3"/>
        <v>0.5194805194805194</v>
      </c>
      <c r="M62" s="132">
        <v>1</v>
      </c>
      <c r="N62" s="17">
        <f t="shared" si="17"/>
        <v>0.2597402597402597</v>
      </c>
      <c r="O62" s="18">
        <v>85</v>
      </c>
      <c r="P62" s="17">
        <f t="shared" si="5"/>
        <v>22.07792207792208</v>
      </c>
      <c r="Q62" s="18">
        <v>0</v>
      </c>
      <c r="R62" s="17">
        <f t="shared" si="14"/>
        <v>0</v>
      </c>
      <c r="S62" s="18">
        <v>0</v>
      </c>
      <c r="T62" s="17">
        <f t="shared" si="18"/>
        <v>0</v>
      </c>
      <c r="U62" s="18">
        <v>0</v>
      </c>
      <c r="V62" s="17">
        <f t="shared" si="6"/>
        <v>0</v>
      </c>
      <c r="W62" s="18">
        <v>0</v>
      </c>
      <c r="X62" s="17">
        <f t="shared" si="7"/>
        <v>0</v>
      </c>
      <c r="Y62" s="18">
        <v>0</v>
      </c>
      <c r="Z62" s="17">
        <f t="shared" si="8"/>
        <v>0</v>
      </c>
      <c r="AA62" s="63">
        <f t="shared" si="15"/>
        <v>385</v>
      </c>
      <c r="AB62" s="67">
        <f t="shared" si="9"/>
        <v>100</v>
      </c>
      <c r="AC62" s="18">
        <v>0</v>
      </c>
      <c r="AD62" s="76">
        <f t="shared" si="10"/>
        <v>0</v>
      </c>
      <c r="AE62" s="63">
        <f t="shared" si="11"/>
        <v>385</v>
      </c>
      <c r="AF62" s="76">
        <f t="shared" si="12"/>
        <v>58.86850152905198</v>
      </c>
      <c r="AG62" s="77">
        <f t="shared" si="13"/>
        <v>-41.13149847094802</v>
      </c>
    </row>
    <row r="63" spans="1:33" s="25" customFormat="1" ht="12.75">
      <c r="A63" s="226"/>
      <c r="B63" s="108">
        <v>206</v>
      </c>
      <c r="C63" s="109" t="s">
        <v>8</v>
      </c>
      <c r="D63" s="110">
        <v>654</v>
      </c>
      <c r="E63" s="18">
        <v>156</v>
      </c>
      <c r="F63" s="17">
        <f t="shared" si="0"/>
        <v>40.519480519480524</v>
      </c>
      <c r="G63" s="18">
        <v>124</v>
      </c>
      <c r="H63" s="17">
        <f t="shared" si="1"/>
        <v>32.20779220779221</v>
      </c>
      <c r="I63" s="132">
        <v>7</v>
      </c>
      <c r="J63" s="17">
        <f t="shared" si="2"/>
        <v>1.8181818181818181</v>
      </c>
      <c r="K63" s="18">
        <v>2</v>
      </c>
      <c r="L63" s="17">
        <f t="shared" si="3"/>
        <v>0.5194805194805194</v>
      </c>
      <c r="M63" s="132">
        <v>5</v>
      </c>
      <c r="N63" s="17">
        <f t="shared" si="17"/>
        <v>1.2987012987012987</v>
      </c>
      <c r="O63" s="18">
        <v>80</v>
      </c>
      <c r="P63" s="17">
        <f t="shared" si="5"/>
        <v>20.77922077922078</v>
      </c>
      <c r="Q63" s="18">
        <v>0</v>
      </c>
      <c r="R63" s="17">
        <f t="shared" si="14"/>
        <v>0</v>
      </c>
      <c r="S63" s="18">
        <v>0</v>
      </c>
      <c r="T63" s="17">
        <f t="shared" si="18"/>
        <v>0</v>
      </c>
      <c r="U63" s="18">
        <v>0</v>
      </c>
      <c r="V63" s="17">
        <f t="shared" si="6"/>
        <v>0</v>
      </c>
      <c r="W63" s="18">
        <v>0</v>
      </c>
      <c r="X63" s="17">
        <f t="shared" si="7"/>
        <v>0</v>
      </c>
      <c r="Y63" s="18">
        <v>0</v>
      </c>
      <c r="Z63" s="17">
        <f t="shared" si="8"/>
        <v>0</v>
      </c>
      <c r="AA63" s="63">
        <f t="shared" si="15"/>
        <v>374</v>
      </c>
      <c r="AB63" s="67">
        <f t="shared" si="9"/>
        <v>97.14285714285714</v>
      </c>
      <c r="AC63" s="18">
        <v>11</v>
      </c>
      <c r="AD63" s="76">
        <f t="shared" si="10"/>
        <v>2.857142857142857</v>
      </c>
      <c r="AE63" s="63">
        <f t="shared" si="11"/>
        <v>385</v>
      </c>
      <c r="AF63" s="76">
        <f t="shared" si="12"/>
        <v>58.86850152905198</v>
      </c>
      <c r="AG63" s="77">
        <f t="shared" si="13"/>
        <v>-41.13149847094802</v>
      </c>
    </row>
    <row r="64" spans="1:33" s="25" customFormat="1" ht="12.75">
      <c r="A64" s="226"/>
      <c r="B64" s="135">
        <v>207</v>
      </c>
      <c r="C64" s="136" t="s">
        <v>7</v>
      </c>
      <c r="D64" s="137">
        <v>502</v>
      </c>
      <c r="E64" s="140">
        <v>89</v>
      </c>
      <c r="F64" s="139">
        <f t="shared" si="0"/>
        <v>33.840304182509506</v>
      </c>
      <c r="G64" s="140">
        <v>99</v>
      </c>
      <c r="H64" s="139">
        <f t="shared" si="1"/>
        <v>37.6425855513308</v>
      </c>
      <c r="I64" s="161">
        <v>7</v>
      </c>
      <c r="J64" s="139">
        <f t="shared" si="2"/>
        <v>2.6615969581749046</v>
      </c>
      <c r="K64" s="140">
        <v>3</v>
      </c>
      <c r="L64" s="139">
        <f t="shared" si="3"/>
        <v>1.1406844106463878</v>
      </c>
      <c r="M64" s="161">
        <v>0</v>
      </c>
      <c r="N64" s="139">
        <f t="shared" si="17"/>
        <v>0</v>
      </c>
      <c r="O64" s="140">
        <v>62</v>
      </c>
      <c r="P64" s="139">
        <f t="shared" si="5"/>
        <v>23.574144486692013</v>
      </c>
      <c r="Q64" s="140">
        <v>0</v>
      </c>
      <c r="R64" s="139">
        <f t="shared" si="14"/>
        <v>0</v>
      </c>
      <c r="S64" s="140">
        <v>0</v>
      </c>
      <c r="T64" s="139">
        <f t="shared" si="18"/>
        <v>0</v>
      </c>
      <c r="U64" s="140">
        <v>0</v>
      </c>
      <c r="V64" s="139">
        <f t="shared" si="6"/>
        <v>0</v>
      </c>
      <c r="W64" s="140">
        <v>0</v>
      </c>
      <c r="X64" s="139">
        <f t="shared" si="7"/>
        <v>0</v>
      </c>
      <c r="Y64" s="140">
        <v>0</v>
      </c>
      <c r="Z64" s="139">
        <f t="shared" si="8"/>
        <v>0</v>
      </c>
      <c r="AA64" s="143">
        <f t="shared" si="15"/>
        <v>260</v>
      </c>
      <c r="AB64" s="144">
        <f t="shared" si="9"/>
        <v>98.85931558935361</v>
      </c>
      <c r="AC64" s="140">
        <v>3</v>
      </c>
      <c r="AD64" s="162">
        <f t="shared" si="10"/>
        <v>1.1406844106463878</v>
      </c>
      <c r="AE64" s="143">
        <f t="shared" si="11"/>
        <v>263</v>
      </c>
      <c r="AF64" s="162">
        <f t="shared" si="12"/>
        <v>52.39043824701195</v>
      </c>
      <c r="AG64" s="165">
        <f t="shared" si="13"/>
        <v>-47.60956175298805</v>
      </c>
    </row>
    <row r="65" spans="1:33" s="25" customFormat="1" ht="12.75">
      <c r="A65" s="226"/>
      <c r="B65" s="108">
        <v>207</v>
      </c>
      <c r="C65" s="109" t="s">
        <v>8</v>
      </c>
      <c r="D65" s="110">
        <v>503</v>
      </c>
      <c r="E65" s="18">
        <v>74</v>
      </c>
      <c r="F65" s="17">
        <f t="shared" si="0"/>
        <v>30.45267489711934</v>
      </c>
      <c r="G65" s="18">
        <v>88</v>
      </c>
      <c r="H65" s="17">
        <f t="shared" si="1"/>
        <v>36.21399176954733</v>
      </c>
      <c r="I65" s="132">
        <v>0</v>
      </c>
      <c r="J65" s="17">
        <f t="shared" si="2"/>
        <v>0</v>
      </c>
      <c r="K65" s="18">
        <v>3</v>
      </c>
      <c r="L65" s="17">
        <f t="shared" si="3"/>
        <v>1.2345679012345678</v>
      </c>
      <c r="M65" s="132">
        <v>1</v>
      </c>
      <c r="N65" s="17">
        <f t="shared" si="17"/>
        <v>0.411522633744856</v>
      </c>
      <c r="O65" s="18">
        <v>65</v>
      </c>
      <c r="P65" s="17">
        <f t="shared" si="5"/>
        <v>26.74897119341564</v>
      </c>
      <c r="Q65" s="18">
        <v>0</v>
      </c>
      <c r="R65" s="17">
        <f t="shared" si="14"/>
        <v>0</v>
      </c>
      <c r="S65" s="18">
        <v>1</v>
      </c>
      <c r="T65" s="17">
        <f t="shared" si="18"/>
        <v>0.411522633744856</v>
      </c>
      <c r="U65" s="18">
        <v>0</v>
      </c>
      <c r="V65" s="17">
        <f t="shared" si="6"/>
        <v>0</v>
      </c>
      <c r="W65" s="18">
        <v>0</v>
      </c>
      <c r="X65" s="17">
        <f t="shared" si="7"/>
        <v>0</v>
      </c>
      <c r="Y65" s="18">
        <v>0</v>
      </c>
      <c r="Z65" s="17">
        <f t="shared" si="8"/>
        <v>0</v>
      </c>
      <c r="AA65" s="63">
        <f t="shared" si="15"/>
        <v>232</v>
      </c>
      <c r="AB65" s="67">
        <f t="shared" si="9"/>
        <v>95.47325102880659</v>
      </c>
      <c r="AC65" s="18">
        <v>11</v>
      </c>
      <c r="AD65" s="76">
        <f t="shared" si="10"/>
        <v>4.526748971193416</v>
      </c>
      <c r="AE65" s="63">
        <f t="shared" si="11"/>
        <v>243</v>
      </c>
      <c r="AF65" s="76">
        <f t="shared" si="12"/>
        <v>48.31013916500994</v>
      </c>
      <c r="AG65" s="77">
        <f t="shared" si="13"/>
        <v>-51.68986083499006</v>
      </c>
    </row>
    <row r="66" spans="1:33" s="25" customFormat="1" ht="12.75">
      <c r="A66" s="226"/>
      <c r="B66" s="108">
        <v>208</v>
      </c>
      <c r="C66" s="109" t="s">
        <v>7</v>
      </c>
      <c r="D66" s="110">
        <v>662</v>
      </c>
      <c r="E66" s="18">
        <v>157</v>
      </c>
      <c r="F66" s="17">
        <f t="shared" si="0"/>
        <v>43.85474860335196</v>
      </c>
      <c r="G66" s="18">
        <v>108</v>
      </c>
      <c r="H66" s="17">
        <f t="shared" si="1"/>
        <v>30.16759776536313</v>
      </c>
      <c r="I66" s="132">
        <v>5</v>
      </c>
      <c r="J66" s="17">
        <f t="shared" si="2"/>
        <v>1.3966480446927374</v>
      </c>
      <c r="K66" s="18">
        <v>0</v>
      </c>
      <c r="L66" s="17">
        <f t="shared" si="3"/>
        <v>0</v>
      </c>
      <c r="M66" s="132">
        <v>2</v>
      </c>
      <c r="N66" s="17">
        <f t="shared" si="17"/>
        <v>0.5586592178770949</v>
      </c>
      <c r="O66" s="18">
        <v>79</v>
      </c>
      <c r="P66" s="17">
        <f t="shared" si="5"/>
        <v>22.067039106145252</v>
      </c>
      <c r="Q66" s="18">
        <v>0</v>
      </c>
      <c r="R66" s="17">
        <f t="shared" si="14"/>
        <v>0</v>
      </c>
      <c r="S66" s="18">
        <v>0</v>
      </c>
      <c r="T66" s="17">
        <f t="shared" si="18"/>
        <v>0</v>
      </c>
      <c r="U66" s="18">
        <v>0</v>
      </c>
      <c r="V66" s="17">
        <f t="shared" si="6"/>
        <v>0</v>
      </c>
      <c r="W66" s="18">
        <v>0</v>
      </c>
      <c r="X66" s="17">
        <f t="shared" si="7"/>
        <v>0</v>
      </c>
      <c r="Y66" s="18">
        <v>0</v>
      </c>
      <c r="Z66" s="17">
        <f t="shared" si="8"/>
        <v>0</v>
      </c>
      <c r="AA66" s="63">
        <f t="shared" si="15"/>
        <v>351</v>
      </c>
      <c r="AB66" s="67">
        <f t="shared" si="9"/>
        <v>98.04469273743017</v>
      </c>
      <c r="AC66" s="18">
        <v>7</v>
      </c>
      <c r="AD66" s="76">
        <f t="shared" si="10"/>
        <v>1.9553072625698324</v>
      </c>
      <c r="AE66" s="63">
        <f t="shared" si="11"/>
        <v>358</v>
      </c>
      <c r="AF66" s="76">
        <f t="shared" si="12"/>
        <v>54.0785498489426</v>
      </c>
      <c r="AG66" s="77">
        <f t="shared" si="13"/>
        <v>-45.9214501510574</v>
      </c>
    </row>
    <row r="67" spans="1:33" s="25" customFormat="1" ht="12.75">
      <c r="A67" s="226"/>
      <c r="B67" s="108">
        <v>208</v>
      </c>
      <c r="C67" s="109" t="s">
        <v>8</v>
      </c>
      <c r="D67" s="110">
        <v>662</v>
      </c>
      <c r="E67" s="18">
        <v>171</v>
      </c>
      <c r="F67" s="17">
        <f t="shared" si="0"/>
        <v>45</v>
      </c>
      <c r="G67" s="18">
        <v>102</v>
      </c>
      <c r="H67" s="17">
        <f t="shared" si="1"/>
        <v>26.842105263157894</v>
      </c>
      <c r="I67" s="132">
        <v>7</v>
      </c>
      <c r="J67" s="17">
        <f t="shared" si="2"/>
        <v>1.8421052631578945</v>
      </c>
      <c r="K67" s="18">
        <v>8</v>
      </c>
      <c r="L67" s="17">
        <f t="shared" si="3"/>
        <v>2.1052631578947367</v>
      </c>
      <c r="M67" s="132">
        <v>3</v>
      </c>
      <c r="N67" s="17">
        <f t="shared" si="17"/>
        <v>0.7894736842105263</v>
      </c>
      <c r="O67" s="18">
        <v>82</v>
      </c>
      <c r="P67" s="17">
        <f t="shared" si="5"/>
        <v>21.578947368421055</v>
      </c>
      <c r="Q67" s="18">
        <v>0</v>
      </c>
      <c r="R67" s="17">
        <f t="shared" si="14"/>
        <v>0</v>
      </c>
      <c r="S67" s="18">
        <v>0</v>
      </c>
      <c r="T67" s="17">
        <f t="shared" si="18"/>
        <v>0</v>
      </c>
      <c r="U67" s="18">
        <v>0</v>
      </c>
      <c r="V67" s="17">
        <f t="shared" si="6"/>
        <v>0</v>
      </c>
      <c r="W67" s="18">
        <v>0</v>
      </c>
      <c r="X67" s="17">
        <f t="shared" si="7"/>
        <v>0</v>
      </c>
      <c r="Y67" s="18">
        <v>0</v>
      </c>
      <c r="Z67" s="17">
        <f t="shared" si="8"/>
        <v>0</v>
      </c>
      <c r="AA67" s="63">
        <f t="shared" si="15"/>
        <v>373</v>
      </c>
      <c r="AB67" s="67">
        <f t="shared" si="9"/>
        <v>98.15789473684211</v>
      </c>
      <c r="AC67" s="18">
        <v>7</v>
      </c>
      <c r="AD67" s="76">
        <f t="shared" si="10"/>
        <v>1.8421052631578945</v>
      </c>
      <c r="AE67" s="63">
        <f t="shared" si="11"/>
        <v>380</v>
      </c>
      <c r="AF67" s="76">
        <f t="shared" si="12"/>
        <v>57.40181268882175</v>
      </c>
      <c r="AG67" s="77">
        <f t="shared" si="13"/>
        <v>-42.59818731117825</v>
      </c>
    </row>
    <row r="68" spans="1:33" s="25" customFormat="1" ht="12.75">
      <c r="A68" s="226"/>
      <c r="B68" s="108">
        <v>209</v>
      </c>
      <c r="C68" s="109" t="s">
        <v>7</v>
      </c>
      <c r="D68" s="110">
        <v>693</v>
      </c>
      <c r="E68" s="18">
        <v>182</v>
      </c>
      <c r="F68" s="17">
        <f t="shared" si="0"/>
        <v>46.31043256997455</v>
      </c>
      <c r="G68" s="18">
        <v>146</v>
      </c>
      <c r="H68" s="17">
        <f t="shared" si="1"/>
        <v>37.150127226463106</v>
      </c>
      <c r="I68" s="132">
        <v>5</v>
      </c>
      <c r="J68" s="17">
        <f t="shared" si="2"/>
        <v>1.2722646310432568</v>
      </c>
      <c r="K68" s="18">
        <v>3</v>
      </c>
      <c r="L68" s="17">
        <f t="shared" si="3"/>
        <v>0.7633587786259541</v>
      </c>
      <c r="M68" s="132">
        <v>6</v>
      </c>
      <c r="N68" s="17">
        <f t="shared" si="17"/>
        <v>1.5267175572519083</v>
      </c>
      <c r="O68" s="18">
        <v>51</v>
      </c>
      <c r="P68" s="17">
        <f t="shared" si="5"/>
        <v>12.977099236641221</v>
      </c>
      <c r="Q68" s="18">
        <v>0</v>
      </c>
      <c r="R68" s="17">
        <f t="shared" si="14"/>
        <v>0</v>
      </c>
      <c r="S68" s="18">
        <v>0</v>
      </c>
      <c r="T68" s="17">
        <f aca="true" t="shared" si="19" ref="T68:T99">S68/AE68*100</f>
        <v>0</v>
      </c>
      <c r="U68" s="18">
        <v>0</v>
      </c>
      <c r="V68" s="17">
        <f t="shared" si="6"/>
        <v>0</v>
      </c>
      <c r="W68" s="18">
        <v>0</v>
      </c>
      <c r="X68" s="17">
        <f t="shared" si="7"/>
        <v>0</v>
      </c>
      <c r="Y68" s="18">
        <v>0</v>
      </c>
      <c r="Z68" s="17">
        <f t="shared" si="8"/>
        <v>0</v>
      </c>
      <c r="AA68" s="63">
        <f t="shared" si="15"/>
        <v>393</v>
      </c>
      <c r="AB68" s="67">
        <f t="shared" si="9"/>
        <v>100</v>
      </c>
      <c r="AC68" s="18">
        <v>0</v>
      </c>
      <c r="AD68" s="76">
        <f t="shared" si="10"/>
        <v>0</v>
      </c>
      <c r="AE68" s="63">
        <f t="shared" si="11"/>
        <v>393</v>
      </c>
      <c r="AF68" s="76">
        <f t="shared" si="12"/>
        <v>56.709956709956714</v>
      </c>
      <c r="AG68" s="77">
        <f t="shared" si="13"/>
        <v>-43.290043290043286</v>
      </c>
    </row>
    <row r="69" spans="1:33" s="25" customFormat="1" ht="12.75">
      <c r="A69" s="226"/>
      <c r="B69" s="108">
        <v>209</v>
      </c>
      <c r="C69" s="109" t="s">
        <v>8</v>
      </c>
      <c r="D69" s="110">
        <v>694</v>
      </c>
      <c r="E69" s="18">
        <v>184</v>
      </c>
      <c r="F69" s="17">
        <f t="shared" si="0"/>
        <v>48.04177545691906</v>
      </c>
      <c r="G69" s="18">
        <v>120</v>
      </c>
      <c r="H69" s="17">
        <f t="shared" si="1"/>
        <v>31.33159268929504</v>
      </c>
      <c r="I69" s="132">
        <v>3</v>
      </c>
      <c r="J69" s="17">
        <f t="shared" si="2"/>
        <v>0.7832898172323759</v>
      </c>
      <c r="K69" s="18">
        <v>7</v>
      </c>
      <c r="L69" s="17">
        <f t="shared" si="3"/>
        <v>1.8276762402088773</v>
      </c>
      <c r="M69" s="132">
        <v>4</v>
      </c>
      <c r="N69" s="17">
        <f t="shared" si="17"/>
        <v>1.0443864229765014</v>
      </c>
      <c r="O69" s="18">
        <v>54</v>
      </c>
      <c r="P69" s="17">
        <f t="shared" si="5"/>
        <v>14.099216710182768</v>
      </c>
      <c r="Q69" s="18">
        <v>0</v>
      </c>
      <c r="R69" s="17">
        <f t="shared" si="14"/>
        <v>0</v>
      </c>
      <c r="S69" s="18">
        <v>0</v>
      </c>
      <c r="T69" s="17">
        <f t="shared" si="19"/>
        <v>0</v>
      </c>
      <c r="U69" s="18">
        <v>0</v>
      </c>
      <c r="V69" s="17">
        <f t="shared" si="6"/>
        <v>0</v>
      </c>
      <c r="W69" s="18">
        <v>0</v>
      </c>
      <c r="X69" s="17">
        <f t="shared" si="7"/>
        <v>0</v>
      </c>
      <c r="Y69" s="18">
        <v>0</v>
      </c>
      <c r="Z69" s="17">
        <f t="shared" si="8"/>
        <v>0</v>
      </c>
      <c r="AA69" s="63">
        <f t="shared" si="15"/>
        <v>372</v>
      </c>
      <c r="AB69" s="67">
        <f t="shared" si="9"/>
        <v>97.12793733681463</v>
      </c>
      <c r="AC69" s="18">
        <v>11</v>
      </c>
      <c r="AD69" s="76">
        <f t="shared" si="10"/>
        <v>2.8720626631853787</v>
      </c>
      <c r="AE69" s="63">
        <f t="shared" si="11"/>
        <v>383</v>
      </c>
      <c r="AF69" s="76">
        <f t="shared" si="12"/>
        <v>55.18731988472623</v>
      </c>
      <c r="AG69" s="77">
        <f t="shared" si="13"/>
        <v>-44.81268011527377</v>
      </c>
    </row>
    <row r="70" spans="1:33" s="25" customFormat="1" ht="12.75">
      <c r="A70" s="226"/>
      <c r="B70" s="108">
        <v>210</v>
      </c>
      <c r="C70" s="109" t="s">
        <v>7</v>
      </c>
      <c r="D70" s="110">
        <v>530</v>
      </c>
      <c r="E70" s="18">
        <v>114</v>
      </c>
      <c r="F70" s="17">
        <f t="shared" si="0"/>
        <v>44.881889763779526</v>
      </c>
      <c r="G70" s="18">
        <v>78</v>
      </c>
      <c r="H70" s="17">
        <f t="shared" si="1"/>
        <v>30.708661417322837</v>
      </c>
      <c r="I70" s="132">
        <v>5</v>
      </c>
      <c r="J70" s="17">
        <f t="shared" si="2"/>
        <v>1.968503937007874</v>
      </c>
      <c r="K70" s="18">
        <v>2</v>
      </c>
      <c r="L70" s="17">
        <f t="shared" si="3"/>
        <v>0.7874015748031495</v>
      </c>
      <c r="M70" s="132">
        <v>0</v>
      </c>
      <c r="N70" s="17">
        <f t="shared" si="17"/>
        <v>0</v>
      </c>
      <c r="O70" s="18">
        <v>50</v>
      </c>
      <c r="P70" s="17">
        <f t="shared" si="5"/>
        <v>19.68503937007874</v>
      </c>
      <c r="Q70" s="18">
        <v>0</v>
      </c>
      <c r="R70" s="17">
        <f t="shared" si="14"/>
        <v>0</v>
      </c>
      <c r="S70" s="18">
        <v>0</v>
      </c>
      <c r="T70" s="17">
        <f t="shared" si="19"/>
        <v>0</v>
      </c>
      <c r="U70" s="18">
        <v>0</v>
      </c>
      <c r="V70" s="17">
        <f t="shared" si="6"/>
        <v>0</v>
      </c>
      <c r="W70" s="18">
        <v>0</v>
      </c>
      <c r="X70" s="17">
        <f t="shared" si="7"/>
        <v>0</v>
      </c>
      <c r="Y70" s="18">
        <v>0</v>
      </c>
      <c r="Z70" s="17">
        <f t="shared" si="8"/>
        <v>0</v>
      </c>
      <c r="AA70" s="63">
        <f t="shared" si="15"/>
        <v>249</v>
      </c>
      <c r="AB70" s="67">
        <f t="shared" si="9"/>
        <v>98.03149606299213</v>
      </c>
      <c r="AC70" s="18">
        <v>5</v>
      </c>
      <c r="AD70" s="76">
        <f t="shared" si="10"/>
        <v>1.968503937007874</v>
      </c>
      <c r="AE70" s="63">
        <f t="shared" si="11"/>
        <v>254</v>
      </c>
      <c r="AF70" s="76">
        <f t="shared" si="12"/>
        <v>47.924528301886795</v>
      </c>
      <c r="AG70" s="77">
        <f t="shared" si="13"/>
        <v>-52.075471698113205</v>
      </c>
    </row>
    <row r="71" spans="1:33" s="25" customFormat="1" ht="12.75">
      <c r="A71" s="226" t="s">
        <v>15</v>
      </c>
      <c r="B71" s="108">
        <v>210</v>
      </c>
      <c r="C71" s="109" t="s">
        <v>8</v>
      </c>
      <c r="D71" s="110">
        <v>530</v>
      </c>
      <c r="E71" s="18">
        <v>115</v>
      </c>
      <c r="F71" s="17">
        <f t="shared" si="0"/>
        <v>43.89312977099237</v>
      </c>
      <c r="G71" s="18">
        <v>83</v>
      </c>
      <c r="H71" s="17">
        <f t="shared" si="1"/>
        <v>31.679389312977097</v>
      </c>
      <c r="I71" s="132">
        <v>1</v>
      </c>
      <c r="J71" s="17">
        <f t="shared" si="2"/>
        <v>0.38167938931297707</v>
      </c>
      <c r="K71" s="18">
        <v>1</v>
      </c>
      <c r="L71" s="17">
        <f t="shared" si="3"/>
        <v>0.38167938931297707</v>
      </c>
      <c r="M71" s="132">
        <v>1</v>
      </c>
      <c r="N71" s="17">
        <f t="shared" si="17"/>
        <v>0.38167938931297707</v>
      </c>
      <c r="O71" s="18">
        <v>55</v>
      </c>
      <c r="P71" s="17">
        <f t="shared" si="5"/>
        <v>20.99236641221374</v>
      </c>
      <c r="Q71" s="18">
        <v>0</v>
      </c>
      <c r="R71" s="17">
        <f t="shared" si="14"/>
        <v>0</v>
      </c>
      <c r="S71" s="18">
        <v>0</v>
      </c>
      <c r="T71" s="17">
        <f t="shared" si="19"/>
        <v>0</v>
      </c>
      <c r="U71" s="18">
        <v>0</v>
      </c>
      <c r="V71" s="17">
        <f t="shared" si="6"/>
        <v>0</v>
      </c>
      <c r="W71" s="18">
        <v>0</v>
      </c>
      <c r="X71" s="17">
        <f t="shared" si="7"/>
        <v>0</v>
      </c>
      <c r="Y71" s="18">
        <v>0</v>
      </c>
      <c r="Z71" s="17">
        <f t="shared" si="8"/>
        <v>0</v>
      </c>
      <c r="AA71" s="63">
        <f t="shared" si="15"/>
        <v>256</v>
      </c>
      <c r="AB71" s="67">
        <f t="shared" si="9"/>
        <v>97.70992366412213</v>
      </c>
      <c r="AC71" s="18">
        <v>6</v>
      </c>
      <c r="AD71" s="76">
        <f t="shared" si="10"/>
        <v>2.2900763358778624</v>
      </c>
      <c r="AE71" s="63">
        <f t="shared" si="11"/>
        <v>262</v>
      </c>
      <c r="AF71" s="76">
        <f t="shared" si="12"/>
        <v>49.43396226415094</v>
      </c>
      <c r="AG71" s="77">
        <f t="shared" si="13"/>
        <v>-50.56603773584906</v>
      </c>
    </row>
    <row r="72" spans="1:33" s="25" customFormat="1" ht="12.75">
      <c r="A72" s="226"/>
      <c r="B72" s="108">
        <v>210</v>
      </c>
      <c r="C72" s="109" t="s">
        <v>9</v>
      </c>
      <c r="D72" s="110">
        <v>530</v>
      </c>
      <c r="E72" s="18">
        <v>114</v>
      </c>
      <c r="F72" s="17">
        <f t="shared" si="0"/>
        <v>43.51145038167939</v>
      </c>
      <c r="G72" s="18">
        <v>84</v>
      </c>
      <c r="H72" s="17">
        <f t="shared" si="1"/>
        <v>32.06106870229007</v>
      </c>
      <c r="I72" s="132">
        <v>5</v>
      </c>
      <c r="J72" s="17">
        <f t="shared" si="2"/>
        <v>1.9083969465648856</v>
      </c>
      <c r="K72" s="18">
        <v>6</v>
      </c>
      <c r="L72" s="17">
        <f t="shared" si="3"/>
        <v>2.2900763358778624</v>
      </c>
      <c r="M72" s="132">
        <v>5</v>
      </c>
      <c r="N72" s="17">
        <f t="shared" si="17"/>
        <v>1.9083969465648856</v>
      </c>
      <c r="O72" s="18">
        <v>41</v>
      </c>
      <c r="P72" s="17">
        <f t="shared" si="5"/>
        <v>15.648854961832063</v>
      </c>
      <c r="Q72" s="18">
        <v>0</v>
      </c>
      <c r="R72" s="17">
        <f t="shared" si="14"/>
        <v>0</v>
      </c>
      <c r="S72" s="18">
        <v>0</v>
      </c>
      <c r="T72" s="17">
        <f t="shared" si="19"/>
        <v>0</v>
      </c>
      <c r="U72" s="18">
        <v>0</v>
      </c>
      <c r="V72" s="17">
        <f t="shared" si="6"/>
        <v>0</v>
      </c>
      <c r="W72" s="18">
        <v>0</v>
      </c>
      <c r="X72" s="17">
        <f t="shared" si="7"/>
        <v>0</v>
      </c>
      <c r="Y72" s="18">
        <v>0</v>
      </c>
      <c r="Z72" s="17">
        <f t="shared" si="8"/>
        <v>0</v>
      </c>
      <c r="AA72" s="63">
        <f t="shared" si="15"/>
        <v>255</v>
      </c>
      <c r="AB72" s="67">
        <f t="shared" si="9"/>
        <v>97.32824427480917</v>
      </c>
      <c r="AC72" s="18">
        <v>7</v>
      </c>
      <c r="AD72" s="76">
        <f t="shared" si="10"/>
        <v>2.6717557251908395</v>
      </c>
      <c r="AE72" s="63">
        <f t="shared" si="11"/>
        <v>262</v>
      </c>
      <c r="AF72" s="76">
        <f t="shared" si="12"/>
        <v>49.43396226415094</v>
      </c>
      <c r="AG72" s="77">
        <f t="shared" si="13"/>
        <v>-50.56603773584906</v>
      </c>
    </row>
    <row r="73" spans="1:33" s="25" customFormat="1" ht="12.75">
      <c r="A73" s="226"/>
      <c r="B73" s="108">
        <v>211</v>
      </c>
      <c r="C73" s="109" t="s">
        <v>7</v>
      </c>
      <c r="D73" s="110">
        <v>736</v>
      </c>
      <c r="E73" s="18">
        <v>179</v>
      </c>
      <c r="F73" s="17">
        <f t="shared" si="0"/>
        <v>44.527363184079604</v>
      </c>
      <c r="G73" s="18">
        <v>115</v>
      </c>
      <c r="H73" s="17">
        <f t="shared" si="1"/>
        <v>28.60696517412935</v>
      </c>
      <c r="I73" s="132">
        <v>7</v>
      </c>
      <c r="J73" s="17">
        <f t="shared" si="2"/>
        <v>1.7412935323383085</v>
      </c>
      <c r="K73" s="18">
        <v>2</v>
      </c>
      <c r="L73" s="17">
        <f t="shared" si="3"/>
        <v>0.4975124378109453</v>
      </c>
      <c r="M73" s="132">
        <v>4</v>
      </c>
      <c r="N73" s="17">
        <f t="shared" si="17"/>
        <v>0.9950248756218906</v>
      </c>
      <c r="O73" s="18">
        <v>92</v>
      </c>
      <c r="P73" s="17">
        <f t="shared" si="5"/>
        <v>22.885572139303484</v>
      </c>
      <c r="Q73" s="18">
        <v>0</v>
      </c>
      <c r="R73" s="17">
        <f t="shared" si="14"/>
        <v>0</v>
      </c>
      <c r="S73" s="18">
        <v>0</v>
      </c>
      <c r="T73" s="17">
        <f t="shared" si="19"/>
        <v>0</v>
      </c>
      <c r="U73" s="18">
        <v>0</v>
      </c>
      <c r="V73" s="17">
        <f t="shared" si="6"/>
        <v>0</v>
      </c>
      <c r="W73" s="18">
        <v>0</v>
      </c>
      <c r="X73" s="17">
        <f t="shared" si="7"/>
        <v>0</v>
      </c>
      <c r="Y73" s="18">
        <v>1</v>
      </c>
      <c r="Z73" s="17">
        <f t="shared" si="8"/>
        <v>0.24875621890547264</v>
      </c>
      <c r="AA73" s="63">
        <f t="shared" si="15"/>
        <v>400</v>
      </c>
      <c r="AB73" s="67">
        <f t="shared" si="9"/>
        <v>99.50248756218906</v>
      </c>
      <c r="AC73" s="18">
        <v>2</v>
      </c>
      <c r="AD73" s="76">
        <f t="shared" si="10"/>
        <v>0.4975124378109453</v>
      </c>
      <c r="AE73" s="63">
        <f t="shared" si="11"/>
        <v>402</v>
      </c>
      <c r="AF73" s="76">
        <f t="shared" si="12"/>
        <v>54.61956521739131</v>
      </c>
      <c r="AG73" s="77">
        <f t="shared" si="13"/>
        <v>-45.38043478260869</v>
      </c>
    </row>
    <row r="74" spans="1:33" s="25" customFormat="1" ht="12.75">
      <c r="A74" s="226"/>
      <c r="B74" s="108">
        <v>211</v>
      </c>
      <c r="C74" s="109" t="s">
        <v>8</v>
      </c>
      <c r="D74" s="110">
        <v>737</v>
      </c>
      <c r="E74" s="18">
        <v>195</v>
      </c>
      <c r="F74" s="17">
        <f t="shared" si="0"/>
        <v>54.166666666666664</v>
      </c>
      <c r="G74" s="18">
        <v>117</v>
      </c>
      <c r="H74" s="17">
        <f t="shared" si="1"/>
        <v>32.5</v>
      </c>
      <c r="I74" s="132">
        <v>5</v>
      </c>
      <c r="J74" s="17">
        <f t="shared" si="2"/>
        <v>1.3888888888888888</v>
      </c>
      <c r="K74" s="18">
        <v>1</v>
      </c>
      <c r="L74" s="17">
        <f t="shared" si="3"/>
        <v>0.2777777777777778</v>
      </c>
      <c r="M74" s="132">
        <v>6</v>
      </c>
      <c r="N74" s="17">
        <f t="shared" si="17"/>
        <v>1.6666666666666667</v>
      </c>
      <c r="O74" s="18">
        <v>32</v>
      </c>
      <c r="P74" s="17">
        <f t="shared" si="5"/>
        <v>8.88888888888889</v>
      </c>
      <c r="Q74" s="18">
        <v>0</v>
      </c>
      <c r="R74" s="17">
        <f t="shared" si="14"/>
        <v>0</v>
      </c>
      <c r="S74" s="18"/>
      <c r="T74" s="17">
        <f t="shared" si="19"/>
        <v>0</v>
      </c>
      <c r="U74" s="18"/>
      <c r="V74" s="17">
        <f t="shared" si="6"/>
        <v>0</v>
      </c>
      <c r="W74" s="18"/>
      <c r="X74" s="17">
        <f t="shared" si="7"/>
        <v>0</v>
      </c>
      <c r="Y74" s="18"/>
      <c r="Z74" s="17">
        <f t="shared" si="8"/>
        <v>0</v>
      </c>
      <c r="AA74" s="63">
        <f t="shared" si="15"/>
        <v>356</v>
      </c>
      <c r="AB74" s="67">
        <f t="shared" si="9"/>
        <v>98.88888888888889</v>
      </c>
      <c r="AC74" s="18">
        <v>4</v>
      </c>
      <c r="AD74" s="76">
        <f t="shared" si="10"/>
        <v>1.1111111111111112</v>
      </c>
      <c r="AE74" s="63">
        <f t="shared" si="11"/>
        <v>360</v>
      </c>
      <c r="AF74" s="76">
        <f t="shared" si="12"/>
        <v>48.846675712347356</v>
      </c>
      <c r="AG74" s="77">
        <f t="shared" si="13"/>
        <v>-51.153324287652644</v>
      </c>
    </row>
    <row r="75" spans="1:33" s="25" customFormat="1" ht="12.75">
      <c r="A75" s="226"/>
      <c r="B75" s="108">
        <v>212</v>
      </c>
      <c r="C75" s="109" t="s">
        <v>7</v>
      </c>
      <c r="D75" s="110">
        <v>394</v>
      </c>
      <c r="E75" s="18">
        <v>88</v>
      </c>
      <c r="F75" s="17">
        <f t="shared" si="0"/>
        <v>39.285714285714285</v>
      </c>
      <c r="G75" s="18">
        <v>73</v>
      </c>
      <c r="H75" s="17">
        <f t="shared" si="1"/>
        <v>32.589285714285715</v>
      </c>
      <c r="I75" s="132">
        <v>10</v>
      </c>
      <c r="J75" s="17">
        <f t="shared" si="2"/>
        <v>4.464285714285714</v>
      </c>
      <c r="K75" s="18">
        <v>3</v>
      </c>
      <c r="L75" s="17">
        <f t="shared" si="3"/>
        <v>1.3392857142857142</v>
      </c>
      <c r="M75" s="132">
        <v>3</v>
      </c>
      <c r="N75" s="17">
        <f t="shared" si="17"/>
        <v>1.3392857142857142</v>
      </c>
      <c r="O75" s="18">
        <v>39</v>
      </c>
      <c r="P75" s="17">
        <f t="shared" si="5"/>
        <v>17.410714285714285</v>
      </c>
      <c r="Q75" s="18">
        <v>0</v>
      </c>
      <c r="R75" s="17">
        <f t="shared" si="14"/>
        <v>0</v>
      </c>
      <c r="S75" s="18">
        <v>0</v>
      </c>
      <c r="T75" s="17">
        <f t="shared" si="19"/>
        <v>0</v>
      </c>
      <c r="U75" s="18">
        <v>0</v>
      </c>
      <c r="V75" s="17">
        <f t="shared" si="6"/>
        <v>0</v>
      </c>
      <c r="W75" s="18">
        <v>0</v>
      </c>
      <c r="X75" s="17">
        <f t="shared" si="7"/>
        <v>0</v>
      </c>
      <c r="Y75" s="18">
        <v>0</v>
      </c>
      <c r="Z75" s="17">
        <f t="shared" si="8"/>
        <v>0</v>
      </c>
      <c r="AA75" s="63">
        <f t="shared" si="15"/>
        <v>216</v>
      </c>
      <c r="AB75" s="67">
        <f t="shared" si="9"/>
        <v>96.42857142857143</v>
      </c>
      <c r="AC75" s="18">
        <v>8</v>
      </c>
      <c r="AD75" s="76">
        <f t="shared" si="10"/>
        <v>3.571428571428571</v>
      </c>
      <c r="AE75" s="63">
        <f t="shared" si="11"/>
        <v>224</v>
      </c>
      <c r="AF75" s="76">
        <f t="shared" si="12"/>
        <v>56.852791878172596</v>
      </c>
      <c r="AG75" s="77">
        <f t="shared" si="13"/>
        <v>-43.147208121827404</v>
      </c>
    </row>
    <row r="76" spans="1:33" s="25" customFormat="1" ht="12.75">
      <c r="A76" s="226"/>
      <c r="B76" s="108">
        <v>212</v>
      </c>
      <c r="C76" s="109" t="s">
        <v>8</v>
      </c>
      <c r="D76" s="110">
        <v>394</v>
      </c>
      <c r="E76" s="18">
        <v>94</v>
      </c>
      <c r="F76" s="17">
        <f t="shared" si="0"/>
        <v>44.761904761904766</v>
      </c>
      <c r="G76" s="18">
        <v>76</v>
      </c>
      <c r="H76" s="17">
        <f t="shared" si="1"/>
        <v>36.19047619047619</v>
      </c>
      <c r="I76" s="132">
        <v>5</v>
      </c>
      <c r="J76" s="17">
        <f t="shared" si="2"/>
        <v>2.380952380952381</v>
      </c>
      <c r="K76" s="18">
        <v>2</v>
      </c>
      <c r="L76" s="17">
        <f t="shared" si="3"/>
        <v>0.9523809523809524</v>
      </c>
      <c r="M76" s="132">
        <v>4</v>
      </c>
      <c r="N76" s="17">
        <f t="shared" si="17"/>
        <v>1.9047619047619049</v>
      </c>
      <c r="O76" s="18">
        <v>27</v>
      </c>
      <c r="P76" s="17">
        <f t="shared" si="5"/>
        <v>12.857142857142856</v>
      </c>
      <c r="Q76" s="18">
        <v>0</v>
      </c>
      <c r="R76" s="17">
        <f t="shared" si="14"/>
        <v>0</v>
      </c>
      <c r="S76" s="18">
        <v>0</v>
      </c>
      <c r="T76" s="17">
        <f t="shared" si="19"/>
        <v>0</v>
      </c>
      <c r="U76" s="18">
        <v>0</v>
      </c>
      <c r="V76" s="17">
        <f t="shared" si="6"/>
        <v>0</v>
      </c>
      <c r="W76" s="18">
        <v>0</v>
      </c>
      <c r="X76" s="17">
        <f t="shared" si="7"/>
        <v>0</v>
      </c>
      <c r="Y76" s="18">
        <v>0</v>
      </c>
      <c r="Z76" s="17">
        <f t="shared" si="8"/>
        <v>0</v>
      </c>
      <c r="AA76" s="63">
        <f t="shared" si="15"/>
        <v>208</v>
      </c>
      <c r="AB76" s="67">
        <f t="shared" si="9"/>
        <v>99.04761904761905</v>
      </c>
      <c r="AC76" s="18">
        <v>2</v>
      </c>
      <c r="AD76" s="76">
        <f t="shared" si="10"/>
        <v>0.9523809523809524</v>
      </c>
      <c r="AE76" s="63">
        <f t="shared" si="11"/>
        <v>210</v>
      </c>
      <c r="AF76" s="76">
        <f t="shared" si="12"/>
        <v>53.299492385786806</v>
      </c>
      <c r="AG76" s="77">
        <f t="shared" si="13"/>
        <v>-46.700507614213194</v>
      </c>
    </row>
    <row r="77" spans="1:33" s="25" customFormat="1" ht="12.75">
      <c r="A77" s="226"/>
      <c r="B77" s="108">
        <v>213</v>
      </c>
      <c r="C77" s="109" t="s">
        <v>7</v>
      </c>
      <c r="D77" s="110">
        <v>472</v>
      </c>
      <c r="E77" s="18">
        <v>128</v>
      </c>
      <c r="F77" s="17">
        <f aca="true" t="shared" si="20" ref="F77:F140">E77/AE77*100</f>
        <v>47.940074906367045</v>
      </c>
      <c r="G77" s="18">
        <v>71</v>
      </c>
      <c r="H77" s="17">
        <f aca="true" t="shared" si="21" ref="H77:H140">G77/AE77*100</f>
        <v>26.591760299625467</v>
      </c>
      <c r="I77" s="132">
        <v>10</v>
      </c>
      <c r="J77" s="17">
        <f aca="true" t="shared" si="22" ref="J77:J140">I77/AE77*100</f>
        <v>3.7453183520599254</v>
      </c>
      <c r="K77" s="18">
        <v>0</v>
      </c>
      <c r="L77" s="17">
        <f aca="true" t="shared" si="23" ref="L77:L140">K77/AE77*100</f>
        <v>0</v>
      </c>
      <c r="M77" s="132">
        <v>3</v>
      </c>
      <c r="N77" s="17">
        <f aca="true" t="shared" si="24" ref="N77:N108">M77/AE77*100</f>
        <v>1.1235955056179776</v>
      </c>
      <c r="O77" s="18">
        <v>48</v>
      </c>
      <c r="P77" s="17">
        <f aca="true" t="shared" si="25" ref="P77:P140">O77/AE77*100</f>
        <v>17.97752808988764</v>
      </c>
      <c r="Q77" s="18">
        <v>0</v>
      </c>
      <c r="R77" s="17">
        <f t="shared" si="14"/>
        <v>0</v>
      </c>
      <c r="S77" s="18">
        <v>0</v>
      </c>
      <c r="T77" s="17">
        <f t="shared" si="19"/>
        <v>0</v>
      </c>
      <c r="U77" s="18">
        <v>0</v>
      </c>
      <c r="V77" s="17">
        <f aca="true" t="shared" si="26" ref="V77:V140">U77/AE77*100</f>
        <v>0</v>
      </c>
      <c r="W77" s="18">
        <v>0</v>
      </c>
      <c r="X77" s="17">
        <f aca="true" t="shared" si="27" ref="X77:X140">W77/AE77*100</f>
        <v>0</v>
      </c>
      <c r="Y77" s="18">
        <v>0</v>
      </c>
      <c r="Z77" s="17">
        <f aca="true" t="shared" si="28" ref="Z77:Z140">Y77/AE77*100</f>
        <v>0</v>
      </c>
      <c r="AA77" s="63">
        <f aca="true" t="shared" si="29" ref="AA77:AA140">Y77+W77+U77+S77+O77+M77+K77+I77+G77+E77</f>
        <v>260</v>
      </c>
      <c r="AB77" s="67">
        <f aca="true" t="shared" si="30" ref="AB77:AB140">AA77/AE77*100</f>
        <v>97.37827715355806</v>
      </c>
      <c r="AC77" s="18">
        <v>7</v>
      </c>
      <c r="AD77" s="76">
        <f aca="true" t="shared" si="31" ref="AD77:AD140">AC77/AE77*100</f>
        <v>2.6217228464419478</v>
      </c>
      <c r="AE77" s="63">
        <f aca="true" t="shared" si="32" ref="AE77:AE140">AA77+AC77</f>
        <v>267</v>
      </c>
      <c r="AF77" s="76">
        <f aca="true" t="shared" si="33" ref="AF77:AF140">AE77/D77*100</f>
        <v>56.567796610169495</v>
      </c>
      <c r="AG77" s="77">
        <f aca="true" t="shared" si="34" ref="AG77:AG140">AF77-100</f>
        <v>-43.432203389830505</v>
      </c>
    </row>
    <row r="78" spans="1:33" s="25" customFormat="1" ht="12.75">
      <c r="A78" s="226"/>
      <c r="B78" s="108">
        <v>213</v>
      </c>
      <c r="C78" s="109" t="s">
        <v>8</v>
      </c>
      <c r="D78" s="110">
        <v>472</v>
      </c>
      <c r="E78" s="18">
        <v>139</v>
      </c>
      <c r="F78" s="17">
        <f t="shared" si="20"/>
        <v>48.771929824561404</v>
      </c>
      <c r="G78" s="18">
        <v>78</v>
      </c>
      <c r="H78" s="17">
        <f t="shared" si="21"/>
        <v>27.368421052631582</v>
      </c>
      <c r="I78" s="132">
        <v>12</v>
      </c>
      <c r="J78" s="17">
        <f t="shared" si="22"/>
        <v>4.2105263157894735</v>
      </c>
      <c r="K78" s="18">
        <v>1</v>
      </c>
      <c r="L78" s="17">
        <f t="shared" si="23"/>
        <v>0.3508771929824561</v>
      </c>
      <c r="M78" s="132">
        <v>2</v>
      </c>
      <c r="N78" s="17">
        <f t="shared" si="24"/>
        <v>0.7017543859649122</v>
      </c>
      <c r="O78" s="18">
        <v>44</v>
      </c>
      <c r="P78" s="17">
        <f t="shared" si="25"/>
        <v>15.43859649122807</v>
      </c>
      <c r="Q78" s="18">
        <v>0</v>
      </c>
      <c r="R78" s="17">
        <f aca="true" t="shared" si="35" ref="R78:R141">Q78/AE78*100</f>
        <v>0</v>
      </c>
      <c r="S78" s="18">
        <v>0</v>
      </c>
      <c r="T78" s="17">
        <f t="shared" si="19"/>
        <v>0</v>
      </c>
      <c r="U78" s="18">
        <v>0</v>
      </c>
      <c r="V78" s="17">
        <f t="shared" si="26"/>
        <v>0</v>
      </c>
      <c r="W78" s="18">
        <v>0</v>
      </c>
      <c r="X78" s="17">
        <f t="shared" si="27"/>
        <v>0</v>
      </c>
      <c r="Y78" s="18">
        <v>0</v>
      </c>
      <c r="Z78" s="17">
        <f t="shared" si="28"/>
        <v>0</v>
      </c>
      <c r="AA78" s="63">
        <f t="shared" si="29"/>
        <v>276</v>
      </c>
      <c r="AB78" s="67">
        <f t="shared" si="30"/>
        <v>96.84210526315789</v>
      </c>
      <c r="AC78" s="18">
        <v>9</v>
      </c>
      <c r="AD78" s="76">
        <f t="shared" si="31"/>
        <v>3.1578947368421053</v>
      </c>
      <c r="AE78" s="63">
        <f t="shared" si="32"/>
        <v>285</v>
      </c>
      <c r="AF78" s="76">
        <f t="shared" si="33"/>
        <v>60.381355932203384</v>
      </c>
      <c r="AG78" s="77">
        <f t="shared" si="34"/>
        <v>-39.618644067796616</v>
      </c>
    </row>
    <row r="79" spans="1:33" s="25" customFormat="1" ht="12.75">
      <c r="A79" s="226"/>
      <c r="B79" s="108">
        <v>214</v>
      </c>
      <c r="C79" s="109" t="s">
        <v>7</v>
      </c>
      <c r="D79" s="110">
        <v>597</v>
      </c>
      <c r="E79" s="18">
        <v>178</v>
      </c>
      <c r="F79" s="17">
        <f t="shared" si="20"/>
        <v>44.611528822055135</v>
      </c>
      <c r="G79" s="18">
        <v>111</v>
      </c>
      <c r="H79" s="17">
        <f t="shared" si="21"/>
        <v>27.819548872180448</v>
      </c>
      <c r="I79" s="132">
        <v>21</v>
      </c>
      <c r="J79" s="17">
        <f t="shared" si="22"/>
        <v>5.263157894736842</v>
      </c>
      <c r="K79" s="18">
        <v>0</v>
      </c>
      <c r="L79" s="17">
        <f t="shared" si="23"/>
        <v>0</v>
      </c>
      <c r="M79" s="132">
        <v>8</v>
      </c>
      <c r="N79" s="17">
        <f t="shared" si="24"/>
        <v>2.0050125313283207</v>
      </c>
      <c r="O79" s="18">
        <v>66</v>
      </c>
      <c r="P79" s="17">
        <f t="shared" si="25"/>
        <v>16.541353383458645</v>
      </c>
      <c r="Q79" s="18">
        <v>0</v>
      </c>
      <c r="R79" s="17">
        <f t="shared" si="35"/>
        <v>0</v>
      </c>
      <c r="S79" s="18">
        <v>0</v>
      </c>
      <c r="T79" s="17">
        <f t="shared" si="19"/>
        <v>0</v>
      </c>
      <c r="U79" s="18">
        <v>0</v>
      </c>
      <c r="V79" s="17">
        <f t="shared" si="26"/>
        <v>0</v>
      </c>
      <c r="W79" s="18">
        <v>1</v>
      </c>
      <c r="X79" s="17">
        <f t="shared" si="27"/>
        <v>0.2506265664160401</v>
      </c>
      <c r="Y79" s="18">
        <v>6</v>
      </c>
      <c r="Z79" s="17">
        <f t="shared" si="28"/>
        <v>1.5037593984962405</v>
      </c>
      <c r="AA79" s="63">
        <f t="shared" si="29"/>
        <v>391</v>
      </c>
      <c r="AB79" s="67">
        <f t="shared" si="30"/>
        <v>97.99498746867168</v>
      </c>
      <c r="AC79" s="18">
        <v>8</v>
      </c>
      <c r="AD79" s="76">
        <f t="shared" si="31"/>
        <v>2.0050125313283207</v>
      </c>
      <c r="AE79" s="63">
        <f t="shared" si="32"/>
        <v>399</v>
      </c>
      <c r="AF79" s="76">
        <f t="shared" si="33"/>
        <v>66.83417085427136</v>
      </c>
      <c r="AG79" s="77">
        <f t="shared" si="34"/>
        <v>-33.16582914572864</v>
      </c>
    </row>
    <row r="80" spans="1:33" s="25" customFormat="1" ht="12.75">
      <c r="A80" s="226"/>
      <c r="B80" s="108">
        <v>214</v>
      </c>
      <c r="C80" s="109" t="s">
        <v>8</v>
      </c>
      <c r="D80" s="110">
        <v>597</v>
      </c>
      <c r="E80" s="18">
        <v>193</v>
      </c>
      <c r="F80" s="17">
        <f t="shared" si="20"/>
        <v>50.12987012987013</v>
      </c>
      <c r="G80" s="18">
        <v>134</v>
      </c>
      <c r="H80" s="17">
        <f t="shared" si="21"/>
        <v>34.80519480519481</v>
      </c>
      <c r="I80" s="132">
        <v>12</v>
      </c>
      <c r="J80" s="17">
        <f t="shared" si="22"/>
        <v>3.116883116883117</v>
      </c>
      <c r="K80" s="18">
        <v>0</v>
      </c>
      <c r="L80" s="17">
        <f t="shared" si="23"/>
        <v>0</v>
      </c>
      <c r="M80" s="132">
        <v>0</v>
      </c>
      <c r="N80" s="17">
        <f t="shared" si="24"/>
        <v>0</v>
      </c>
      <c r="O80" s="18">
        <v>41</v>
      </c>
      <c r="P80" s="17">
        <f t="shared" si="25"/>
        <v>10.649350649350648</v>
      </c>
      <c r="Q80" s="18">
        <v>0</v>
      </c>
      <c r="R80" s="17">
        <f t="shared" si="35"/>
        <v>0</v>
      </c>
      <c r="S80" s="18">
        <v>0</v>
      </c>
      <c r="T80" s="17">
        <f t="shared" si="19"/>
        <v>0</v>
      </c>
      <c r="U80" s="18">
        <v>0</v>
      </c>
      <c r="V80" s="17">
        <f t="shared" si="26"/>
        <v>0</v>
      </c>
      <c r="W80" s="18">
        <v>0</v>
      </c>
      <c r="X80" s="17">
        <f t="shared" si="27"/>
        <v>0</v>
      </c>
      <c r="Y80" s="18">
        <v>0</v>
      </c>
      <c r="Z80" s="17">
        <f t="shared" si="28"/>
        <v>0</v>
      </c>
      <c r="AA80" s="63">
        <f t="shared" si="29"/>
        <v>380</v>
      </c>
      <c r="AB80" s="67">
        <f t="shared" si="30"/>
        <v>98.7012987012987</v>
      </c>
      <c r="AC80" s="18">
        <v>5</v>
      </c>
      <c r="AD80" s="76">
        <f t="shared" si="31"/>
        <v>1.2987012987012987</v>
      </c>
      <c r="AE80" s="63">
        <f t="shared" si="32"/>
        <v>385</v>
      </c>
      <c r="AF80" s="76">
        <f t="shared" si="33"/>
        <v>64.4891122278057</v>
      </c>
      <c r="AG80" s="77">
        <f t="shared" si="34"/>
        <v>-35.510887772194295</v>
      </c>
    </row>
    <row r="81" spans="1:33" s="57" customFormat="1" ht="12.75">
      <c r="A81" s="226"/>
      <c r="B81" s="108">
        <v>215</v>
      </c>
      <c r="C81" s="109" t="s">
        <v>7</v>
      </c>
      <c r="D81" s="110">
        <v>405</v>
      </c>
      <c r="E81" s="18">
        <v>117</v>
      </c>
      <c r="F81" s="17">
        <f t="shared" si="20"/>
        <v>49.159663865546214</v>
      </c>
      <c r="G81" s="18">
        <v>72</v>
      </c>
      <c r="H81" s="17">
        <f t="shared" si="21"/>
        <v>30.252100840336134</v>
      </c>
      <c r="I81" s="132">
        <v>5</v>
      </c>
      <c r="J81" s="17">
        <f t="shared" si="22"/>
        <v>2.100840336134454</v>
      </c>
      <c r="K81" s="18">
        <v>1</v>
      </c>
      <c r="L81" s="17">
        <f t="shared" si="23"/>
        <v>0.42016806722689076</v>
      </c>
      <c r="M81" s="132">
        <v>0</v>
      </c>
      <c r="N81" s="17">
        <f t="shared" si="24"/>
        <v>0</v>
      </c>
      <c r="O81" s="18">
        <v>37</v>
      </c>
      <c r="P81" s="17">
        <f t="shared" si="25"/>
        <v>15.546218487394958</v>
      </c>
      <c r="Q81" s="18">
        <v>0</v>
      </c>
      <c r="R81" s="17">
        <f t="shared" si="35"/>
        <v>0</v>
      </c>
      <c r="S81" s="18">
        <v>0</v>
      </c>
      <c r="T81" s="17">
        <f t="shared" si="19"/>
        <v>0</v>
      </c>
      <c r="U81" s="18">
        <v>0</v>
      </c>
      <c r="V81" s="17">
        <f t="shared" si="26"/>
        <v>0</v>
      </c>
      <c r="W81" s="18">
        <v>0</v>
      </c>
      <c r="X81" s="17">
        <f t="shared" si="27"/>
        <v>0</v>
      </c>
      <c r="Y81" s="18">
        <v>0</v>
      </c>
      <c r="Z81" s="17">
        <f t="shared" si="28"/>
        <v>0</v>
      </c>
      <c r="AA81" s="63">
        <f t="shared" si="29"/>
        <v>232</v>
      </c>
      <c r="AB81" s="67">
        <f t="shared" si="30"/>
        <v>97.47899159663865</v>
      </c>
      <c r="AC81" s="18">
        <v>6</v>
      </c>
      <c r="AD81" s="76">
        <f t="shared" si="31"/>
        <v>2.5210084033613445</v>
      </c>
      <c r="AE81" s="63">
        <f t="shared" si="32"/>
        <v>238</v>
      </c>
      <c r="AF81" s="76">
        <f t="shared" si="33"/>
        <v>58.76543209876544</v>
      </c>
      <c r="AG81" s="77">
        <f t="shared" si="34"/>
        <v>-41.23456790123456</v>
      </c>
    </row>
    <row r="82" spans="1:33" s="25" customFormat="1" ht="12.75">
      <c r="A82" s="226"/>
      <c r="B82" s="108">
        <v>216</v>
      </c>
      <c r="C82" s="109" t="s">
        <v>7</v>
      </c>
      <c r="D82" s="110">
        <v>476</v>
      </c>
      <c r="E82" s="18">
        <v>136</v>
      </c>
      <c r="F82" s="17">
        <f t="shared" si="20"/>
        <v>46.101694915254235</v>
      </c>
      <c r="G82" s="18">
        <v>95</v>
      </c>
      <c r="H82" s="17">
        <f t="shared" si="21"/>
        <v>32.20338983050847</v>
      </c>
      <c r="I82" s="132">
        <v>7</v>
      </c>
      <c r="J82" s="17">
        <f t="shared" si="22"/>
        <v>2.3728813559322033</v>
      </c>
      <c r="K82" s="18">
        <v>4</v>
      </c>
      <c r="L82" s="17">
        <f t="shared" si="23"/>
        <v>1.3559322033898304</v>
      </c>
      <c r="M82" s="132">
        <v>4</v>
      </c>
      <c r="N82" s="17">
        <f t="shared" si="24"/>
        <v>1.3559322033898304</v>
      </c>
      <c r="O82" s="18">
        <v>41</v>
      </c>
      <c r="P82" s="17">
        <f t="shared" si="25"/>
        <v>13.898305084745763</v>
      </c>
      <c r="Q82" s="18">
        <v>0</v>
      </c>
      <c r="R82" s="17">
        <f t="shared" si="35"/>
        <v>0</v>
      </c>
      <c r="S82" s="18">
        <v>0</v>
      </c>
      <c r="T82" s="17">
        <f t="shared" si="19"/>
        <v>0</v>
      </c>
      <c r="U82" s="18">
        <v>0</v>
      </c>
      <c r="V82" s="17">
        <f t="shared" si="26"/>
        <v>0</v>
      </c>
      <c r="W82" s="18">
        <v>0</v>
      </c>
      <c r="X82" s="17">
        <f t="shared" si="27"/>
        <v>0</v>
      </c>
      <c r="Y82" s="18">
        <v>0</v>
      </c>
      <c r="Z82" s="17">
        <f t="shared" si="28"/>
        <v>0</v>
      </c>
      <c r="AA82" s="63">
        <f t="shared" si="29"/>
        <v>287</v>
      </c>
      <c r="AB82" s="67">
        <f t="shared" si="30"/>
        <v>97.28813559322033</v>
      </c>
      <c r="AC82" s="18">
        <v>8</v>
      </c>
      <c r="AD82" s="76">
        <f t="shared" si="31"/>
        <v>2.711864406779661</v>
      </c>
      <c r="AE82" s="63">
        <f t="shared" si="32"/>
        <v>295</v>
      </c>
      <c r="AF82" s="76">
        <f t="shared" si="33"/>
        <v>61.97478991596639</v>
      </c>
      <c r="AG82" s="77">
        <f t="shared" si="34"/>
        <v>-38.02521008403361</v>
      </c>
    </row>
    <row r="83" spans="1:33" s="57" customFormat="1" ht="12.75">
      <c r="A83" s="226"/>
      <c r="B83" s="108">
        <v>216</v>
      </c>
      <c r="C83" s="109" t="s">
        <v>8</v>
      </c>
      <c r="D83" s="110">
        <v>476</v>
      </c>
      <c r="E83" s="18">
        <v>131</v>
      </c>
      <c r="F83" s="17">
        <f t="shared" si="20"/>
        <v>44.5578231292517</v>
      </c>
      <c r="G83" s="18">
        <v>104</v>
      </c>
      <c r="H83" s="17">
        <f t="shared" si="21"/>
        <v>35.374149659863946</v>
      </c>
      <c r="I83" s="132">
        <v>4</v>
      </c>
      <c r="J83" s="17">
        <f t="shared" si="22"/>
        <v>1.3605442176870748</v>
      </c>
      <c r="K83" s="18">
        <v>1</v>
      </c>
      <c r="L83" s="17">
        <f t="shared" si="23"/>
        <v>0.3401360544217687</v>
      </c>
      <c r="M83" s="132">
        <v>2</v>
      </c>
      <c r="N83" s="17">
        <f t="shared" si="24"/>
        <v>0.6802721088435374</v>
      </c>
      <c r="O83" s="18">
        <v>51</v>
      </c>
      <c r="P83" s="17">
        <f t="shared" si="25"/>
        <v>17.346938775510203</v>
      </c>
      <c r="Q83" s="18">
        <v>0</v>
      </c>
      <c r="R83" s="17">
        <f t="shared" si="35"/>
        <v>0</v>
      </c>
      <c r="S83" s="18">
        <v>0</v>
      </c>
      <c r="T83" s="17">
        <f t="shared" si="19"/>
        <v>0</v>
      </c>
      <c r="U83" s="18">
        <v>0</v>
      </c>
      <c r="V83" s="17">
        <f t="shared" si="26"/>
        <v>0</v>
      </c>
      <c r="W83" s="18">
        <v>0</v>
      </c>
      <c r="X83" s="17">
        <f t="shared" si="27"/>
        <v>0</v>
      </c>
      <c r="Y83" s="18">
        <v>0</v>
      </c>
      <c r="Z83" s="17">
        <f t="shared" si="28"/>
        <v>0</v>
      </c>
      <c r="AA83" s="63">
        <f t="shared" si="29"/>
        <v>293</v>
      </c>
      <c r="AB83" s="67">
        <f t="shared" si="30"/>
        <v>99.65986394557824</v>
      </c>
      <c r="AC83" s="18">
        <v>1</v>
      </c>
      <c r="AD83" s="76">
        <f t="shared" si="31"/>
        <v>0.3401360544217687</v>
      </c>
      <c r="AE83" s="63">
        <f t="shared" si="32"/>
        <v>294</v>
      </c>
      <c r="AF83" s="76">
        <f t="shared" si="33"/>
        <v>61.76470588235294</v>
      </c>
      <c r="AG83" s="77">
        <f t="shared" si="34"/>
        <v>-38.23529411764706</v>
      </c>
    </row>
    <row r="84" spans="1:33" s="57" customFormat="1" ht="12.75">
      <c r="A84" s="226"/>
      <c r="B84" s="135">
        <v>217</v>
      </c>
      <c r="C84" s="136" t="s">
        <v>7</v>
      </c>
      <c r="D84" s="137">
        <v>626</v>
      </c>
      <c r="E84" s="140">
        <v>122</v>
      </c>
      <c r="F84" s="139">
        <f t="shared" si="20"/>
        <v>37.308868501529055</v>
      </c>
      <c r="G84" s="140">
        <v>111</v>
      </c>
      <c r="H84" s="139">
        <f t="shared" si="21"/>
        <v>33.94495412844037</v>
      </c>
      <c r="I84" s="161">
        <v>6</v>
      </c>
      <c r="J84" s="139">
        <f t="shared" si="22"/>
        <v>1.834862385321101</v>
      </c>
      <c r="K84" s="140">
        <v>2</v>
      </c>
      <c r="L84" s="139">
        <f t="shared" si="23"/>
        <v>0.6116207951070336</v>
      </c>
      <c r="M84" s="161">
        <v>1</v>
      </c>
      <c r="N84" s="139">
        <f t="shared" si="24"/>
        <v>0.3058103975535168</v>
      </c>
      <c r="O84" s="140">
        <v>52</v>
      </c>
      <c r="P84" s="139">
        <f t="shared" si="25"/>
        <v>15.902140672782874</v>
      </c>
      <c r="Q84" s="140">
        <v>0</v>
      </c>
      <c r="R84" s="139">
        <f t="shared" si="35"/>
        <v>0</v>
      </c>
      <c r="S84" s="140">
        <v>0</v>
      </c>
      <c r="T84" s="139">
        <f t="shared" si="19"/>
        <v>0</v>
      </c>
      <c r="U84" s="140">
        <v>0</v>
      </c>
      <c r="V84" s="139">
        <f t="shared" si="26"/>
        <v>0</v>
      </c>
      <c r="W84" s="140">
        <v>0</v>
      </c>
      <c r="X84" s="139">
        <f t="shared" si="27"/>
        <v>0</v>
      </c>
      <c r="Y84" s="140">
        <v>0</v>
      </c>
      <c r="Z84" s="139">
        <f t="shared" si="28"/>
        <v>0</v>
      </c>
      <c r="AA84" s="143">
        <f t="shared" si="29"/>
        <v>294</v>
      </c>
      <c r="AB84" s="144">
        <f t="shared" si="30"/>
        <v>89.90825688073394</v>
      </c>
      <c r="AC84" s="140">
        <v>33</v>
      </c>
      <c r="AD84" s="162">
        <f t="shared" si="31"/>
        <v>10.091743119266056</v>
      </c>
      <c r="AE84" s="143">
        <f t="shared" si="32"/>
        <v>327</v>
      </c>
      <c r="AF84" s="162">
        <f t="shared" si="33"/>
        <v>52.23642172523961</v>
      </c>
      <c r="AG84" s="165">
        <f t="shared" si="34"/>
        <v>-47.76357827476039</v>
      </c>
    </row>
    <row r="85" spans="1:33" s="25" customFormat="1" ht="12.75">
      <c r="A85" s="226"/>
      <c r="B85" s="108">
        <v>217</v>
      </c>
      <c r="C85" s="109" t="s">
        <v>8</v>
      </c>
      <c r="D85" s="110">
        <v>627</v>
      </c>
      <c r="E85" s="18">
        <v>135</v>
      </c>
      <c r="F85" s="17">
        <f t="shared" si="20"/>
        <v>41.03343465045592</v>
      </c>
      <c r="G85" s="18">
        <v>104</v>
      </c>
      <c r="H85" s="17">
        <f t="shared" si="21"/>
        <v>31.61094224924012</v>
      </c>
      <c r="I85" s="132">
        <v>1</v>
      </c>
      <c r="J85" s="17">
        <f t="shared" si="22"/>
        <v>0.303951367781155</v>
      </c>
      <c r="K85" s="18">
        <v>1</v>
      </c>
      <c r="L85" s="17">
        <f t="shared" si="23"/>
        <v>0.303951367781155</v>
      </c>
      <c r="M85" s="132">
        <v>7</v>
      </c>
      <c r="N85" s="17">
        <f t="shared" si="24"/>
        <v>2.127659574468085</v>
      </c>
      <c r="O85" s="18">
        <v>68</v>
      </c>
      <c r="P85" s="17">
        <f t="shared" si="25"/>
        <v>20.66869300911854</v>
      </c>
      <c r="Q85" s="18">
        <v>0</v>
      </c>
      <c r="R85" s="17">
        <f t="shared" si="35"/>
        <v>0</v>
      </c>
      <c r="S85" s="18">
        <v>0</v>
      </c>
      <c r="T85" s="17">
        <f t="shared" si="19"/>
        <v>0</v>
      </c>
      <c r="U85" s="18">
        <v>0</v>
      </c>
      <c r="V85" s="17">
        <f t="shared" si="26"/>
        <v>0</v>
      </c>
      <c r="W85" s="18">
        <v>0</v>
      </c>
      <c r="X85" s="17">
        <f t="shared" si="27"/>
        <v>0</v>
      </c>
      <c r="Y85" s="18">
        <v>0</v>
      </c>
      <c r="Z85" s="17">
        <f t="shared" si="28"/>
        <v>0</v>
      </c>
      <c r="AA85" s="63">
        <f t="shared" si="29"/>
        <v>316</v>
      </c>
      <c r="AB85" s="67">
        <f t="shared" si="30"/>
        <v>96.04863221884499</v>
      </c>
      <c r="AC85" s="18">
        <v>13</v>
      </c>
      <c r="AD85" s="76">
        <f t="shared" si="31"/>
        <v>3.951367781155015</v>
      </c>
      <c r="AE85" s="63">
        <f t="shared" si="32"/>
        <v>329</v>
      </c>
      <c r="AF85" s="76">
        <f t="shared" si="33"/>
        <v>52.472089314194584</v>
      </c>
      <c r="AG85" s="77">
        <f t="shared" si="34"/>
        <v>-47.527910685805416</v>
      </c>
    </row>
    <row r="86" spans="1:33" s="57" customFormat="1" ht="12.75">
      <c r="A86" s="226"/>
      <c r="B86" s="135">
        <v>218</v>
      </c>
      <c r="C86" s="136" t="s">
        <v>7</v>
      </c>
      <c r="D86" s="137">
        <v>653</v>
      </c>
      <c r="E86" s="140">
        <v>141</v>
      </c>
      <c r="F86" s="139">
        <f t="shared" si="20"/>
        <v>53.81679389312977</v>
      </c>
      <c r="G86" s="140">
        <v>21</v>
      </c>
      <c r="H86" s="139">
        <f t="shared" si="21"/>
        <v>8.015267175572518</v>
      </c>
      <c r="I86" s="161">
        <v>7</v>
      </c>
      <c r="J86" s="139">
        <f t="shared" si="22"/>
        <v>2.6717557251908395</v>
      </c>
      <c r="K86" s="140">
        <v>2</v>
      </c>
      <c r="L86" s="139">
        <f t="shared" si="23"/>
        <v>0.7633587786259541</v>
      </c>
      <c r="M86" s="161">
        <v>5</v>
      </c>
      <c r="N86" s="139">
        <f t="shared" si="24"/>
        <v>1.9083969465648856</v>
      </c>
      <c r="O86" s="140">
        <v>74</v>
      </c>
      <c r="P86" s="139">
        <f t="shared" si="25"/>
        <v>28.24427480916031</v>
      </c>
      <c r="Q86" s="140">
        <v>0</v>
      </c>
      <c r="R86" s="139">
        <f t="shared" si="35"/>
        <v>0</v>
      </c>
      <c r="S86" s="140">
        <v>0</v>
      </c>
      <c r="T86" s="139">
        <f t="shared" si="19"/>
        <v>0</v>
      </c>
      <c r="U86" s="140">
        <v>0</v>
      </c>
      <c r="V86" s="139">
        <f t="shared" si="26"/>
        <v>0</v>
      </c>
      <c r="W86" s="140">
        <v>0</v>
      </c>
      <c r="X86" s="139">
        <f t="shared" si="27"/>
        <v>0</v>
      </c>
      <c r="Y86" s="140">
        <v>0</v>
      </c>
      <c r="Z86" s="139">
        <f t="shared" si="28"/>
        <v>0</v>
      </c>
      <c r="AA86" s="143">
        <f t="shared" si="29"/>
        <v>250</v>
      </c>
      <c r="AB86" s="144">
        <f t="shared" si="30"/>
        <v>95.41984732824427</v>
      </c>
      <c r="AC86" s="140">
        <v>12</v>
      </c>
      <c r="AD86" s="162">
        <f t="shared" si="31"/>
        <v>4.580152671755725</v>
      </c>
      <c r="AE86" s="143">
        <f t="shared" si="32"/>
        <v>262</v>
      </c>
      <c r="AF86" s="162">
        <f t="shared" si="33"/>
        <v>40.12251148545176</v>
      </c>
      <c r="AG86" s="165">
        <f t="shared" si="34"/>
        <v>-59.87748851454824</v>
      </c>
    </row>
    <row r="87" spans="1:33" s="57" customFormat="1" ht="12.75">
      <c r="A87" s="226"/>
      <c r="B87" s="108">
        <v>218</v>
      </c>
      <c r="C87" s="109" t="s">
        <v>8</v>
      </c>
      <c r="D87" s="110">
        <v>654</v>
      </c>
      <c r="E87" s="18">
        <v>149</v>
      </c>
      <c r="F87" s="17">
        <f t="shared" si="20"/>
        <v>45.98765432098765</v>
      </c>
      <c r="G87" s="18">
        <v>85</v>
      </c>
      <c r="H87" s="17">
        <f t="shared" si="21"/>
        <v>26.234567901234566</v>
      </c>
      <c r="I87" s="132">
        <v>4</v>
      </c>
      <c r="J87" s="17">
        <f t="shared" si="22"/>
        <v>1.2345679012345678</v>
      </c>
      <c r="K87" s="18">
        <v>3</v>
      </c>
      <c r="L87" s="17">
        <f t="shared" si="23"/>
        <v>0.9259259259259258</v>
      </c>
      <c r="M87" s="132">
        <v>10</v>
      </c>
      <c r="N87" s="17">
        <f t="shared" si="24"/>
        <v>3.0864197530864197</v>
      </c>
      <c r="O87" s="18">
        <v>69</v>
      </c>
      <c r="P87" s="17">
        <f t="shared" si="25"/>
        <v>21.296296296296298</v>
      </c>
      <c r="Q87" s="18">
        <v>0</v>
      </c>
      <c r="R87" s="17">
        <f t="shared" si="35"/>
        <v>0</v>
      </c>
      <c r="S87" s="18">
        <v>0</v>
      </c>
      <c r="T87" s="17">
        <f t="shared" si="19"/>
        <v>0</v>
      </c>
      <c r="U87" s="18">
        <v>0</v>
      </c>
      <c r="V87" s="17">
        <f t="shared" si="26"/>
        <v>0</v>
      </c>
      <c r="W87" s="18">
        <v>0</v>
      </c>
      <c r="X87" s="17">
        <f t="shared" si="27"/>
        <v>0</v>
      </c>
      <c r="Y87" s="18">
        <v>0</v>
      </c>
      <c r="Z87" s="17">
        <f t="shared" si="28"/>
        <v>0</v>
      </c>
      <c r="AA87" s="63">
        <f t="shared" si="29"/>
        <v>320</v>
      </c>
      <c r="AB87" s="67">
        <f t="shared" si="30"/>
        <v>98.76543209876543</v>
      </c>
      <c r="AC87" s="18">
        <v>4</v>
      </c>
      <c r="AD87" s="76">
        <f t="shared" si="31"/>
        <v>1.2345679012345678</v>
      </c>
      <c r="AE87" s="63">
        <f t="shared" si="32"/>
        <v>324</v>
      </c>
      <c r="AF87" s="76">
        <f t="shared" si="33"/>
        <v>49.54128440366973</v>
      </c>
      <c r="AG87" s="77">
        <f t="shared" si="34"/>
        <v>-50.45871559633027</v>
      </c>
    </row>
    <row r="88" spans="1:33" s="25" customFormat="1" ht="12.75">
      <c r="A88" s="226"/>
      <c r="B88" s="108">
        <v>219</v>
      </c>
      <c r="C88" s="109" t="s">
        <v>7</v>
      </c>
      <c r="D88" s="110">
        <v>494</v>
      </c>
      <c r="E88" s="18">
        <v>154</v>
      </c>
      <c r="F88" s="17">
        <f t="shared" si="20"/>
        <v>53.84615384615385</v>
      </c>
      <c r="G88" s="18">
        <v>67</v>
      </c>
      <c r="H88" s="17">
        <f t="shared" si="21"/>
        <v>23.426573426573427</v>
      </c>
      <c r="I88" s="132">
        <v>5</v>
      </c>
      <c r="J88" s="17">
        <f t="shared" si="22"/>
        <v>1.7482517482517483</v>
      </c>
      <c r="K88" s="18">
        <v>1</v>
      </c>
      <c r="L88" s="17">
        <f t="shared" si="23"/>
        <v>0.34965034965034963</v>
      </c>
      <c r="M88" s="132">
        <v>2</v>
      </c>
      <c r="N88" s="17">
        <f t="shared" si="24"/>
        <v>0.6993006993006993</v>
      </c>
      <c r="O88" s="18">
        <v>53</v>
      </c>
      <c r="P88" s="17">
        <f t="shared" si="25"/>
        <v>18.53146853146853</v>
      </c>
      <c r="Q88" s="18">
        <v>0</v>
      </c>
      <c r="R88" s="17">
        <f t="shared" si="35"/>
        <v>0</v>
      </c>
      <c r="S88" s="18">
        <v>0</v>
      </c>
      <c r="T88" s="17">
        <f t="shared" si="19"/>
        <v>0</v>
      </c>
      <c r="U88" s="18">
        <v>0</v>
      </c>
      <c r="V88" s="17">
        <f t="shared" si="26"/>
        <v>0</v>
      </c>
      <c r="W88" s="18">
        <v>0</v>
      </c>
      <c r="X88" s="17">
        <f t="shared" si="27"/>
        <v>0</v>
      </c>
      <c r="Y88" s="18">
        <v>0</v>
      </c>
      <c r="Z88" s="17">
        <f t="shared" si="28"/>
        <v>0</v>
      </c>
      <c r="AA88" s="63">
        <f t="shared" si="29"/>
        <v>282</v>
      </c>
      <c r="AB88" s="67">
        <f t="shared" si="30"/>
        <v>98.6013986013986</v>
      </c>
      <c r="AC88" s="18">
        <v>4</v>
      </c>
      <c r="AD88" s="76">
        <f t="shared" si="31"/>
        <v>1.3986013986013985</v>
      </c>
      <c r="AE88" s="63">
        <f t="shared" si="32"/>
        <v>286</v>
      </c>
      <c r="AF88" s="76">
        <f t="shared" si="33"/>
        <v>57.89473684210527</v>
      </c>
      <c r="AG88" s="77">
        <f t="shared" si="34"/>
        <v>-42.10526315789473</v>
      </c>
    </row>
    <row r="89" spans="1:33" s="25" customFormat="1" ht="12.75">
      <c r="A89" s="226"/>
      <c r="B89" s="135">
        <v>220</v>
      </c>
      <c r="C89" s="136" t="s">
        <v>7</v>
      </c>
      <c r="D89" s="137">
        <v>614</v>
      </c>
      <c r="E89" s="140">
        <v>150</v>
      </c>
      <c r="F89" s="139">
        <f t="shared" si="20"/>
        <v>39.1644908616188</v>
      </c>
      <c r="G89" s="140">
        <v>144</v>
      </c>
      <c r="H89" s="139">
        <f t="shared" si="21"/>
        <v>37.59791122715404</v>
      </c>
      <c r="I89" s="161">
        <v>6</v>
      </c>
      <c r="J89" s="139">
        <f t="shared" si="22"/>
        <v>1.5665796344647518</v>
      </c>
      <c r="K89" s="140">
        <v>3</v>
      </c>
      <c r="L89" s="139">
        <f t="shared" si="23"/>
        <v>0.7832898172323759</v>
      </c>
      <c r="M89" s="161">
        <v>4</v>
      </c>
      <c r="N89" s="139">
        <f t="shared" si="24"/>
        <v>1.0443864229765014</v>
      </c>
      <c r="O89" s="140">
        <v>67</v>
      </c>
      <c r="P89" s="139">
        <f t="shared" si="25"/>
        <v>17.4934725848564</v>
      </c>
      <c r="Q89" s="140">
        <v>0</v>
      </c>
      <c r="R89" s="139">
        <f t="shared" si="35"/>
        <v>0</v>
      </c>
      <c r="S89" s="140">
        <v>0</v>
      </c>
      <c r="T89" s="139">
        <f t="shared" si="19"/>
        <v>0</v>
      </c>
      <c r="U89" s="140">
        <v>0</v>
      </c>
      <c r="V89" s="139">
        <f t="shared" si="26"/>
        <v>0</v>
      </c>
      <c r="W89" s="140">
        <v>0</v>
      </c>
      <c r="X89" s="139">
        <f t="shared" si="27"/>
        <v>0</v>
      </c>
      <c r="Y89" s="140">
        <v>0</v>
      </c>
      <c r="Z89" s="139">
        <f t="shared" si="28"/>
        <v>0</v>
      </c>
      <c r="AA89" s="143">
        <f t="shared" si="29"/>
        <v>374</v>
      </c>
      <c r="AB89" s="144">
        <f t="shared" si="30"/>
        <v>97.65013054830287</v>
      </c>
      <c r="AC89" s="140">
        <v>9</v>
      </c>
      <c r="AD89" s="162">
        <f t="shared" si="31"/>
        <v>2.3498694516971277</v>
      </c>
      <c r="AE89" s="143">
        <f t="shared" si="32"/>
        <v>383</v>
      </c>
      <c r="AF89" s="162">
        <f t="shared" si="33"/>
        <v>62.37785016286645</v>
      </c>
      <c r="AG89" s="165">
        <f t="shared" si="34"/>
        <v>-37.62214983713355</v>
      </c>
    </row>
    <row r="90" spans="1:33" s="25" customFormat="1" ht="12.75">
      <c r="A90" s="226"/>
      <c r="B90" s="108">
        <v>221</v>
      </c>
      <c r="C90" s="109" t="s">
        <v>7</v>
      </c>
      <c r="D90" s="110">
        <v>395</v>
      </c>
      <c r="E90" s="18">
        <v>101</v>
      </c>
      <c r="F90" s="17">
        <f t="shared" si="20"/>
        <v>43.34763948497854</v>
      </c>
      <c r="G90" s="18">
        <v>66</v>
      </c>
      <c r="H90" s="17">
        <f t="shared" si="21"/>
        <v>28.32618025751073</v>
      </c>
      <c r="I90" s="132">
        <v>4</v>
      </c>
      <c r="J90" s="17">
        <f t="shared" si="22"/>
        <v>1.7167381974248928</v>
      </c>
      <c r="K90" s="18">
        <v>5</v>
      </c>
      <c r="L90" s="17">
        <f t="shared" si="23"/>
        <v>2.1459227467811157</v>
      </c>
      <c r="M90" s="132">
        <v>6</v>
      </c>
      <c r="N90" s="17">
        <f t="shared" si="24"/>
        <v>2.575107296137339</v>
      </c>
      <c r="O90" s="18">
        <v>44</v>
      </c>
      <c r="P90" s="17">
        <f t="shared" si="25"/>
        <v>18.88412017167382</v>
      </c>
      <c r="Q90" s="18">
        <v>0</v>
      </c>
      <c r="R90" s="17">
        <f t="shared" si="35"/>
        <v>0</v>
      </c>
      <c r="S90" s="18">
        <v>0</v>
      </c>
      <c r="T90" s="17">
        <f t="shared" si="19"/>
        <v>0</v>
      </c>
      <c r="U90" s="18">
        <v>0</v>
      </c>
      <c r="V90" s="17">
        <f t="shared" si="26"/>
        <v>0</v>
      </c>
      <c r="W90" s="18">
        <v>0</v>
      </c>
      <c r="X90" s="17">
        <f t="shared" si="27"/>
        <v>0</v>
      </c>
      <c r="Y90" s="18">
        <v>3</v>
      </c>
      <c r="Z90" s="17">
        <f t="shared" si="28"/>
        <v>1.2875536480686696</v>
      </c>
      <c r="AA90" s="63">
        <f t="shared" si="29"/>
        <v>229</v>
      </c>
      <c r="AB90" s="67">
        <f t="shared" si="30"/>
        <v>98.28326180257511</v>
      </c>
      <c r="AC90" s="18">
        <v>4</v>
      </c>
      <c r="AD90" s="76">
        <f t="shared" si="31"/>
        <v>1.7167381974248928</v>
      </c>
      <c r="AE90" s="63">
        <f t="shared" si="32"/>
        <v>233</v>
      </c>
      <c r="AF90" s="76">
        <f t="shared" si="33"/>
        <v>58.9873417721519</v>
      </c>
      <c r="AG90" s="77">
        <f t="shared" si="34"/>
        <v>-41.0126582278481</v>
      </c>
    </row>
    <row r="91" spans="1:33" s="25" customFormat="1" ht="12.75">
      <c r="A91" s="226"/>
      <c r="B91" s="108">
        <v>221</v>
      </c>
      <c r="C91" s="109" t="s">
        <v>8</v>
      </c>
      <c r="D91" s="110">
        <v>395</v>
      </c>
      <c r="E91" s="18">
        <v>108</v>
      </c>
      <c r="F91" s="17">
        <f t="shared" si="20"/>
        <v>48.86877828054298</v>
      </c>
      <c r="G91" s="18">
        <v>52</v>
      </c>
      <c r="H91" s="17">
        <f t="shared" si="21"/>
        <v>23.52941176470588</v>
      </c>
      <c r="I91" s="132">
        <v>4</v>
      </c>
      <c r="J91" s="17">
        <f t="shared" si="22"/>
        <v>1.809954751131222</v>
      </c>
      <c r="K91" s="18">
        <v>1</v>
      </c>
      <c r="L91" s="17">
        <f t="shared" si="23"/>
        <v>0.4524886877828055</v>
      </c>
      <c r="M91" s="132">
        <v>5</v>
      </c>
      <c r="N91" s="17">
        <f t="shared" si="24"/>
        <v>2.262443438914027</v>
      </c>
      <c r="O91" s="18">
        <v>47</v>
      </c>
      <c r="P91" s="17">
        <f t="shared" si="25"/>
        <v>21.266968325791854</v>
      </c>
      <c r="Q91" s="18">
        <v>0</v>
      </c>
      <c r="R91" s="17">
        <f t="shared" si="35"/>
        <v>0</v>
      </c>
      <c r="S91" s="18">
        <v>0</v>
      </c>
      <c r="T91" s="17">
        <f t="shared" si="19"/>
        <v>0</v>
      </c>
      <c r="U91" s="18">
        <v>0</v>
      </c>
      <c r="V91" s="17">
        <f t="shared" si="26"/>
        <v>0</v>
      </c>
      <c r="W91" s="18">
        <v>0</v>
      </c>
      <c r="X91" s="17">
        <f t="shared" si="27"/>
        <v>0</v>
      </c>
      <c r="Y91" s="18">
        <v>0</v>
      </c>
      <c r="Z91" s="17">
        <f t="shared" si="28"/>
        <v>0</v>
      </c>
      <c r="AA91" s="63">
        <f t="shared" si="29"/>
        <v>217</v>
      </c>
      <c r="AB91" s="67">
        <f t="shared" si="30"/>
        <v>98.19004524886877</v>
      </c>
      <c r="AC91" s="18">
        <v>4</v>
      </c>
      <c r="AD91" s="76">
        <f t="shared" si="31"/>
        <v>1.809954751131222</v>
      </c>
      <c r="AE91" s="63">
        <f t="shared" si="32"/>
        <v>221</v>
      </c>
      <c r="AF91" s="76">
        <f t="shared" si="33"/>
        <v>55.949367088607595</v>
      </c>
      <c r="AG91" s="77">
        <f t="shared" si="34"/>
        <v>-44.050632911392405</v>
      </c>
    </row>
    <row r="92" spans="1:33" s="25" customFormat="1" ht="12.75">
      <c r="A92" s="226"/>
      <c r="B92" s="108">
        <v>222</v>
      </c>
      <c r="C92" s="109" t="s">
        <v>7</v>
      </c>
      <c r="D92" s="110">
        <v>597</v>
      </c>
      <c r="E92" s="18">
        <v>184</v>
      </c>
      <c r="F92" s="17">
        <f t="shared" si="20"/>
        <v>53.48837209302325</v>
      </c>
      <c r="G92" s="18">
        <v>101</v>
      </c>
      <c r="H92" s="17">
        <f t="shared" si="21"/>
        <v>29.360465116279073</v>
      </c>
      <c r="I92" s="132">
        <v>8</v>
      </c>
      <c r="J92" s="17">
        <f t="shared" si="22"/>
        <v>2.3255813953488373</v>
      </c>
      <c r="K92" s="18">
        <v>1</v>
      </c>
      <c r="L92" s="17">
        <f t="shared" si="23"/>
        <v>0.29069767441860467</v>
      </c>
      <c r="M92" s="132">
        <v>3</v>
      </c>
      <c r="N92" s="17">
        <f t="shared" si="24"/>
        <v>0.872093023255814</v>
      </c>
      <c r="O92" s="18">
        <v>44</v>
      </c>
      <c r="P92" s="17">
        <f t="shared" si="25"/>
        <v>12.790697674418606</v>
      </c>
      <c r="Q92" s="18">
        <v>1</v>
      </c>
      <c r="R92" s="17">
        <f t="shared" si="35"/>
        <v>0.29069767441860467</v>
      </c>
      <c r="S92" s="18">
        <v>1</v>
      </c>
      <c r="T92" s="17">
        <f t="shared" si="19"/>
        <v>0.29069767441860467</v>
      </c>
      <c r="U92" s="18">
        <v>0</v>
      </c>
      <c r="V92" s="17">
        <f t="shared" si="26"/>
        <v>0</v>
      </c>
      <c r="W92" s="18">
        <v>0</v>
      </c>
      <c r="X92" s="17">
        <f t="shared" si="27"/>
        <v>0</v>
      </c>
      <c r="Y92" s="18">
        <v>0</v>
      </c>
      <c r="Z92" s="17">
        <f t="shared" si="28"/>
        <v>0</v>
      </c>
      <c r="AA92" s="63">
        <f t="shared" si="29"/>
        <v>342</v>
      </c>
      <c r="AB92" s="67">
        <f t="shared" si="30"/>
        <v>99.4186046511628</v>
      </c>
      <c r="AC92" s="18">
        <v>2</v>
      </c>
      <c r="AD92" s="76">
        <f t="shared" si="31"/>
        <v>0.5813953488372093</v>
      </c>
      <c r="AE92" s="63">
        <f t="shared" si="32"/>
        <v>344</v>
      </c>
      <c r="AF92" s="76">
        <f t="shared" si="33"/>
        <v>57.6214405360134</v>
      </c>
      <c r="AG92" s="77">
        <f t="shared" si="34"/>
        <v>-42.3785594639866</v>
      </c>
    </row>
    <row r="93" spans="1:33" s="25" customFormat="1" ht="12.75">
      <c r="A93" s="226"/>
      <c r="B93" s="108">
        <v>223</v>
      </c>
      <c r="C93" s="109" t="s">
        <v>7</v>
      </c>
      <c r="D93" s="110">
        <v>380</v>
      </c>
      <c r="E93" s="18">
        <v>129</v>
      </c>
      <c r="F93" s="17">
        <f t="shared" si="20"/>
        <v>56.57894736842105</v>
      </c>
      <c r="G93" s="18">
        <v>65</v>
      </c>
      <c r="H93" s="17">
        <f t="shared" si="21"/>
        <v>28.50877192982456</v>
      </c>
      <c r="I93" s="132">
        <v>1</v>
      </c>
      <c r="J93" s="17">
        <f t="shared" si="22"/>
        <v>0.43859649122807015</v>
      </c>
      <c r="K93" s="18">
        <v>0</v>
      </c>
      <c r="L93" s="17">
        <f t="shared" si="23"/>
        <v>0</v>
      </c>
      <c r="M93" s="132">
        <v>0</v>
      </c>
      <c r="N93" s="17">
        <f t="shared" si="24"/>
        <v>0</v>
      </c>
      <c r="O93" s="18">
        <v>33</v>
      </c>
      <c r="P93" s="17">
        <f t="shared" si="25"/>
        <v>14.473684210526317</v>
      </c>
      <c r="Q93" s="18">
        <v>0</v>
      </c>
      <c r="R93" s="17">
        <f t="shared" si="35"/>
        <v>0</v>
      </c>
      <c r="S93" s="18">
        <v>0</v>
      </c>
      <c r="T93" s="17">
        <f t="shared" si="19"/>
        <v>0</v>
      </c>
      <c r="U93" s="18">
        <v>0</v>
      </c>
      <c r="V93" s="17">
        <f t="shared" si="26"/>
        <v>0</v>
      </c>
      <c r="W93" s="18">
        <v>0</v>
      </c>
      <c r="X93" s="17">
        <f t="shared" si="27"/>
        <v>0</v>
      </c>
      <c r="Y93" s="18">
        <v>0</v>
      </c>
      <c r="Z93" s="17">
        <f t="shared" si="28"/>
        <v>0</v>
      </c>
      <c r="AA93" s="63">
        <f t="shared" si="29"/>
        <v>228</v>
      </c>
      <c r="AB93" s="67">
        <f t="shared" si="30"/>
        <v>100</v>
      </c>
      <c r="AC93" s="18">
        <v>0</v>
      </c>
      <c r="AD93" s="76">
        <f t="shared" si="31"/>
        <v>0</v>
      </c>
      <c r="AE93" s="63">
        <f t="shared" si="32"/>
        <v>228</v>
      </c>
      <c r="AF93" s="76">
        <f t="shared" si="33"/>
        <v>60</v>
      </c>
      <c r="AG93" s="77">
        <f t="shared" si="34"/>
        <v>-40</v>
      </c>
    </row>
    <row r="94" spans="1:33" s="25" customFormat="1" ht="12.75">
      <c r="A94" s="226"/>
      <c r="B94" s="108">
        <v>223</v>
      </c>
      <c r="C94" s="109" t="s">
        <v>8</v>
      </c>
      <c r="D94" s="110">
        <v>380</v>
      </c>
      <c r="E94" s="18">
        <v>122</v>
      </c>
      <c r="F94" s="17">
        <f t="shared" si="20"/>
        <v>54.22222222222223</v>
      </c>
      <c r="G94" s="18">
        <v>62</v>
      </c>
      <c r="H94" s="17">
        <f t="shared" si="21"/>
        <v>27.555555555555557</v>
      </c>
      <c r="I94" s="132">
        <v>5</v>
      </c>
      <c r="J94" s="17">
        <f t="shared" si="22"/>
        <v>2.2222222222222223</v>
      </c>
      <c r="K94" s="18">
        <v>4</v>
      </c>
      <c r="L94" s="17">
        <f t="shared" si="23"/>
        <v>1.7777777777777777</v>
      </c>
      <c r="M94" s="132">
        <v>1</v>
      </c>
      <c r="N94" s="17">
        <f t="shared" si="24"/>
        <v>0.4444444444444444</v>
      </c>
      <c r="O94" s="18">
        <v>31</v>
      </c>
      <c r="P94" s="17">
        <f t="shared" si="25"/>
        <v>13.777777777777779</v>
      </c>
      <c r="Q94" s="18">
        <v>0</v>
      </c>
      <c r="R94" s="17">
        <f t="shared" si="35"/>
        <v>0</v>
      </c>
      <c r="S94" s="18">
        <v>0</v>
      </c>
      <c r="T94" s="17">
        <f t="shared" si="19"/>
        <v>0</v>
      </c>
      <c r="U94" s="18">
        <v>0</v>
      </c>
      <c r="V94" s="17">
        <f t="shared" si="26"/>
        <v>0</v>
      </c>
      <c r="W94" s="18">
        <v>0</v>
      </c>
      <c r="X94" s="17">
        <f t="shared" si="27"/>
        <v>0</v>
      </c>
      <c r="Y94" s="18">
        <v>0</v>
      </c>
      <c r="Z94" s="17">
        <f t="shared" si="28"/>
        <v>0</v>
      </c>
      <c r="AA94" s="63">
        <f t="shared" si="29"/>
        <v>225</v>
      </c>
      <c r="AB94" s="67">
        <f t="shared" si="30"/>
        <v>100</v>
      </c>
      <c r="AC94" s="18">
        <v>0</v>
      </c>
      <c r="AD94" s="76">
        <f t="shared" si="31"/>
        <v>0</v>
      </c>
      <c r="AE94" s="63">
        <f t="shared" si="32"/>
        <v>225</v>
      </c>
      <c r="AF94" s="76">
        <f t="shared" si="33"/>
        <v>59.210526315789465</v>
      </c>
      <c r="AG94" s="77">
        <f t="shared" si="34"/>
        <v>-40.789473684210535</v>
      </c>
    </row>
    <row r="95" spans="1:33" s="25" customFormat="1" ht="12.75">
      <c r="A95" s="226"/>
      <c r="B95" s="108">
        <v>224</v>
      </c>
      <c r="C95" s="109" t="s">
        <v>7</v>
      </c>
      <c r="D95" s="110">
        <v>580</v>
      </c>
      <c r="E95" s="18">
        <v>142</v>
      </c>
      <c r="F95" s="17">
        <f t="shared" si="20"/>
        <v>42.51497005988024</v>
      </c>
      <c r="G95" s="18">
        <v>112</v>
      </c>
      <c r="H95" s="17">
        <f t="shared" si="21"/>
        <v>33.532934131736525</v>
      </c>
      <c r="I95" s="132">
        <v>11</v>
      </c>
      <c r="J95" s="17">
        <f t="shared" si="22"/>
        <v>3.293413173652695</v>
      </c>
      <c r="K95" s="18">
        <v>1</v>
      </c>
      <c r="L95" s="17">
        <f t="shared" si="23"/>
        <v>0.29940119760479045</v>
      </c>
      <c r="M95" s="132">
        <v>2</v>
      </c>
      <c r="N95" s="17">
        <f t="shared" si="24"/>
        <v>0.5988023952095809</v>
      </c>
      <c r="O95" s="18">
        <v>60</v>
      </c>
      <c r="P95" s="17">
        <f t="shared" si="25"/>
        <v>17.964071856287426</v>
      </c>
      <c r="Q95" s="18">
        <v>0</v>
      </c>
      <c r="R95" s="17">
        <f t="shared" si="35"/>
        <v>0</v>
      </c>
      <c r="S95" s="18">
        <v>0</v>
      </c>
      <c r="T95" s="17">
        <f t="shared" si="19"/>
        <v>0</v>
      </c>
      <c r="U95" s="18">
        <v>0</v>
      </c>
      <c r="V95" s="17">
        <f t="shared" si="26"/>
        <v>0</v>
      </c>
      <c r="W95" s="18">
        <v>0</v>
      </c>
      <c r="X95" s="17">
        <f t="shared" si="27"/>
        <v>0</v>
      </c>
      <c r="Y95" s="18">
        <v>0</v>
      </c>
      <c r="Z95" s="17">
        <f t="shared" si="28"/>
        <v>0</v>
      </c>
      <c r="AA95" s="63">
        <f t="shared" si="29"/>
        <v>328</v>
      </c>
      <c r="AB95" s="67">
        <f t="shared" si="30"/>
        <v>98.20359281437125</v>
      </c>
      <c r="AC95" s="18">
        <v>6</v>
      </c>
      <c r="AD95" s="76">
        <f t="shared" si="31"/>
        <v>1.7964071856287425</v>
      </c>
      <c r="AE95" s="63">
        <f t="shared" si="32"/>
        <v>334</v>
      </c>
      <c r="AF95" s="76">
        <f t="shared" si="33"/>
        <v>57.58620689655173</v>
      </c>
      <c r="AG95" s="77">
        <f t="shared" si="34"/>
        <v>-42.41379310344827</v>
      </c>
    </row>
    <row r="96" spans="1:33" s="25" customFormat="1" ht="12.75">
      <c r="A96" s="226"/>
      <c r="B96" s="108">
        <v>224</v>
      </c>
      <c r="C96" s="109" t="s">
        <v>8</v>
      </c>
      <c r="D96" s="110">
        <v>581</v>
      </c>
      <c r="E96" s="18">
        <v>131</v>
      </c>
      <c r="F96" s="17">
        <f t="shared" si="20"/>
        <v>43.666666666666664</v>
      </c>
      <c r="G96" s="18">
        <v>101</v>
      </c>
      <c r="H96" s="17">
        <f t="shared" si="21"/>
        <v>33.666666666666664</v>
      </c>
      <c r="I96" s="132">
        <v>10</v>
      </c>
      <c r="J96" s="17">
        <f t="shared" si="22"/>
        <v>3.3333333333333335</v>
      </c>
      <c r="K96" s="18">
        <v>4</v>
      </c>
      <c r="L96" s="17">
        <f t="shared" si="23"/>
        <v>1.3333333333333335</v>
      </c>
      <c r="M96" s="132">
        <v>3</v>
      </c>
      <c r="N96" s="17">
        <f t="shared" si="24"/>
        <v>1</v>
      </c>
      <c r="O96" s="18">
        <v>49</v>
      </c>
      <c r="P96" s="17">
        <f t="shared" si="25"/>
        <v>16.333333333333332</v>
      </c>
      <c r="Q96" s="18">
        <v>0</v>
      </c>
      <c r="R96" s="17">
        <f t="shared" si="35"/>
        <v>0</v>
      </c>
      <c r="S96" s="18">
        <v>0</v>
      </c>
      <c r="T96" s="17">
        <f t="shared" si="19"/>
        <v>0</v>
      </c>
      <c r="U96" s="18">
        <v>0</v>
      </c>
      <c r="V96" s="17">
        <f t="shared" si="26"/>
        <v>0</v>
      </c>
      <c r="W96" s="18">
        <v>0</v>
      </c>
      <c r="X96" s="17">
        <f t="shared" si="27"/>
        <v>0</v>
      </c>
      <c r="Y96" s="18">
        <v>1</v>
      </c>
      <c r="Z96" s="17">
        <f t="shared" si="28"/>
        <v>0.33333333333333337</v>
      </c>
      <c r="AA96" s="63">
        <f t="shared" si="29"/>
        <v>299</v>
      </c>
      <c r="AB96" s="67">
        <f t="shared" si="30"/>
        <v>99.66666666666667</v>
      </c>
      <c r="AC96" s="18">
        <v>1</v>
      </c>
      <c r="AD96" s="76">
        <f t="shared" si="31"/>
        <v>0.33333333333333337</v>
      </c>
      <c r="AE96" s="63">
        <f t="shared" si="32"/>
        <v>300</v>
      </c>
      <c r="AF96" s="76">
        <f t="shared" si="33"/>
        <v>51.63511187607573</v>
      </c>
      <c r="AG96" s="77">
        <f t="shared" si="34"/>
        <v>-48.36488812392427</v>
      </c>
    </row>
    <row r="97" spans="1:33" s="25" customFormat="1" ht="12.75">
      <c r="A97" s="226"/>
      <c r="B97" s="108">
        <v>225</v>
      </c>
      <c r="C97" s="109" t="s">
        <v>7</v>
      </c>
      <c r="D97" s="110">
        <v>580</v>
      </c>
      <c r="E97" s="18">
        <v>130</v>
      </c>
      <c r="F97" s="17">
        <f t="shared" si="20"/>
        <v>42.48366013071895</v>
      </c>
      <c r="G97" s="18">
        <v>96</v>
      </c>
      <c r="H97" s="17">
        <f t="shared" si="21"/>
        <v>31.372549019607842</v>
      </c>
      <c r="I97" s="132">
        <v>5</v>
      </c>
      <c r="J97" s="17">
        <f t="shared" si="22"/>
        <v>1.6339869281045754</v>
      </c>
      <c r="K97" s="18">
        <v>1</v>
      </c>
      <c r="L97" s="17">
        <f t="shared" si="23"/>
        <v>0.32679738562091504</v>
      </c>
      <c r="M97" s="132">
        <v>6</v>
      </c>
      <c r="N97" s="17">
        <f t="shared" si="24"/>
        <v>1.9607843137254901</v>
      </c>
      <c r="O97" s="18">
        <v>56</v>
      </c>
      <c r="P97" s="17">
        <f t="shared" si="25"/>
        <v>18.30065359477124</v>
      </c>
      <c r="Q97" s="18">
        <v>0</v>
      </c>
      <c r="R97" s="17">
        <f t="shared" si="35"/>
        <v>0</v>
      </c>
      <c r="S97" s="18">
        <v>0</v>
      </c>
      <c r="T97" s="17">
        <f t="shared" si="19"/>
        <v>0</v>
      </c>
      <c r="U97" s="18">
        <v>0</v>
      </c>
      <c r="V97" s="17">
        <f t="shared" si="26"/>
        <v>0</v>
      </c>
      <c r="W97" s="18">
        <v>0</v>
      </c>
      <c r="X97" s="17">
        <f t="shared" si="27"/>
        <v>0</v>
      </c>
      <c r="Y97" s="18">
        <v>0</v>
      </c>
      <c r="Z97" s="17">
        <f t="shared" si="28"/>
        <v>0</v>
      </c>
      <c r="AA97" s="63">
        <f t="shared" si="29"/>
        <v>294</v>
      </c>
      <c r="AB97" s="67">
        <f t="shared" si="30"/>
        <v>96.07843137254902</v>
      </c>
      <c r="AC97" s="18">
        <v>12</v>
      </c>
      <c r="AD97" s="76">
        <f t="shared" si="31"/>
        <v>3.9215686274509802</v>
      </c>
      <c r="AE97" s="63">
        <f t="shared" si="32"/>
        <v>306</v>
      </c>
      <c r="AF97" s="76">
        <f t="shared" si="33"/>
        <v>52.758620689655174</v>
      </c>
      <c r="AG97" s="77">
        <f t="shared" si="34"/>
        <v>-47.241379310344826</v>
      </c>
    </row>
    <row r="98" spans="1:33" s="25" customFormat="1" ht="12.75">
      <c r="A98" s="226"/>
      <c r="B98" s="108">
        <v>225</v>
      </c>
      <c r="C98" s="109" t="s">
        <v>8</v>
      </c>
      <c r="D98" s="110">
        <v>581</v>
      </c>
      <c r="E98" s="18">
        <v>121</v>
      </c>
      <c r="F98" s="17">
        <f t="shared" si="20"/>
        <v>41.43835616438356</v>
      </c>
      <c r="G98" s="18">
        <v>99</v>
      </c>
      <c r="H98" s="17">
        <f t="shared" si="21"/>
        <v>33.9041095890411</v>
      </c>
      <c r="I98" s="132">
        <v>5</v>
      </c>
      <c r="J98" s="17">
        <f t="shared" si="22"/>
        <v>1.7123287671232876</v>
      </c>
      <c r="K98" s="18">
        <v>4</v>
      </c>
      <c r="L98" s="17">
        <f t="shared" si="23"/>
        <v>1.36986301369863</v>
      </c>
      <c r="M98" s="132">
        <v>6</v>
      </c>
      <c r="N98" s="17">
        <f t="shared" si="24"/>
        <v>2.054794520547945</v>
      </c>
      <c r="O98" s="18">
        <v>57</v>
      </c>
      <c r="P98" s="17">
        <f t="shared" si="25"/>
        <v>19.52054794520548</v>
      </c>
      <c r="Q98" s="18">
        <v>0</v>
      </c>
      <c r="R98" s="17">
        <f t="shared" si="35"/>
        <v>0</v>
      </c>
      <c r="S98" s="18">
        <v>0</v>
      </c>
      <c r="T98" s="17">
        <f t="shared" si="19"/>
        <v>0</v>
      </c>
      <c r="U98" s="18">
        <v>0</v>
      </c>
      <c r="V98" s="17">
        <f t="shared" si="26"/>
        <v>0</v>
      </c>
      <c r="W98" s="18">
        <v>0</v>
      </c>
      <c r="X98" s="17">
        <f t="shared" si="27"/>
        <v>0</v>
      </c>
      <c r="Y98" s="18">
        <v>0</v>
      </c>
      <c r="Z98" s="17">
        <f t="shared" si="28"/>
        <v>0</v>
      </c>
      <c r="AA98" s="63">
        <f>Y98+W98+U98+S98+O98+M98+K98+I98+G98+E98</f>
        <v>292</v>
      </c>
      <c r="AB98" s="67">
        <f t="shared" si="30"/>
        <v>100</v>
      </c>
      <c r="AC98" s="18">
        <v>0</v>
      </c>
      <c r="AD98" s="76">
        <f t="shared" si="31"/>
        <v>0</v>
      </c>
      <c r="AE98" s="63">
        <f t="shared" si="32"/>
        <v>292</v>
      </c>
      <c r="AF98" s="76">
        <f t="shared" si="33"/>
        <v>50.25817555938038</v>
      </c>
      <c r="AG98" s="77">
        <f t="shared" si="34"/>
        <v>-49.74182444061962</v>
      </c>
    </row>
    <row r="99" spans="1:33" s="25" customFormat="1" ht="12.75">
      <c r="A99" s="226"/>
      <c r="B99" s="108">
        <v>226</v>
      </c>
      <c r="C99" s="109" t="s">
        <v>7</v>
      </c>
      <c r="D99" s="110">
        <v>520</v>
      </c>
      <c r="E99" s="18">
        <v>87</v>
      </c>
      <c r="F99" s="17">
        <f t="shared" si="20"/>
        <v>33.59073359073359</v>
      </c>
      <c r="G99" s="18">
        <v>68</v>
      </c>
      <c r="H99" s="17">
        <f t="shared" si="21"/>
        <v>26.254826254826252</v>
      </c>
      <c r="I99" s="132">
        <v>10</v>
      </c>
      <c r="J99" s="17">
        <f t="shared" si="22"/>
        <v>3.861003861003861</v>
      </c>
      <c r="K99" s="18">
        <v>16</v>
      </c>
      <c r="L99" s="17">
        <f t="shared" si="23"/>
        <v>6.177606177606178</v>
      </c>
      <c r="M99" s="132">
        <v>4</v>
      </c>
      <c r="N99" s="17">
        <f t="shared" si="24"/>
        <v>1.5444015444015444</v>
      </c>
      <c r="O99" s="18">
        <v>68</v>
      </c>
      <c r="P99" s="17">
        <f t="shared" si="25"/>
        <v>26.254826254826252</v>
      </c>
      <c r="Q99" s="18">
        <v>0</v>
      </c>
      <c r="R99" s="17">
        <f t="shared" si="35"/>
        <v>0</v>
      </c>
      <c r="S99" s="18">
        <v>0</v>
      </c>
      <c r="T99" s="17">
        <f t="shared" si="19"/>
        <v>0</v>
      </c>
      <c r="U99" s="18">
        <v>0</v>
      </c>
      <c r="V99" s="17">
        <f t="shared" si="26"/>
        <v>0</v>
      </c>
      <c r="W99" s="18">
        <v>1</v>
      </c>
      <c r="X99" s="17">
        <f t="shared" si="27"/>
        <v>0.3861003861003861</v>
      </c>
      <c r="Y99" s="18">
        <v>0</v>
      </c>
      <c r="Z99" s="17">
        <f t="shared" si="28"/>
        <v>0</v>
      </c>
      <c r="AA99" s="63">
        <f t="shared" si="29"/>
        <v>254</v>
      </c>
      <c r="AB99" s="67">
        <f t="shared" si="30"/>
        <v>98.06949806949807</v>
      </c>
      <c r="AC99" s="18">
        <v>5</v>
      </c>
      <c r="AD99" s="76">
        <f t="shared" si="31"/>
        <v>1.9305019305019304</v>
      </c>
      <c r="AE99" s="63">
        <f t="shared" si="32"/>
        <v>259</v>
      </c>
      <c r="AF99" s="76">
        <f t="shared" si="33"/>
        <v>49.80769230769231</v>
      </c>
      <c r="AG99" s="77">
        <f t="shared" si="34"/>
        <v>-50.19230769230769</v>
      </c>
    </row>
    <row r="100" spans="1:33" s="25" customFormat="1" ht="12.75">
      <c r="A100" s="226" t="s">
        <v>15</v>
      </c>
      <c r="B100" s="108">
        <v>226</v>
      </c>
      <c r="C100" s="109" t="s">
        <v>8</v>
      </c>
      <c r="D100" s="110">
        <v>521</v>
      </c>
      <c r="E100" s="18">
        <v>119</v>
      </c>
      <c r="F100" s="17">
        <f t="shared" si="20"/>
        <v>48.57142857142857</v>
      </c>
      <c r="G100" s="18">
        <v>63</v>
      </c>
      <c r="H100" s="17">
        <f t="shared" si="21"/>
        <v>25.71428571428571</v>
      </c>
      <c r="I100" s="132">
        <v>0</v>
      </c>
      <c r="J100" s="17">
        <f t="shared" si="22"/>
        <v>0</v>
      </c>
      <c r="K100" s="18">
        <v>0</v>
      </c>
      <c r="L100" s="17">
        <f t="shared" si="23"/>
        <v>0</v>
      </c>
      <c r="M100" s="132">
        <v>0</v>
      </c>
      <c r="N100" s="17">
        <f t="shared" si="24"/>
        <v>0</v>
      </c>
      <c r="O100" s="18">
        <v>58</v>
      </c>
      <c r="P100" s="17">
        <f t="shared" si="25"/>
        <v>23.6734693877551</v>
      </c>
      <c r="Q100" s="18">
        <v>0</v>
      </c>
      <c r="R100" s="17">
        <f t="shared" si="35"/>
        <v>0</v>
      </c>
      <c r="S100" s="18">
        <v>0</v>
      </c>
      <c r="T100" s="17">
        <f aca="true" t="shared" si="36" ref="T100:T131">S100/AE100*100</f>
        <v>0</v>
      </c>
      <c r="U100" s="18">
        <v>0</v>
      </c>
      <c r="V100" s="17">
        <f t="shared" si="26"/>
        <v>0</v>
      </c>
      <c r="W100" s="18">
        <v>0</v>
      </c>
      <c r="X100" s="17">
        <f t="shared" si="27"/>
        <v>0</v>
      </c>
      <c r="Y100" s="18">
        <v>0</v>
      </c>
      <c r="Z100" s="17">
        <f t="shared" si="28"/>
        <v>0</v>
      </c>
      <c r="AA100" s="63">
        <f t="shared" si="29"/>
        <v>240</v>
      </c>
      <c r="AB100" s="67">
        <f t="shared" si="30"/>
        <v>97.95918367346938</v>
      </c>
      <c r="AC100" s="18">
        <v>5</v>
      </c>
      <c r="AD100" s="76">
        <f t="shared" si="31"/>
        <v>2.0408163265306123</v>
      </c>
      <c r="AE100" s="63">
        <f t="shared" si="32"/>
        <v>245</v>
      </c>
      <c r="AF100" s="76">
        <f t="shared" si="33"/>
        <v>47.02495201535509</v>
      </c>
      <c r="AG100" s="77">
        <f t="shared" si="34"/>
        <v>-52.97504798464491</v>
      </c>
    </row>
    <row r="101" spans="1:33" s="25" customFormat="1" ht="12.75">
      <c r="A101" s="226"/>
      <c r="B101" s="108">
        <v>227</v>
      </c>
      <c r="C101" s="109" t="s">
        <v>7</v>
      </c>
      <c r="D101" s="110">
        <v>605</v>
      </c>
      <c r="E101" s="18">
        <v>137</v>
      </c>
      <c r="F101" s="17">
        <f t="shared" si="20"/>
        <v>44.91803278688525</v>
      </c>
      <c r="G101" s="18">
        <v>88</v>
      </c>
      <c r="H101" s="17">
        <f t="shared" si="21"/>
        <v>28.852459016393446</v>
      </c>
      <c r="I101" s="132">
        <v>3</v>
      </c>
      <c r="J101" s="17">
        <f t="shared" si="22"/>
        <v>0.9836065573770493</v>
      </c>
      <c r="K101" s="18">
        <v>3</v>
      </c>
      <c r="L101" s="17">
        <f t="shared" si="23"/>
        <v>0.9836065573770493</v>
      </c>
      <c r="M101" s="132">
        <v>4</v>
      </c>
      <c r="N101" s="17">
        <f t="shared" si="24"/>
        <v>1.3114754098360655</v>
      </c>
      <c r="O101" s="18">
        <v>60</v>
      </c>
      <c r="P101" s="17">
        <f t="shared" si="25"/>
        <v>19.672131147540984</v>
      </c>
      <c r="Q101" s="18">
        <v>0</v>
      </c>
      <c r="R101" s="17">
        <f t="shared" si="35"/>
        <v>0</v>
      </c>
      <c r="S101" s="18">
        <v>0</v>
      </c>
      <c r="T101" s="17">
        <f t="shared" si="36"/>
        <v>0</v>
      </c>
      <c r="U101" s="18">
        <v>0</v>
      </c>
      <c r="V101" s="17">
        <f t="shared" si="26"/>
        <v>0</v>
      </c>
      <c r="W101" s="18">
        <v>0</v>
      </c>
      <c r="X101" s="17">
        <f t="shared" si="27"/>
        <v>0</v>
      </c>
      <c r="Y101" s="18">
        <v>0</v>
      </c>
      <c r="Z101" s="17">
        <f t="shared" si="28"/>
        <v>0</v>
      </c>
      <c r="AA101" s="63">
        <f t="shared" si="29"/>
        <v>295</v>
      </c>
      <c r="AB101" s="67">
        <f t="shared" si="30"/>
        <v>96.72131147540983</v>
      </c>
      <c r="AC101" s="18">
        <v>10</v>
      </c>
      <c r="AD101" s="76">
        <f t="shared" si="31"/>
        <v>3.278688524590164</v>
      </c>
      <c r="AE101" s="63">
        <f t="shared" si="32"/>
        <v>305</v>
      </c>
      <c r="AF101" s="76">
        <f t="shared" si="33"/>
        <v>50.413223140495866</v>
      </c>
      <c r="AG101" s="77">
        <f t="shared" si="34"/>
        <v>-49.586776859504134</v>
      </c>
    </row>
    <row r="102" spans="1:33" s="25" customFormat="1" ht="12.75">
      <c r="A102" s="226"/>
      <c r="B102" s="108">
        <v>227</v>
      </c>
      <c r="C102" s="109" t="s">
        <v>8</v>
      </c>
      <c r="D102" s="110">
        <v>605</v>
      </c>
      <c r="E102" s="18">
        <v>113</v>
      </c>
      <c r="F102" s="17">
        <f t="shared" si="20"/>
        <v>37.29372937293729</v>
      </c>
      <c r="G102" s="18">
        <v>88</v>
      </c>
      <c r="H102" s="17">
        <f t="shared" si="21"/>
        <v>29.042904290429046</v>
      </c>
      <c r="I102" s="132">
        <v>5</v>
      </c>
      <c r="J102" s="17">
        <f t="shared" si="22"/>
        <v>1.65016501650165</v>
      </c>
      <c r="K102" s="18">
        <v>4</v>
      </c>
      <c r="L102" s="17">
        <f t="shared" si="23"/>
        <v>1.3201320132013201</v>
      </c>
      <c r="M102" s="132">
        <v>2</v>
      </c>
      <c r="N102" s="17">
        <f t="shared" si="24"/>
        <v>0.6600660066006601</v>
      </c>
      <c r="O102" s="18">
        <v>80</v>
      </c>
      <c r="P102" s="17">
        <f t="shared" si="25"/>
        <v>26.4026402640264</v>
      </c>
      <c r="Q102" s="18">
        <v>0</v>
      </c>
      <c r="R102" s="17">
        <f t="shared" si="35"/>
        <v>0</v>
      </c>
      <c r="S102" s="18">
        <v>0</v>
      </c>
      <c r="T102" s="17">
        <f t="shared" si="36"/>
        <v>0</v>
      </c>
      <c r="U102" s="18">
        <v>0</v>
      </c>
      <c r="V102" s="17">
        <f t="shared" si="26"/>
        <v>0</v>
      </c>
      <c r="W102" s="18">
        <v>0</v>
      </c>
      <c r="X102" s="17">
        <f t="shared" si="27"/>
        <v>0</v>
      </c>
      <c r="Y102" s="18">
        <v>0</v>
      </c>
      <c r="Z102" s="17">
        <f t="shared" si="28"/>
        <v>0</v>
      </c>
      <c r="AA102" s="63">
        <f t="shared" si="29"/>
        <v>292</v>
      </c>
      <c r="AB102" s="67">
        <f t="shared" si="30"/>
        <v>96.36963696369637</v>
      </c>
      <c r="AC102" s="18">
        <v>11</v>
      </c>
      <c r="AD102" s="76">
        <f t="shared" si="31"/>
        <v>3.6303630363036308</v>
      </c>
      <c r="AE102" s="63">
        <f t="shared" si="32"/>
        <v>303</v>
      </c>
      <c r="AF102" s="76">
        <f t="shared" si="33"/>
        <v>50.082644628099175</v>
      </c>
      <c r="AG102" s="77">
        <f t="shared" si="34"/>
        <v>-49.917355371900825</v>
      </c>
    </row>
    <row r="103" spans="1:33" s="25" customFormat="1" ht="12.75">
      <c r="A103" s="226"/>
      <c r="B103" s="108">
        <v>228</v>
      </c>
      <c r="C103" s="109" t="s">
        <v>7</v>
      </c>
      <c r="D103" s="110">
        <v>462</v>
      </c>
      <c r="E103" s="18">
        <v>105</v>
      </c>
      <c r="F103" s="17">
        <f t="shared" si="20"/>
        <v>47.511312217194565</v>
      </c>
      <c r="G103" s="18">
        <v>68</v>
      </c>
      <c r="H103" s="17">
        <f t="shared" si="21"/>
        <v>30.76923076923077</v>
      </c>
      <c r="I103" s="132">
        <v>1</v>
      </c>
      <c r="J103" s="17">
        <f t="shared" si="22"/>
        <v>0.4524886877828055</v>
      </c>
      <c r="K103" s="18">
        <v>2</v>
      </c>
      <c r="L103" s="17">
        <f t="shared" si="23"/>
        <v>0.904977375565611</v>
      </c>
      <c r="M103" s="132">
        <v>1</v>
      </c>
      <c r="N103" s="17">
        <f t="shared" si="24"/>
        <v>0.4524886877828055</v>
      </c>
      <c r="O103" s="18">
        <v>44</v>
      </c>
      <c r="P103" s="17">
        <f t="shared" si="25"/>
        <v>19.90950226244344</v>
      </c>
      <c r="Q103" s="18">
        <v>0</v>
      </c>
      <c r="R103" s="17">
        <f t="shared" si="35"/>
        <v>0</v>
      </c>
      <c r="S103" s="18">
        <v>0</v>
      </c>
      <c r="T103" s="17">
        <f t="shared" si="36"/>
        <v>0</v>
      </c>
      <c r="U103" s="18">
        <v>0</v>
      </c>
      <c r="V103" s="17">
        <f t="shared" si="26"/>
        <v>0</v>
      </c>
      <c r="W103" s="18">
        <v>0</v>
      </c>
      <c r="X103" s="17">
        <f t="shared" si="27"/>
        <v>0</v>
      </c>
      <c r="Y103" s="18">
        <v>0</v>
      </c>
      <c r="Z103" s="17">
        <f t="shared" si="28"/>
        <v>0</v>
      </c>
      <c r="AA103" s="63">
        <f t="shared" si="29"/>
        <v>221</v>
      </c>
      <c r="AB103" s="67">
        <f t="shared" si="30"/>
        <v>100</v>
      </c>
      <c r="AC103" s="18">
        <v>0</v>
      </c>
      <c r="AD103" s="76">
        <f t="shared" si="31"/>
        <v>0</v>
      </c>
      <c r="AE103" s="63">
        <f t="shared" si="32"/>
        <v>221</v>
      </c>
      <c r="AF103" s="76">
        <f t="shared" si="33"/>
        <v>47.83549783549784</v>
      </c>
      <c r="AG103" s="77">
        <f t="shared" si="34"/>
        <v>-52.16450216450216</v>
      </c>
    </row>
    <row r="104" spans="1:33" s="57" customFormat="1" ht="12.75">
      <c r="A104" s="226"/>
      <c r="B104" s="108">
        <v>228</v>
      </c>
      <c r="C104" s="109" t="s">
        <v>8</v>
      </c>
      <c r="D104" s="110">
        <v>462</v>
      </c>
      <c r="E104" s="18">
        <v>87</v>
      </c>
      <c r="F104" s="17">
        <f t="shared" si="20"/>
        <v>44.84536082474227</v>
      </c>
      <c r="G104" s="18">
        <v>56</v>
      </c>
      <c r="H104" s="17">
        <f t="shared" si="21"/>
        <v>28.865979381443296</v>
      </c>
      <c r="I104" s="132">
        <v>0</v>
      </c>
      <c r="J104" s="17">
        <f t="shared" si="22"/>
        <v>0</v>
      </c>
      <c r="K104" s="18">
        <v>3</v>
      </c>
      <c r="L104" s="17">
        <f t="shared" si="23"/>
        <v>1.5463917525773196</v>
      </c>
      <c r="M104" s="132">
        <v>4</v>
      </c>
      <c r="N104" s="17">
        <f t="shared" si="24"/>
        <v>2.0618556701030926</v>
      </c>
      <c r="O104" s="18">
        <v>39</v>
      </c>
      <c r="P104" s="17">
        <f t="shared" si="25"/>
        <v>20.103092783505154</v>
      </c>
      <c r="Q104" s="18">
        <v>0</v>
      </c>
      <c r="R104" s="17">
        <f t="shared" si="35"/>
        <v>0</v>
      </c>
      <c r="S104" s="18">
        <v>0</v>
      </c>
      <c r="T104" s="17">
        <f t="shared" si="36"/>
        <v>0</v>
      </c>
      <c r="U104" s="18">
        <v>0</v>
      </c>
      <c r="V104" s="17">
        <f t="shared" si="26"/>
        <v>0</v>
      </c>
      <c r="W104" s="18">
        <v>0</v>
      </c>
      <c r="X104" s="17">
        <f t="shared" si="27"/>
        <v>0</v>
      </c>
      <c r="Y104" s="18">
        <v>0</v>
      </c>
      <c r="Z104" s="17">
        <f t="shared" si="28"/>
        <v>0</v>
      </c>
      <c r="AA104" s="63">
        <f t="shared" si="29"/>
        <v>189</v>
      </c>
      <c r="AB104" s="67">
        <f t="shared" si="30"/>
        <v>97.42268041237114</v>
      </c>
      <c r="AC104" s="18">
        <v>5</v>
      </c>
      <c r="AD104" s="76">
        <f t="shared" si="31"/>
        <v>2.5773195876288657</v>
      </c>
      <c r="AE104" s="63">
        <f t="shared" si="32"/>
        <v>194</v>
      </c>
      <c r="AF104" s="76">
        <f t="shared" si="33"/>
        <v>41.99134199134199</v>
      </c>
      <c r="AG104" s="77">
        <f t="shared" si="34"/>
        <v>-58.00865800865801</v>
      </c>
    </row>
    <row r="105" spans="1:33" s="25" customFormat="1" ht="12.75">
      <c r="A105" s="226"/>
      <c r="B105" s="108">
        <v>228</v>
      </c>
      <c r="C105" s="109" t="s">
        <v>14</v>
      </c>
      <c r="D105" s="110">
        <v>0</v>
      </c>
      <c r="E105" s="18">
        <v>16</v>
      </c>
      <c r="F105" s="17">
        <f t="shared" si="20"/>
        <v>29.09090909090909</v>
      </c>
      <c r="G105" s="18">
        <v>25</v>
      </c>
      <c r="H105" s="17">
        <f t="shared" si="21"/>
        <v>45.45454545454545</v>
      </c>
      <c r="I105" s="132">
        <v>1</v>
      </c>
      <c r="J105" s="17">
        <f t="shared" si="22"/>
        <v>1.8181818181818181</v>
      </c>
      <c r="K105" s="18">
        <v>2</v>
      </c>
      <c r="L105" s="17">
        <f t="shared" si="23"/>
        <v>3.6363636363636362</v>
      </c>
      <c r="M105" s="132">
        <v>0</v>
      </c>
      <c r="N105" s="17">
        <f t="shared" si="24"/>
        <v>0</v>
      </c>
      <c r="O105" s="18">
        <v>8</v>
      </c>
      <c r="P105" s="17">
        <f t="shared" si="25"/>
        <v>14.545454545454545</v>
      </c>
      <c r="Q105" s="18">
        <v>0</v>
      </c>
      <c r="R105" s="17">
        <f t="shared" si="35"/>
        <v>0</v>
      </c>
      <c r="S105" s="18">
        <v>0</v>
      </c>
      <c r="T105" s="17">
        <f t="shared" si="36"/>
        <v>0</v>
      </c>
      <c r="U105" s="18">
        <v>0</v>
      </c>
      <c r="V105" s="17">
        <f t="shared" si="26"/>
        <v>0</v>
      </c>
      <c r="W105" s="18">
        <v>0</v>
      </c>
      <c r="X105" s="17">
        <f t="shared" si="27"/>
        <v>0</v>
      </c>
      <c r="Y105" s="18">
        <v>0</v>
      </c>
      <c r="Z105" s="17">
        <f t="shared" si="28"/>
        <v>0</v>
      </c>
      <c r="AA105" s="63">
        <f t="shared" si="29"/>
        <v>52</v>
      </c>
      <c r="AB105" s="67">
        <f t="shared" si="30"/>
        <v>94.54545454545455</v>
      </c>
      <c r="AC105" s="18">
        <v>3</v>
      </c>
      <c r="AD105" s="76">
        <f t="shared" si="31"/>
        <v>5.454545454545454</v>
      </c>
      <c r="AE105" s="63">
        <f t="shared" si="32"/>
        <v>55</v>
      </c>
      <c r="AF105" s="76">
        <f>AE105/250*100</f>
        <v>22</v>
      </c>
      <c r="AG105" s="77">
        <f t="shared" si="34"/>
        <v>-78</v>
      </c>
    </row>
    <row r="106" spans="1:33" s="25" customFormat="1" ht="12.75">
      <c r="A106" s="226"/>
      <c r="B106" s="108">
        <v>229</v>
      </c>
      <c r="C106" s="109" t="s">
        <v>7</v>
      </c>
      <c r="D106" s="110">
        <v>660</v>
      </c>
      <c r="E106" s="18">
        <v>98</v>
      </c>
      <c r="F106" s="17">
        <f t="shared" si="20"/>
        <v>33.220338983050844</v>
      </c>
      <c r="G106" s="18">
        <v>120</v>
      </c>
      <c r="H106" s="17">
        <f t="shared" si="21"/>
        <v>40.67796610169492</v>
      </c>
      <c r="I106" s="132">
        <v>11</v>
      </c>
      <c r="J106" s="17">
        <f t="shared" si="22"/>
        <v>3.728813559322034</v>
      </c>
      <c r="K106" s="18">
        <v>0</v>
      </c>
      <c r="L106" s="17">
        <f t="shared" si="23"/>
        <v>0</v>
      </c>
      <c r="M106" s="132">
        <v>3</v>
      </c>
      <c r="N106" s="17">
        <f t="shared" si="24"/>
        <v>1.0169491525423728</v>
      </c>
      <c r="O106" s="18">
        <v>52</v>
      </c>
      <c r="P106" s="17">
        <f t="shared" si="25"/>
        <v>17.627118644067796</v>
      </c>
      <c r="Q106" s="18">
        <v>0</v>
      </c>
      <c r="R106" s="17">
        <f t="shared" si="35"/>
        <v>0</v>
      </c>
      <c r="S106" s="18">
        <v>0</v>
      </c>
      <c r="T106" s="17">
        <f t="shared" si="36"/>
        <v>0</v>
      </c>
      <c r="U106" s="18">
        <v>0</v>
      </c>
      <c r="V106" s="17">
        <f t="shared" si="26"/>
        <v>0</v>
      </c>
      <c r="W106" s="18">
        <v>0</v>
      </c>
      <c r="X106" s="17">
        <f t="shared" si="27"/>
        <v>0</v>
      </c>
      <c r="Y106" s="18">
        <v>0</v>
      </c>
      <c r="Z106" s="17">
        <f t="shared" si="28"/>
        <v>0</v>
      </c>
      <c r="AA106" s="63">
        <f t="shared" si="29"/>
        <v>284</v>
      </c>
      <c r="AB106" s="67">
        <f t="shared" si="30"/>
        <v>96.27118644067797</v>
      </c>
      <c r="AC106" s="18">
        <v>11</v>
      </c>
      <c r="AD106" s="76">
        <f t="shared" si="31"/>
        <v>3.728813559322034</v>
      </c>
      <c r="AE106" s="63">
        <f t="shared" si="32"/>
        <v>295</v>
      </c>
      <c r="AF106" s="76">
        <f t="shared" si="33"/>
        <v>44.696969696969695</v>
      </c>
      <c r="AG106" s="77">
        <f t="shared" si="34"/>
        <v>-55.303030303030305</v>
      </c>
    </row>
    <row r="107" spans="1:33" s="25" customFormat="1" ht="12.75">
      <c r="A107" s="226"/>
      <c r="B107" s="108">
        <v>229</v>
      </c>
      <c r="C107" s="109" t="s">
        <v>8</v>
      </c>
      <c r="D107" s="110">
        <v>660</v>
      </c>
      <c r="E107" s="18">
        <v>90</v>
      </c>
      <c r="F107" s="17">
        <f t="shared" si="20"/>
        <v>29.508196721311474</v>
      </c>
      <c r="G107" s="18">
        <v>138</v>
      </c>
      <c r="H107" s="17">
        <f t="shared" si="21"/>
        <v>45.24590163934426</v>
      </c>
      <c r="I107" s="132">
        <v>8</v>
      </c>
      <c r="J107" s="17">
        <f t="shared" si="22"/>
        <v>2.622950819672131</v>
      </c>
      <c r="K107" s="18">
        <v>1</v>
      </c>
      <c r="L107" s="17">
        <f t="shared" si="23"/>
        <v>0.32786885245901637</v>
      </c>
      <c r="M107" s="132">
        <v>2</v>
      </c>
      <c r="N107" s="17">
        <f t="shared" si="24"/>
        <v>0.6557377049180327</v>
      </c>
      <c r="O107" s="18">
        <v>56</v>
      </c>
      <c r="P107" s="17">
        <f t="shared" si="25"/>
        <v>18.360655737704917</v>
      </c>
      <c r="Q107" s="18">
        <v>0</v>
      </c>
      <c r="R107" s="17">
        <f t="shared" si="35"/>
        <v>0</v>
      </c>
      <c r="S107" s="18">
        <v>1</v>
      </c>
      <c r="T107" s="17">
        <f t="shared" si="36"/>
        <v>0.32786885245901637</v>
      </c>
      <c r="U107" s="18">
        <v>2</v>
      </c>
      <c r="V107" s="17">
        <f t="shared" si="26"/>
        <v>0.6557377049180327</v>
      </c>
      <c r="W107" s="18">
        <v>0</v>
      </c>
      <c r="X107" s="17">
        <f t="shared" si="27"/>
        <v>0</v>
      </c>
      <c r="Y107" s="18">
        <v>1</v>
      </c>
      <c r="Z107" s="17">
        <f t="shared" si="28"/>
        <v>0.32786885245901637</v>
      </c>
      <c r="AA107" s="63">
        <f t="shared" si="29"/>
        <v>299</v>
      </c>
      <c r="AB107" s="67">
        <f t="shared" si="30"/>
        <v>98.0327868852459</v>
      </c>
      <c r="AC107" s="18">
        <v>6</v>
      </c>
      <c r="AD107" s="76">
        <f t="shared" si="31"/>
        <v>1.9672131147540985</v>
      </c>
      <c r="AE107" s="63">
        <f t="shared" si="32"/>
        <v>305</v>
      </c>
      <c r="AF107" s="76">
        <f t="shared" si="33"/>
        <v>46.21212121212121</v>
      </c>
      <c r="AG107" s="77">
        <f t="shared" si="34"/>
        <v>-53.78787878787879</v>
      </c>
    </row>
    <row r="108" spans="1:33" s="25" customFormat="1" ht="12.75">
      <c r="A108" s="226"/>
      <c r="B108" s="108">
        <v>229</v>
      </c>
      <c r="C108" s="109" t="s">
        <v>9</v>
      </c>
      <c r="D108" s="110">
        <v>661</v>
      </c>
      <c r="E108" s="18">
        <v>97</v>
      </c>
      <c r="F108" s="17">
        <f t="shared" si="20"/>
        <v>36.059479553903344</v>
      </c>
      <c r="G108" s="18">
        <v>110</v>
      </c>
      <c r="H108" s="17">
        <f t="shared" si="21"/>
        <v>40.89219330855018</v>
      </c>
      <c r="I108" s="132">
        <v>7</v>
      </c>
      <c r="J108" s="17">
        <f t="shared" si="22"/>
        <v>2.6022304832713754</v>
      </c>
      <c r="K108" s="18">
        <v>0</v>
      </c>
      <c r="L108" s="17">
        <f t="shared" si="23"/>
        <v>0</v>
      </c>
      <c r="M108" s="132">
        <v>5</v>
      </c>
      <c r="N108" s="17">
        <f t="shared" si="24"/>
        <v>1.858736059479554</v>
      </c>
      <c r="O108" s="18">
        <v>44</v>
      </c>
      <c r="P108" s="17">
        <f t="shared" si="25"/>
        <v>16.356877323420075</v>
      </c>
      <c r="Q108" s="18">
        <v>0</v>
      </c>
      <c r="R108" s="17">
        <f t="shared" si="35"/>
        <v>0</v>
      </c>
      <c r="S108" s="18">
        <v>0</v>
      </c>
      <c r="T108" s="17">
        <f t="shared" si="36"/>
        <v>0</v>
      </c>
      <c r="U108" s="18">
        <v>0</v>
      </c>
      <c r="V108" s="17">
        <f t="shared" si="26"/>
        <v>0</v>
      </c>
      <c r="W108" s="18">
        <v>0</v>
      </c>
      <c r="X108" s="17">
        <f t="shared" si="27"/>
        <v>0</v>
      </c>
      <c r="Y108" s="18">
        <v>0</v>
      </c>
      <c r="Z108" s="17">
        <f t="shared" si="28"/>
        <v>0</v>
      </c>
      <c r="AA108" s="63">
        <f t="shared" si="29"/>
        <v>263</v>
      </c>
      <c r="AB108" s="67">
        <f t="shared" si="30"/>
        <v>97.76951672862454</v>
      </c>
      <c r="AC108" s="18">
        <v>6</v>
      </c>
      <c r="AD108" s="76">
        <f t="shared" si="31"/>
        <v>2.2304832713754648</v>
      </c>
      <c r="AE108" s="63">
        <f t="shared" si="32"/>
        <v>269</v>
      </c>
      <c r="AF108" s="76">
        <f t="shared" si="33"/>
        <v>40.69591527987897</v>
      </c>
      <c r="AG108" s="77">
        <f t="shared" si="34"/>
        <v>-59.30408472012103</v>
      </c>
    </row>
    <row r="109" spans="1:33" s="25" customFormat="1" ht="12.75">
      <c r="A109" s="226"/>
      <c r="B109" s="108">
        <v>229</v>
      </c>
      <c r="C109" s="109" t="s">
        <v>10</v>
      </c>
      <c r="D109" s="110">
        <v>661</v>
      </c>
      <c r="E109" s="18">
        <v>91</v>
      </c>
      <c r="F109" s="17">
        <f t="shared" si="20"/>
        <v>29.73856209150327</v>
      </c>
      <c r="G109" s="18">
        <v>144</v>
      </c>
      <c r="H109" s="17">
        <f t="shared" si="21"/>
        <v>47.05882352941176</v>
      </c>
      <c r="I109" s="132">
        <v>10</v>
      </c>
      <c r="J109" s="17">
        <f t="shared" si="22"/>
        <v>3.2679738562091507</v>
      </c>
      <c r="K109" s="18">
        <v>0</v>
      </c>
      <c r="L109" s="17">
        <f t="shared" si="23"/>
        <v>0</v>
      </c>
      <c r="M109" s="132">
        <v>2</v>
      </c>
      <c r="N109" s="17">
        <f aca="true" t="shared" si="37" ref="N109:N140">M109/AE109*100</f>
        <v>0.6535947712418301</v>
      </c>
      <c r="O109" s="18">
        <v>59</v>
      </c>
      <c r="P109" s="17">
        <f t="shared" si="25"/>
        <v>19.28104575163399</v>
      </c>
      <c r="Q109" s="18">
        <v>0</v>
      </c>
      <c r="R109" s="17">
        <f t="shared" si="35"/>
        <v>0</v>
      </c>
      <c r="S109" s="18">
        <v>0</v>
      </c>
      <c r="T109" s="17">
        <f t="shared" si="36"/>
        <v>0</v>
      </c>
      <c r="U109" s="18">
        <v>0</v>
      </c>
      <c r="V109" s="17">
        <f t="shared" si="26"/>
        <v>0</v>
      </c>
      <c r="W109" s="18">
        <v>0</v>
      </c>
      <c r="X109" s="17">
        <f t="shared" si="27"/>
        <v>0</v>
      </c>
      <c r="Y109" s="18">
        <v>0</v>
      </c>
      <c r="Z109" s="17">
        <f t="shared" si="28"/>
        <v>0</v>
      </c>
      <c r="AA109" s="63">
        <f t="shared" si="29"/>
        <v>306</v>
      </c>
      <c r="AB109" s="67">
        <f t="shared" si="30"/>
        <v>100</v>
      </c>
      <c r="AC109" s="18">
        <v>0</v>
      </c>
      <c r="AD109" s="76">
        <f t="shared" si="31"/>
        <v>0</v>
      </c>
      <c r="AE109" s="63">
        <f t="shared" si="32"/>
        <v>306</v>
      </c>
      <c r="AF109" s="76">
        <f t="shared" si="33"/>
        <v>46.29349470499244</v>
      </c>
      <c r="AG109" s="77">
        <f t="shared" si="34"/>
        <v>-53.70650529500756</v>
      </c>
    </row>
    <row r="110" spans="1:33" s="25" customFormat="1" ht="12.75">
      <c r="A110" s="226"/>
      <c r="B110" s="108">
        <v>229</v>
      </c>
      <c r="C110" s="109" t="s">
        <v>11</v>
      </c>
      <c r="D110" s="110">
        <v>661</v>
      </c>
      <c r="E110" s="18">
        <v>110</v>
      </c>
      <c r="F110" s="17">
        <f t="shared" si="20"/>
        <v>35.83061889250814</v>
      </c>
      <c r="G110" s="18">
        <v>124</v>
      </c>
      <c r="H110" s="17">
        <f t="shared" si="21"/>
        <v>40.390879478827365</v>
      </c>
      <c r="I110" s="132">
        <v>8</v>
      </c>
      <c r="J110" s="17">
        <f t="shared" si="22"/>
        <v>2.6058631921824107</v>
      </c>
      <c r="K110" s="18">
        <v>4</v>
      </c>
      <c r="L110" s="17">
        <f t="shared" si="23"/>
        <v>1.3029315960912053</v>
      </c>
      <c r="M110" s="132">
        <v>3</v>
      </c>
      <c r="N110" s="17">
        <f t="shared" si="37"/>
        <v>0.9771986970684038</v>
      </c>
      <c r="O110" s="18">
        <v>52</v>
      </c>
      <c r="P110" s="17">
        <f t="shared" si="25"/>
        <v>16.938110749185668</v>
      </c>
      <c r="Q110" s="18">
        <v>0</v>
      </c>
      <c r="R110" s="17">
        <f t="shared" si="35"/>
        <v>0</v>
      </c>
      <c r="S110" s="18">
        <v>0</v>
      </c>
      <c r="T110" s="17">
        <f t="shared" si="36"/>
        <v>0</v>
      </c>
      <c r="U110" s="18">
        <v>0</v>
      </c>
      <c r="V110" s="17">
        <f t="shared" si="26"/>
        <v>0</v>
      </c>
      <c r="W110" s="18">
        <v>0</v>
      </c>
      <c r="X110" s="17">
        <f t="shared" si="27"/>
        <v>0</v>
      </c>
      <c r="Y110" s="18">
        <v>0</v>
      </c>
      <c r="Z110" s="17">
        <f t="shared" si="28"/>
        <v>0</v>
      </c>
      <c r="AA110" s="63">
        <f t="shared" si="29"/>
        <v>301</v>
      </c>
      <c r="AB110" s="67">
        <f t="shared" si="30"/>
        <v>98.0456026058632</v>
      </c>
      <c r="AC110" s="18">
        <v>6</v>
      </c>
      <c r="AD110" s="76">
        <f t="shared" si="31"/>
        <v>1.9543973941368076</v>
      </c>
      <c r="AE110" s="63">
        <f t="shared" si="32"/>
        <v>307</v>
      </c>
      <c r="AF110" s="76">
        <f t="shared" si="33"/>
        <v>46.4447806354009</v>
      </c>
      <c r="AG110" s="77">
        <f t="shared" si="34"/>
        <v>-53.5552193645991</v>
      </c>
    </row>
    <row r="111" spans="1:33" s="25" customFormat="1" ht="12.75">
      <c r="A111" s="226"/>
      <c r="B111" s="135">
        <v>229</v>
      </c>
      <c r="C111" s="136" t="s">
        <v>12</v>
      </c>
      <c r="D111" s="137">
        <v>661</v>
      </c>
      <c r="E111" s="140">
        <v>102</v>
      </c>
      <c r="F111" s="139">
        <f t="shared" si="20"/>
        <v>32.278481012658226</v>
      </c>
      <c r="G111" s="140">
        <v>133</v>
      </c>
      <c r="H111" s="139">
        <f t="shared" si="21"/>
        <v>42.08860759493671</v>
      </c>
      <c r="I111" s="161">
        <v>9</v>
      </c>
      <c r="J111" s="139">
        <f t="shared" si="22"/>
        <v>2.848101265822785</v>
      </c>
      <c r="K111" s="140">
        <v>0</v>
      </c>
      <c r="L111" s="139">
        <f t="shared" si="23"/>
        <v>0</v>
      </c>
      <c r="M111" s="161">
        <v>5</v>
      </c>
      <c r="N111" s="139">
        <f t="shared" si="37"/>
        <v>1.5822784810126582</v>
      </c>
      <c r="O111" s="140">
        <v>60</v>
      </c>
      <c r="P111" s="139">
        <f t="shared" si="25"/>
        <v>18.9873417721519</v>
      </c>
      <c r="Q111" s="140">
        <v>0</v>
      </c>
      <c r="R111" s="139">
        <f t="shared" si="35"/>
        <v>0</v>
      </c>
      <c r="S111" s="140">
        <v>0</v>
      </c>
      <c r="T111" s="139">
        <f t="shared" si="36"/>
        <v>0</v>
      </c>
      <c r="U111" s="140">
        <v>0</v>
      </c>
      <c r="V111" s="139">
        <f t="shared" si="26"/>
        <v>0</v>
      </c>
      <c r="W111" s="140">
        <v>0</v>
      </c>
      <c r="X111" s="139">
        <f t="shared" si="27"/>
        <v>0</v>
      </c>
      <c r="Y111" s="140">
        <v>0</v>
      </c>
      <c r="Z111" s="139">
        <f t="shared" si="28"/>
        <v>0</v>
      </c>
      <c r="AA111" s="143">
        <f t="shared" si="29"/>
        <v>309</v>
      </c>
      <c r="AB111" s="144">
        <f t="shared" si="30"/>
        <v>97.78481012658227</v>
      </c>
      <c r="AC111" s="140">
        <v>7</v>
      </c>
      <c r="AD111" s="162">
        <f t="shared" si="31"/>
        <v>2.2151898734177213</v>
      </c>
      <c r="AE111" s="143">
        <f t="shared" si="32"/>
        <v>316</v>
      </c>
      <c r="AF111" s="162">
        <f t="shared" si="33"/>
        <v>47.806354009077154</v>
      </c>
      <c r="AG111" s="165">
        <f t="shared" si="34"/>
        <v>-52.193645990922846</v>
      </c>
    </row>
    <row r="112" spans="1:33" s="57" customFormat="1" ht="12.75">
      <c r="A112" s="226"/>
      <c r="B112" s="108">
        <v>229</v>
      </c>
      <c r="C112" s="109" t="s">
        <v>13</v>
      </c>
      <c r="D112" s="110">
        <v>661</v>
      </c>
      <c r="E112" s="18">
        <v>109</v>
      </c>
      <c r="F112" s="17">
        <f t="shared" si="20"/>
        <v>34.276729559748425</v>
      </c>
      <c r="G112" s="18">
        <v>132</v>
      </c>
      <c r="H112" s="17">
        <f t="shared" si="21"/>
        <v>41.509433962264154</v>
      </c>
      <c r="I112" s="132">
        <v>5</v>
      </c>
      <c r="J112" s="17">
        <f t="shared" si="22"/>
        <v>1.5723270440251573</v>
      </c>
      <c r="K112" s="18">
        <v>3</v>
      </c>
      <c r="L112" s="17">
        <f t="shared" si="23"/>
        <v>0.9433962264150944</v>
      </c>
      <c r="M112" s="132">
        <v>3</v>
      </c>
      <c r="N112" s="17">
        <f t="shared" si="37"/>
        <v>0.9433962264150944</v>
      </c>
      <c r="O112" s="18">
        <v>59</v>
      </c>
      <c r="P112" s="17">
        <f t="shared" si="25"/>
        <v>18.553459119496853</v>
      </c>
      <c r="Q112" s="18">
        <v>0</v>
      </c>
      <c r="R112" s="17">
        <f t="shared" si="35"/>
        <v>0</v>
      </c>
      <c r="S112" s="18">
        <v>0</v>
      </c>
      <c r="T112" s="17">
        <f t="shared" si="36"/>
        <v>0</v>
      </c>
      <c r="U112" s="18">
        <v>0</v>
      </c>
      <c r="V112" s="17">
        <f t="shared" si="26"/>
        <v>0</v>
      </c>
      <c r="W112" s="18">
        <v>0</v>
      </c>
      <c r="X112" s="17">
        <f t="shared" si="27"/>
        <v>0</v>
      </c>
      <c r="Y112" s="18">
        <v>0</v>
      </c>
      <c r="Z112" s="17">
        <f t="shared" si="28"/>
        <v>0</v>
      </c>
      <c r="AA112" s="63">
        <f t="shared" si="29"/>
        <v>311</v>
      </c>
      <c r="AB112" s="67">
        <f t="shared" si="30"/>
        <v>97.79874213836479</v>
      </c>
      <c r="AC112" s="18">
        <v>7</v>
      </c>
      <c r="AD112" s="76">
        <f t="shared" si="31"/>
        <v>2.20125786163522</v>
      </c>
      <c r="AE112" s="63">
        <f t="shared" si="32"/>
        <v>318</v>
      </c>
      <c r="AF112" s="76">
        <f t="shared" si="33"/>
        <v>48.1089258698941</v>
      </c>
      <c r="AG112" s="77">
        <f t="shared" si="34"/>
        <v>-51.8910741301059</v>
      </c>
    </row>
    <row r="113" spans="1:33" s="25" customFormat="1" ht="12.75">
      <c r="A113" s="226"/>
      <c r="B113" s="108">
        <v>230</v>
      </c>
      <c r="C113" s="109" t="s">
        <v>7</v>
      </c>
      <c r="D113" s="110">
        <v>691</v>
      </c>
      <c r="E113" s="18">
        <v>109</v>
      </c>
      <c r="F113" s="17">
        <f t="shared" si="20"/>
        <v>32.831325301204814</v>
      </c>
      <c r="G113" s="18">
        <v>138</v>
      </c>
      <c r="H113" s="17">
        <f t="shared" si="21"/>
        <v>41.566265060240966</v>
      </c>
      <c r="I113" s="132">
        <v>1</v>
      </c>
      <c r="J113" s="17">
        <f t="shared" si="22"/>
        <v>0.30120481927710846</v>
      </c>
      <c r="K113" s="18">
        <v>2</v>
      </c>
      <c r="L113" s="17">
        <f t="shared" si="23"/>
        <v>0.6024096385542169</v>
      </c>
      <c r="M113" s="132">
        <v>3</v>
      </c>
      <c r="N113" s="17">
        <f t="shared" si="37"/>
        <v>0.9036144578313252</v>
      </c>
      <c r="O113" s="18">
        <v>69</v>
      </c>
      <c r="P113" s="17">
        <f t="shared" si="25"/>
        <v>20.783132530120483</v>
      </c>
      <c r="Q113" s="18">
        <v>0</v>
      </c>
      <c r="R113" s="17">
        <f t="shared" si="35"/>
        <v>0</v>
      </c>
      <c r="S113" s="18">
        <v>0</v>
      </c>
      <c r="T113" s="17">
        <f t="shared" si="36"/>
        <v>0</v>
      </c>
      <c r="U113" s="18">
        <v>0</v>
      </c>
      <c r="V113" s="17">
        <f t="shared" si="26"/>
        <v>0</v>
      </c>
      <c r="W113" s="18">
        <v>0</v>
      </c>
      <c r="X113" s="17">
        <f t="shared" si="27"/>
        <v>0</v>
      </c>
      <c r="Y113" s="18">
        <v>0</v>
      </c>
      <c r="Z113" s="17">
        <f t="shared" si="28"/>
        <v>0</v>
      </c>
      <c r="AA113" s="63">
        <f t="shared" si="29"/>
        <v>322</v>
      </c>
      <c r="AB113" s="67">
        <f t="shared" si="30"/>
        <v>96.98795180722891</v>
      </c>
      <c r="AC113" s="18">
        <v>10</v>
      </c>
      <c r="AD113" s="76">
        <f t="shared" si="31"/>
        <v>3.0120481927710845</v>
      </c>
      <c r="AE113" s="63">
        <f t="shared" si="32"/>
        <v>332</v>
      </c>
      <c r="AF113" s="76">
        <f t="shared" si="33"/>
        <v>48.04630969609262</v>
      </c>
      <c r="AG113" s="77">
        <f t="shared" si="34"/>
        <v>-51.95369030390738</v>
      </c>
    </row>
    <row r="114" spans="1:33" s="25" customFormat="1" ht="12.75">
      <c r="A114" s="226"/>
      <c r="B114" s="108">
        <v>230</v>
      </c>
      <c r="C114" s="109" t="s">
        <v>8</v>
      </c>
      <c r="D114" s="110">
        <v>691</v>
      </c>
      <c r="E114" s="18">
        <v>125</v>
      </c>
      <c r="F114" s="17">
        <f t="shared" si="20"/>
        <v>36.337209302325576</v>
      </c>
      <c r="G114" s="18">
        <v>135</v>
      </c>
      <c r="H114" s="17">
        <f t="shared" si="21"/>
        <v>39.24418604651162</v>
      </c>
      <c r="I114" s="132">
        <v>9</v>
      </c>
      <c r="J114" s="17">
        <f t="shared" si="22"/>
        <v>2.616279069767442</v>
      </c>
      <c r="K114" s="18">
        <v>1</v>
      </c>
      <c r="L114" s="17">
        <f t="shared" si="23"/>
        <v>0.29069767441860467</v>
      </c>
      <c r="M114" s="132">
        <v>6</v>
      </c>
      <c r="N114" s="17">
        <f t="shared" si="37"/>
        <v>1.744186046511628</v>
      </c>
      <c r="O114" s="18">
        <v>65</v>
      </c>
      <c r="P114" s="17">
        <f t="shared" si="25"/>
        <v>18.8953488372093</v>
      </c>
      <c r="Q114" s="18">
        <v>0</v>
      </c>
      <c r="R114" s="17">
        <f t="shared" si="35"/>
        <v>0</v>
      </c>
      <c r="S114" s="18">
        <v>0</v>
      </c>
      <c r="T114" s="17">
        <f t="shared" si="36"/>
        <v>0</v>
      </c>
      <c r="U114" s="18">
        <v>0</v>
      </c>
      <c r="V114" s="17">
        <f t="shared" si="26"/>
        <v>0</v>
      </c>
      <c r="W114" s="18">
        <v>0</v>
      </c>
      <c r="X114" s="17">
        <f t="shared" si="27"/>
        <v>0</v>
      </c>
      <c r="Y114" s="18">
        <v>0</v>
      </c>
      <c r="Z114" s="17">
        <f t="shared" si="28"/>
        <v>0</v>
      </c>
      <c r="AA114" s="63">
        <f t="shared" si="29"/>
        <v>341</v>
      </c>
      <c r="AB114" s="67">
        <f t="shared" si="30"/>
        <v>99.12790697674419</v>
      </c>
      <c r="AC114" s="18">
        <v>3</v>
      </c>
      <c r="AD114" s="76">
        <f t="shared" si="31"/>
        <v>0.872093023255814</v>
      </c>
      <c r="AE114" s="63">
        <f t="shared" si="32"/>
        <v>344</v>
      </c>
      <c r="AF114" s="76">
        <f t="shared" si="33"/>
        <v>49.782923299565844</v>
      </c>
      <c r="AG114" s="77">
        <f t="shared" si="34"/>
        <v>-50.217076700434156</v>
      </c>
    </row>
    <row r="115" spans="1:33" s="25" customFormat="1" ht="12.75">
      <c r="A115" s="226"/>
      <c r="B115" s="108">
        <v>230</v>
      </c>
      <c r="C115" s="109" t="s">
        <v>9</v>
      </c>
      <c r="D115" s="110">
        <v>691</v>
      </c>
      <c r="E115" s="18">
        <v>103</v>
      </c>
      <c r="F115" s="17">
        <f t="shared" si="20"/>
        <v>30.383480825958703</v>
      </c>
      <c r="G115" s="18">
        <v>141</v>
      </c>
      <c r="H115" s="17">
        <f t="shared" si="21"/>
        <v>41.5929203539823</v>
      </c>
      <c r="I115" s="132">
        <v>11</v>
      </c>
      <c r="J115" s="17">
        <f t="shared" si="22"/>
        <v>3.2448377581120944</v>
      </c>
      <c r="K115" s="18">
        <v>1</v>
      </c>
      <c r="L115" s="17">
        <f t="shared" si="23"/>
        <v>0.2949852507374631</v>
      </c>
      <c r="M115" s="132">
        <v>6</v>
      </c>
      <c r="N115" s="17">
        <f t="shared" si="37"/>
        <v>1.7699115044247788</v>
      </c>
      <c r="O115" s="18">
        <v>75</v>
      </c>
      <c r="P115" s="17">
        <f t="shared" si="25"/>
        <v>22.123893805309734</v>
      </c>
      <c r="Q115" s="18">
        <v>0</v>
      </c>
      <c r="R115" s="17">
        <f t="shared" si="35"/>
        <v>0</v>
      </c>
      <c r="S115" s="18">
        <v>0</v>
      </c>
      <c r="T115" s="17">
        <f t="shared" si="36"/>
        <v>0</v>
      </c>
      <c r="U115" s="18">
        <v>2</v>
      </c>
      <c r="V115" s="17">
        <f t="shared" si="26"/>
        <v>0.5899705014749262</v>
      </c>
      <c r="W115" s="18">
        <v>0</v>
      </c>
      <c r="X115" s="17">
        <f t="shared" si="27"/>
        <v>0</v>
      </c>
      <c r="Y115" s="18">
        <v>0</v>
      </c>
      <c r="Z115" s="17">
        <f t="shared" si="28"/>
        <v>0</v>
      </c>
      <c r="AA115" s="63">
        <f t="shared" si="29"/>
        <v>339</v>
      </c>
      <c r="AB115" s="67">
        <f t="shared" si="30"/>
        <v>100</v>
      </c>
      <c r="AC115" s="18">
        <v>0</v>
      </c>
      <c r="AD115" s="76">
        <f t="shared" si="31"/>
        <v>0</v>
      </c>
      <c r="AE115" s="63">
        <f t="shared" si="32"/>
        <v>339</v>
      </c>
      <c r="AF115" s="76">
        <f t="shared" si="33"/>
        <v>49.05933429811867</v>
      </c>
      <c r="AG115" s="77">
        <f t="shared" si="34"/>
        <v>-50.94066570188133</v>
      </c>
    </row>
    <row r="116" spans="1:33" s="25" customFormat="1" ht="12.75">
      <c r="A116" s="226"/>
      <c r="B116" s="108">
        <v>230</v>
      </c>
      <c r="C116" s="109" t="s">
        <v>10</v>
      </c>
      <c r="D116" s="110">
        <v>691</v>
      </c>
      <c r="E116" s="18">
        <v>92</v>
      </c>
      <c r="F116" s="17">
        <f t="shared" si="20"/>
        <v>28.39506172839506</v>
      </c>
      <c r="G116" s="18">
        <v>129</v>
      </c>
      <c r="H116" s="17">
        <f t="shared" si="21"/>
        <v>39.81481481481482</v>
      </c>
      <c r="I116" s="132">
        <v>9</v>
      </c>
      <c r="J116" s="17">
        <f t="shared" si="22"/>
        <v>2.7777777777777777</v>
      </c>
      <c r="K116" s="18">
        <v>1</v>
      </c>
      <c r="L116" s="17">
        <f t="shared" si="23"/>
        <v>0.30864197530864196</v>
      </c>
      <c r="M116" s="132">
        <v>2</v>
      </c>
      <c r="N116" s="17">
        <f t="shared" si="37"/>
        <v>0.6172839506172839</v>
      </c>
      <c r="O116" s="18">
        <v>84</v>
      </c>
      <c r="P116" s="17">
        <f t="shared" si="25"/>
        <v>25.925925925925924</v>
      </c>
      <c r="Q116" s="18">
        <v>0</v>
      </c>
      <c r="R116" s="17">
        <f t="shared" si="35"/>
        <v>0</v>
      </c>
      <c r="S116" s="18">
        <v>0</v>
      </c>
      <c r="T116" s="17">
        <f t="shared" si="36"/>
        <v>0</v>
      </c>
      <c r="U116" s="18">
        <v>0</v>
      </c>
      <c r="V116" s="17">
        <f t="shared" si="26"/>
        <v>0</v>
      </c>
      <c r="W116" s="18">
        <v>0</v>
      </c>
      <c r="X116" s="17">
        <f t="shared" si="27"/>
        <v>0</v>
      </c>
      <c r="Y116" s="18">
        <v>0</v>
      </c>
      <c r="Z116" s="17">
        <f t="shared" si="28"/>
        <v>0</v>
      </c>
      <c r="AA116" s="63">
        <f t="shared" si="29"/>
        <v>317</v>
      </c>
      <c r="AB116" s="67">
        <f t="shared" si="30"/>
        <v>97.8395061728395</v>
      </c>
      <c r="AC116" s="18">
        <v>7</v>
      </c>
      <c r="AD116" s="76">
        <f t="shared" si="31"/>
        <v>2.1604938271604937</v>
      </c>
      <c r="AE116" s="63">
        <f t="shared" si="32"/>
        <v>324</v>
      </c>
      <c r="AF116" s="76">
        <f t="shared" si="33"/>
        <v>46.888567293777136</v>
      </c>
      <c r="AG116" s="77">
        <f t="shared" si="34"/>
        <v>-53.111432706222864</v>
      </c>
    </row>
    <row r="117" spans="1:33" s="25" customFormat="1" ht="12.75">
      <c r="A117" s="226"/>
      <c r="B117" s="108">
        <v>230</v>
      </c>
      <c r="C117" s="109" t="s">
        <v>11</v>
      </c>
      <c r="D117" s="110">
        <v>691</v>
      </c>
      <c r="E117" s="18">
        <v>128</v>
      </c>
      <c r="F117" s="17">
        <f t="shared" si="20"/>
        <v>37.98219584569733</v>
      </c>
      <c r="G117" s="18">
        <v>138</v>
      </c>
      <c r="H117" s="17">
        <f t="shared" si="21"/>
        <v>40.94955489614243</v>
      </c>
      <c r="I117" s="132">
        <v>5</v>
      </c>
      <c r="J117" s="17">
        <f t="shared" si="22"/>
        <v>1.483679525222552</v>
      </c>
      <c r="K117" s="18">
        <v>0</v>
      </c>
      <c r="L117" s="17">
        <f t="shared" si="23"/>
        <v>0</v>
      </c>
      <c r="M117" s="132">
        <v>2</v>
      </c>
      <c r="N117" s="17">
        <f t="shared" si="37"/>
        <v>0.5934718100890208</v>
      </c>
      <c r="O117" s="18">
        <v>64</v>
      </c>
      <c r="P117" s="17">
        <f t="shared" si="25"/>
        <v>18.991097922848667</v>
      </c>
      <c r="Q117" s="18">
        <v>0</v>
      </c>
      <c r="R117" s="17">
        <f t="shared" si="35"/>
        <v>0</v>
      </c>
      <c r="S117" s="18">
        <v>0</v>
      </c>
      <c r="T117" s="17">
        <f t="shared" si="36"/>
        <v>0</v>
      </c>
      <c r="U117" s="18">
        <v>0</v>
      </c>
      <c r="V117" s="17">
        <f t="shared" si="26"/>
        <v>0</v>
      </c>
      <c r="W117" s="18">
        <v>0</v>
      </c>
      <c r="X117" s="17">
        <f t="shared" si="27"/>
        <v>0</v>
      </c>
      <c r="Y117" s="18">
        <v>0</v>
      </c>
      <c r="Z117" s="17">
        <f t="shared" si="28"/>
        <v>0</v>
      </c>
      <c r="AA117" s="63">
        <f t="shared" si="29"/>
        <v>337</v>
      </c>
      <c r="AB117" s="67">
        <f t="shared" si="30"/>
        <v>100</v>
      </c>
      <c r="AC117" s="18">
        <v>0</v>
      </c>
      <c r="AD117" s="76">
        <f t="shared" si="31"/>
        <v>0</v>
      </c>
      <c r="AE117" s="63">
        <f t="shared" si="32"/>
        <v>337</v>
      </c>
      <c r="AF117" s="76">
        <f t="shared" si="33"/>
        <v>48.7698986975398</v>
      </c>
      <c r="AG117" s="77">
        <f t="shared" si="34"/>
        <v>-51.2301013024602</v>
      </c>
    </row>
    <row r="118" spans="1:33" s="57" customFormat="1" ht="12.75">
      <c r="A118" s="226"/>
      <c r="B118" s="108">
        <v>230</v>
      </c>
      <c r="C118" s="109" t="s">
        <v>12</v>
      </c>
      <c r="D118" s="110">
        <v>692</v>
      </c>
      <c r="E118" s="18">
        <v>104</v>
      </c>
      <c r="F118" s="17">
        <f t="shared" si="20"/>
        <v>36.11111111111111</v>
      </c>
      <c r="G118" s="18">
        <v>111</v>
      </c>
      <c r="H118" s="17">
        <f t="shared" si="21"/>
        <v>38.54166666666667</v>
      </c>
      <c r="I118" s="132">
        <v>3</v>
      </c>
      <c r="J118" s="17">
        <f t="shared" si="22"/>
        <v>1.0416666666666665</v>
      </c>
      <c r="K118" s="18">
        <v>0</v>
      </c>
      <c r="L118" s="17">
        <f t="shared" si="23"/>
        <v>0</v>
      </c>
      <c r="M118" s="132">
        <v>2</v>
      </c>
      <c r="N118" s="17">
        <f t="shared" si="37"/>
        <v>0.6944444444444444</v>
      </c>
      <c r="O118" s="18">
        <v>64</v>
      </c>
      <c r="P118" s="17">
        <f t="shared" si="25"/>
        <v>22.22222222222222</v>
      </c>
      <c r="Q118" s="18">
        <v>0</v>
      </c>
      <c r="R118" s="17">
        <f t="shared" si="35"/>
        <v>0</v>
      </c>
      <c r="S118" s="18">
        <v>0</v>
      </c>
      <c r="T118" s="17">
        <f t="shared" si="36"/>
        <v>0</v>
      </c>
      <c r="U118" s="18">
        <v>0</v>
      </c>
      <c r="V118" s="17">
        <f t="shared" si="26"/>
        <v>0</v>
      </c>
      <c r="W118" s="18">
        <v>0</v>
      </c>
      <c r="X118" s="17">
        <f t="shared" si="27"/>
        <v>0</v>
      </c>
      <c r="Y118" s="18">
        <v>0</v>
      </c>
      <c r="Z118" s="17">
        <f t="shared" si="28"/>
        <v>0</v>
      </c>
      <c r="AA118" s="63">
        <f t="shared" si="29"/>
        <v>284</v>
      </c>
      <c r="AB118" s="67">
        <f t="shared" si="30"/>
        <v>98.61111111111111</v>
      </c>
      <c r="AC118" s="18">
        <v>4</v>
      </c>
      <c r="AD118" s="76">
        <f t="shared" si="31"/>
        <v>1.3888888888888888</v>
      </c>
      <c r="AE118" s="63">
        <f t="shared" si="32"/>
        <v>288</v>
      </c>
      <c r="AF118" s="76">
        <f t="shared" si="33"/>
        <v>41.61849710982659</v>
      </c>
      <c r="AG118" s="77">
        <f t="shared" si="34"/>
        <v>-58.38150289017341</v>
      </c>
    </row>
    <row r="119" spans="1:33" s="25" customFormat="1" ht="12.75">
      <c r="A119" s="226"/>
      <c r="B119" s="108">
        <v>231</v>
      </c>
      <c r="C119" s="109" t="s">
        <v>7</v>
      </c>
      <c r="D119" s="110">
        <v>547</v>
      </c>
      <c r="E119" s="18">
        <v>111</v>
      </c>
      <c r="F119" s="17">
        <f t="shared" si="20"/>
        <v>42.5287356321839</v>
      </c>
      <c r="G119" s="18">
        <v>80</v>
      </c>
      <c r="H119" s="17">
        <f t="shared" si="21"/>
        <v>30.65134099616858</v>
      </c>
      <c r="I119" s="132">
        <v>3</v>
      </c>
      <c r="J119" s="17">
        <f t="shared" si="22"/>
        <v>1.1494252873563218</v>
      </c>
      <c r="K119" s="18">
        <v>0</v>
      </c>
      <c r="L119" s="17">
        <f t="shared" si="23"/>
        <v>0</v>
      </c>
      <c r="M119" s="132">
        <v>4</v>
      </c>
      <c r="N119" s="17">
        <f t="shared" si="37"/>
        <v>1.532567049808429</v>
      </c>
      <c r="O119" s="18">
        <v>63</v>
      </c>
      <c r="P119" s="17">
        <f t="shared" si="25"/>
        <v>24.137931034482758</v>
      </c>
      <c r="Q119" s="18">
        <v>0</v>
      </c>
      <c r="R119" s="17">
        <f t="shared" si="35"/>
        <v>0</v>
      </c>
      <c r="S119" s="18">
        <v>0</v>
      </c>
      <c r="T119" s="17">
        <f t="shared" si="36"/>
        <v>0</v>
      </c>
      <c r="U119" s="18">
        <v>0</v>
      </c>
      <c r="V119" s="17">
        <f t="shared" si="26"/>
        <v>0</v>
      </c>
      <c r="W119" s="18">
        <v>0</v>
      </c>
      <c r="X119" s="17">
        <f t="shared" si="27"/>
        <v>0</v>
      </c>
      <c r="Y119" s="18">
        <v>0</v>
      </c>
      <c r="Z119" s="17">
        <f t="shared" si="28"/>
        <v>0</v>
      </c>
      <c r="AA119" s="63">
        <f t="shared" si="29"/>
        <v>261</v>
      </c>
      <c r="AB119" s="67">
        <f t="shared" si="30"/>
        <v>100</v>
      </c>
      <c r="AC119" s="18">
        <v>0</v>
      </c>
      <c r="AD119" s="76">
        <f t="shared" si="31"/>
        <v>0</v>
      </c>
      <c r="AE119" s="63">
        <f t="shared" si="32"/>
        <v>261</v>
      </c>
      <c r="AF119" s="76">
        <f t="shared" si="33"/>
        <v>47.714808043875685</v>
      </c>
      <c r="AG119" s="77">
        <f t="shared" si="34"/>
        <v>-52.285191956124315</v>
      </c>
    </row>
    <row r="120" spans="1:33" s="25" customFormat="1" ht="12.75">
      <c r="A120" s="226"/>
      <c r="B120" s="135">
        <v>231</v>
      </c>
      <c r="C120" s="136" t="s">
        <v>8</v>
      </c>
      <c r="D120" s="137">
        <v>548</v>
      </c>
      <c r="E120" s="140">
        <v>109</v>
      </c>
      <c r="F120" s="139">
        <f t="shared" si="20"/>
        <v>42.084942084942085</v>
      </c>
      <c r="G120" s="140">
        <v>85</v>
      </c>
      <c r="H120" s="139">
        <f t="shared" si="21"/>
        <v>32.818532818532816</v>
      </c>
      <c r="I120" s="161">
        <v>5</v>
      </c>
      <c r="J120" s="139">
        <f t="shared" si="22"/>
        <v>1.9305019305019304</v>
      </c>
      <c r="K120" s="140">
        <v>3</v>
      </c>
      <c r="L120" s="139">
        <f t="shared" si="23"/>
        <v>1.1583011583011582</v>
      </c>
      <c r="M120" s="161">
        <v>3</v>
      </c>
      <c r="N120" s="139">
        <f t="shared" si="37"/>
        <v>1.1583011583011582</v>
      </c>
      <c r="O120" s="140">
        <v>50</v>
      </c>
      <c r="P120" s="139">
        <f t="shared" si="25"/>
        <v>19.305019305019304</v>
      </c>
      <c r="Q120" s="140">
        <v>0</v>
      </c>
      <c r="R120" s="139">
        <f t="shared" si="35"/>
        <v>0</v>
      </c>
      <c r="S120" s="140">
        <v>1</v>
      </c>
      <c r="T120" s="139">
        <f t="shared" si="36"/>
        <v>0.3861003861003861</v>
      </c>
      <c r="U120" s="140">
        <v>1</v>
      </c>
      <c r="V120" s="139">
        <f t="shared" si="26"/>
        <v>0.3861003861003861</v>
      </c>
      <c r="W120" s="140">
        <v>0</v>
      </c>
      <c r="X120" s="139">
        <f t="shared" si="27"/>
        <v>0</v>
      </c>
      <c r="Y120" s="140">
        <v>0</v>
      </c>
      <c r="Z120" s="139">
        <f t="shared" si="28"/>
        <v>0</v>
      </c>
      <c r="AA120" s="143">
        <f t="shared" si="29"/>
        <v>257</v>
      </c>
      <c r="AB120" s="144">
        <f t="shared" si="30"/>
        <v>99.22779922779922</v>
      </c>
      <c r="AC120" s="140">
        <v>2</v>
      </c>
      <c r="AD120" s="162">
        <f t="shared" si="31"/>
        <v>0.7722007722007722</v>
      </c>
      <c r="AE120" s="143">
        <f t="shared" si="32"/>
        <v>259</v>
      </c>
      <c r="AF120" s="162">
        <f t="shared" si="33"/>
        <v>47.262773722627735</v>
      </c>
      <c r="AG120" s="165">
        <f t="shared" si="34"/>
        <v>-52.737226277372265</v>
      </c>
    </row>
    <row r="121" spans="1:33" s="25" customFormat="1" ht="12.75">
      <c r="A121" s="226"/>
      <c r="B121" s="108">
        <v>232</v>
      </c>
      <c r="C121" s="109" t="s">
        <v>7</v>
      </c>
      <c r="D121" s="110">
        <v>729</v>
      </c>
      <c r="E121" s="18">
        <v>117</v>
      </c>
      <c r="F121" s="17">
        <f t="shared" si="20"/>
        <v>31.03448275862069</v>
      </c>
      <c r="G121" s="18">
        <v>134</v>
      </c>
      <c r="H121" s="17">
        <f t="shared" si="21"/>
        <v>35.54376657824933</v>
      </c>
      <c r="I121" s="132">
        <v>10</v>
      </c>
      <c r="J121" s="17">
        <f t="shared" si="22"/>
        <v>2.6525198938992043</v>
      </c>
      <c r="K121" s="18">
        <v>2</v>
      </c>
      <c r="L121" s="17">
        <f t="shared" si="23"/>
        <v>0.5305039787798408</v>
      </c>
      <c r="M121" s="132">
        <v>2</v>
      </c>
      <c r="N121" s="17">
        <f t="shared" si="37"/>
        <v>0.5305039787798408</v>
      </c>
      <c r="O121" s="18">
        <v>106</v>
      </c>
      <c r="P121" s="17">
        <f t="shared" si="25"/>
        <v>28.116710875331563</v>
      </c>
      <c r="Q121" s="18">
        <v>0</v>
      </c>
      <c r="R121" s="17">
        <f t="shared" si="35"/>
        <v>0</v>
      </c>
      <c r="S121" s="18">
        <v>1</v>
      </c>
      <c r="T121" s="17">
        <f t="shared" si="36"/>
        <v>0.2652519893899204</v>
      </c>
      <c r="U121" s="18">
        <v>0</v>
      </c>
      <c r="V121" s="17">
        <f t="shared" si="26"/>
        <v>0</v>
      </c>
      <c r="W121" s="18">
        <v>0</v>
      </c>
      <c r="X121" s="17">
        <f t="shared" si="27"/>
        <v>0</v>
      </c>
      <c r="Y121" s="18">
        <v>0</v>
      </c>
      <c r="Z121" s="17">
        <f t="shared" si="28"/>
        <v>0</v>
      </c>
      <c r="AA121" s="63">
        <f t="shared" si="29"/>
        <v>372</v>
      </c>
      <c r="AB121" s="67">
        <f t="shared" si="30"/>
        <v>98.6737400530504</v>
      </c>
      <c r="AC121" s="18">
        <v>5</v>
      </c>
      <c r="AD121" s="76">
        <f t="shared" si="31"/>
        <v>1.3262599469496021</v>
      </c>
      <c r="AE121" s="63">
        <f t="shared" si="32"/>
        <v>377</v>
      </c>
      <c r="AF121" s="76">
        <f t="shared" si="33"/>
        <v>51.71467764060357</v>
      </c>
      <c r="AG121" s="77">
        <f t="shared" si="34"/>
        <v>-48.28532235939643</v>
      </c>
    </row>
    <row r="122" spans="1:33" s="25" customFormat="1" ht="12.75">
      <c r="A122" s="226"/>
      <c r="B122" s="135">
        <v>232</v>
      </c>
      <c r="C122" s="136" t="s">
        <v>8</v>
      </c>
      <c r="D122" s="137">
        <v>730</v>
      </c>
      <c r="E122" s="140">
        <v>113</v>
      </c>
      <c r="F122" s="139">
        <f t="shared" si="20"/>
        <v>33.63095238095239</v>
      </c>
      <c r="G122" s="140">
        <v>107</v>
      </c>
      <c r="H122" s="139">
        <f t="shared" si="21"/>
        <v>31.845238095238095</v>
      </c>
      <c r="I122" s="161">
        <v>11</v>
      </c>
      <c r="J122" s="139">
        <f t="shared" si="22"/>
        <v>3.273809523809524</v>
      </c>
      <c r="K122" s="140">
        <v>3</v>
      </c>
      <c r="L122" s="139">
        <f t="shared" si="23"/>
        <v>0.8928571428571428</v>
      </c>
      <c r="M122" s="161">
        <v>1</v>
      </c>
      <c r="N122" s="139">
        <f t="shared" si="37"/>
        <v>0.2976190476190476</v>
      </c>
      <c r="O122" s="140">
        <v>92</v>
      </c>
      <c r="P122" s="139">
        <f t="shared" si="25"/>
        <v>27.380952380952383</v>
      </c>
      <c r="Q122" s="140">
        <v>0</v>
      </c>
      <c r="R122" s="139">
        <f t="shared" si="35"/>
        <v>0</v>
      </c>
      <c r="S122" s="140">
        <v>0</v>
      </c>
      <c r="T122" s="139">
        <f t="shared" si="36"/>
        <v>0</v>
      </c>
      <c r="U122" s="140">
        <v>0</v>
      </c>
      <c r="V122" s="139">
        <f t="shared" si="26"/>
        <v>0</v>
      </c>
      <c r="W122" s="140">
        <v>0</v>
      </c>
      <c r="X122" s="139">
        <f t="shared" si="27"/>
        <v>0</v>
      </c>
      <c r="Y122" s="140">
        <v>0</v>
      </c>
      <c r="Z122" s="139">
        <f t="shared" si="28"/>
        <v>0</v>
      </c>
      <c r="AA122" s="143">
        <f t="shared" si="29"/>
        <v>327</v>
      </c>
      <c r="AB122" s="144">
        <f t="shared" si="30"/>
        <v>97.32142857142857</v>
      </c>
      <c r="AC122" s="140">
        <v>9</v>
      </c>
      <c r="AD122" s="162">
        <f t="shared" si="31"/>
        <v>2.6785714285714284</v>
      </c>
      <c r="AE122" s="143">
        <f t="shared" si="32"/>
        <v>336</v>
      </c>
      <c r="AF122" s="162">
        <f t="shared" si="33"/>
        <v>46.02739726027397</v>
      </c>
      <c r="AG122" s="165">
        <f t="shared" si="34"/>
        <v>-53.97260273972603</v>
      </c>
    </row>
    <row r="123" spans="1:33" s="25" customFormat="1" ht="12.75">
      <c r="A123" s="226"/>
      <c r="B123" s="135">
        <v>233</v>
      </c>
      <c r="C123" s="136" t="s">
        <v>7</v>
      </c>
      <c r="D123" s="137">
        <v>526</v>
      </c>
      <c r="E123" s="140">
        <v>123</v>
      </c>
      <c r="F123" s="139">
        <f t="shared" si="20"/>
        <v>39.171974522293</v>
      </c>
      <c r="G123" s="140">
        <v>94</v>
      </c>
      <c r="H123" s="139">
        <f t="shared" si="21"/>
        <v>29.936305732484076</v>
      </c>
      <c r="I123" s="161">
        <v>6</v>
      </c>
      <c r="J123" s="139">
        <f t="shared" si="22"/>
        <v>1.910828025477707</v>
      </c>
      <c r="K123" s="140">
        <v>4</v>
      </c>
      <c r="L123" s="139">
        <f t="shared" si="23"/>
        <v>1.2738853503184715</v>
      </c>
      <c r="M123" s="161">
        <v>6</v>
      </c>
      <c r="N123" s="139">
        <f t="shared" si="37"/>
        <v>1.910828025477707</v>
      </c>
      <c r="O123" s="140">
        <v>73</v>
      </c>
      <c r="P123" s="139">
        <f t="shared" si="25"/>
        <v>23.248407643312103</v>
      </c>
      <c r="Q123" s="140">
        <v>0</v>
      </c>
      <c r="R123" s="139">
        <f t="shared" si="35"/>
        <v>0</v>
      </c>
      <c r="S123" s="140">
        <v>0</v>
      </c>
      <c r="T123" s="139">
        <f t="shared" si="36"/>
        <v>0</v>
      </c>
      <c r="U123" s="140">
        <v>0</v>
      </c>
      <c r="V123" s="139">
        <f t="shared" si="26"/>
        <v>0</v>
      </c>
      <c r="W123" s="140">
        <v>0</v>
      </c>
      <c r="X123" s="139">
        <f t="shared" si="27"/>
        <v>0</v>
      </c>
      <c r="Y123" s="140">
        <v>0</v>
      </c>
      <c r="Z123" s="139">
        <f t="shared" si="28"/>
        <v>0</v>
      </c>
      <c r="AA123" s="143">
        <f t="shared" si="29"/>
        <v>306</v>
      </c>
      <c r="AB123" s="144">
        <f t="shared" si="30"/>
        <v>97.45222929936305</v>
      </c>
      <c r="AC123" s="140">
        <v>8</v>
      </c>
      <c r="AD123" s="162">
        <f t="shared" si="31"/>
        <v>2.547770700636943</v>
      </c>
      <c r="AE123" s="143">
        <f t="shared" si="32"/>
        <v>314</v>
      </c>
      <c r="AF123" s="162">
        <f t="shared" si="33"/>
        <v>59.6958174904943</v>
      </c>
      <c r="AG123" s="165">
        <f t="shared" si="34"/>
        <v>-40.3041825095057</v>
      </c>
    </row>
    <row r="124" spans="1:33" s="25" customFormat="1" ht="12.75">
      <c r="A124" s="226"/>
      <c r="B124" s="135">
        <v>233</v>
      </c>
      <c r="C124" s="136" t="s">
        <v>8</v>
      </c>
      <c r="D124" s="137">
        <v>527</v>
      </c>
      <c r="E124" s="140">
        <v>86</v>
      </c>
      <c r="F124" s="139">
        <f t="shared" si="20"/>
        <v>47.25274725274725</v>
      </c>
      <c r="G124" s="140">
        <v>43</v>
      </c>
      <c r="H124" s="139">
        <f t="shared" si="21"/>
        <v>23.626373626373624</v>
      </c>
      <c r="I124" s="161">
        <v>4</v>
      </c>
      <c r="J124" s="139">
        <f t="shared" si="22"/>
        <v>2.197802197802198</v>
      </c>
      <c r="K124" s="140">
        <v>0</v>
      </c>
      <c r="L124" s="139">
        <f t="shared" si="23"/>
        <v>0</v>
      </c>
      <c r="M124" s="161">
        <v>4</v>
      </c>
      <c r="N124" s="139">
        <f t="shared" si="37"/>
        <v>2.197802197802198</v>
      </c>
      <c r="O124" s="140">
        <v>38</v>
      </c>
      <c r="P124" s="139">
        <f t="shared" si="25"/>
        <v>20.87912087912088</v>
      </c>
      <c r="Q124" s="140">
        <v>0</v>
      </c>
      <c r="R124" s="139">
        <f t="shared" si="35"/>
        <v>0</v>
      </c>
      <c r="S124" s="140">
        <v>0</v>
      </c>
      <c r="T124" s="139">
        <f t="shared" si="36"/>
        <v>0</v>
      </c>
      <c r="U124" s="140">
        <v>0</v>
      </c>
      <c r="V124" s="139">
        <f t="shared" si="26"/>
        <v>0</v>
      </c>
      <c r="W124" s="140">
        <v>0</v>
      </c>
      <c r="X124" s="139">
        <f t="shared" si="27"/>
        <v>0</v>
      </c>
      <c r="Y124" s="140">
        <v>0</v>
      </c>
      <c r="Z124" s="139">
        <f t="shared" si="28"/>
        <v>0</v>
      </c>
      <c r="AA124" s="143">
        <f t="shared" si="29"/>
        <v>175</v>
      </c>
      <c r="AB124" s="144">
        <f t="shared" si="30"/>
        <v>96.15384615384616</v>
      </c>
      <c r="AC124" s="140">
        <v>7</v>
      </c>
      <c r="AD124" s="162">
        <f t="shared" si="31"/>
        <v>3.8461538461538463</v>
      </c>
      <c r="AE124" s="143">
        <f t="shared" si="32"/>
        <v>182</v>
      </c>
      <c r="AF124" s="162">
        <f t="shared" si="33"/>
        <v>34.53510436432637</v>
      </c>
      <c r="AG124" s="165">
        <f t="shared" si="34"/>
        <v>-65.46489563567363</v>
      </c>
    </row>
    <row r="125" spans="1:33" s="25" customFormat="1" ht="12.75">
      <c r="A125" s="226"/>
      <c r="B125" s="108">
        <v>233</v>
      </c>
      <c r="C125" s="109" t="s">
        <v>9</v>
      </c>
      <c r="D125" s="110">
        <v>527</v>
      </c>
      <c r="E125" s="18">
        <v>129</v>
      </c>
      <c r="F125" s="17">
        <f t="shared" si="20"/>
        <v>47.77777777777778</v>
      </c>
      <c r="G125" s="18">
        <v>70</v>
      </c>
      <c r="H125" s="17">
        <f t="shared" si="21"/>
        <v>25.925925925925924</v>
      </c>
      <c r="I125" s="132">
        <v>4</v>
      </c>
      <c r="J125" s="17">
        <f t="shared" si="22"/>
        <v>1.4814814814814816</v>
      </c>
      <c r="K125" s="18">
        <v>1</v>
      </c>
      <c r="L125" s="17">
        <f t="shared" si="23"/>
        <v>0.3703703703703704</v>
      </c>
      <c r="M125" s="132">
        <v>4</v>
      </c>
      <c r="N125" s="17">
        <f t="shared" si="37"/>
        <v>1.4814814814814816</v>
      </c>
      <c r="O125" s="18">
        <v>59</v>
      </c>
      <c r="P125" s="17">
        <f t="shared" si="25"/>
        <v>21.85185185185185</v>
      </c>
      <c r="Q125" s="18">
        <v>0</v>
      </c>
      <c r="R125" s="17">
        <f t="shared" si="35"/>
        <v>0</v>
      </c>
      <c r="S125" s="18">
        <v>0</v>
      </c>
      <c r="T125" s="17">
        <f t="shared" si="36"/>
        <v>0</v>
      </c>
      <c r="U125" s="18">
        <v>0</v>
      </c>
      <c r="V125" s="17">
        <f t="shared" si="26"/>
        <v>0</v>
      </c>
      <c r="W125" s="18">
        <v>0</v>
      </c>
      <c r="X125" s="17">
        <f t="shared" si="27"/>
        <v>0</v>
      </c>
      <c r="Y125" s="18">
        <v>0</v>
      </c>
      <c r="Z125" s="17">
        <f t="shared" si="28"/>
        <v>0</v>
      </c>
      <c r="AA125" s="63">
        <f t="shared" si="29"/>
        <v>267</v>
      </c>
      <c r="AB125" s="67">
        <f t="shared" si="30"/>
        <v>98.88888888888889</v>
      </c>
      <c r="AC125" s="18">
        <v>3</v>
      </c>
      <c r="AD125" s="76">
        <f t="shared" si="31"/>
        <v>1.1111111111111112</v>
      </c>
      <c r="AE125" s="63">
        <f t="shared" si="32"/>
        <v>270</v>
      </c>
      <c r="AF125" s="76">
        <f t="shared" si="33"/>
        <v>51.23339658444023</v>
      </c>
      <c r="AG125" s="77">
        <f t="shared" si="34"/>
        <v>-48.76660341555977</v>
      </c>
    </row>
    <row r="126" spans="1:33" s="25" customFormat="1" ht="12.75">
      <c r="A126" s="226"/>
      <c r="B126" s="108">
        <v>234</v>
      </c>
      <c r="C126" s="109" t="s">
        <v>7</v>
      </c>
      <c r="D126" s="110">
        <v>747</v>
      </c>
      <c r="E126" s="18">
        <v>129</v>
      </c>
      <c r="F126" s="17">
        <f t="shared" si="20"/>
        <v>39.57055214723926</v>
      </c>
      <c r="G126" s="18">
        <v>108</v>
      </c>
      <c r="H126" s="17">
        <f t="shared" si="21"/>
        <v>33.12883435582822</v>
      </c>
      <c r="I126" s="132">
        <v>5</v>
      </c>
      <c r="J126" s="17">
        <f t="shared" si="22"/>
        <v>1.5337423312883436</v>
      </c>
      <c r="K126" s="18">
        <v>3</v>
      </c>
      <c r="L126" s="17">
        <f t="shared" si="23"/>
        <v>0.9202453987730062</v>
      </c>
      <c r="M126" s="132">
        <v>3</v>
      </c>
      <c r="N126" s="17">
        <f t="shared" si="37"/>
        <v>0.9202453987730062</v>
      </c>
      <c r="O126" s="18">
        <v>71</v>
      </c>
      <c r="P126" s="17">
        <f t="shared" si="25"/>
        <v>21.779141104294478</v>
      </c>
      <c r="Q126" s="18">
        <v>0</v>
      </c>
      <c r="R126" s="17">
        <f t="shared" si="35"/>
        <v>0</v>
      </c>
      <c r="S126" s="18">
        <v>0</v>
      </c>
      <c r="T126" s="17">
        <f t="shared" si="36"/>
        <v>0</v>
      </c>
      <c r="U126" s="18">
        <v>0</v>
      </c>
      <c r="V126" s="17">
        <f t="shared" si="26"/>
        <v>0</v>
      </c>
      <c r="W126" s="18">
        <v>0</v>
      </c>
      <c r="X126" s="17">
        <f t="shared" si="27"/>
        <v>0</v>
      </c>
      <c r="Y126" s="18">
        <v>0</v>
      </c>
      <c r="Z126" s="17">
        <f t="shared" si="28"/>
        <v>0</v>
      </c>
      <c r="AA126" s="63">
        <f t="shared" si="29"/>
        <v>319</v>
      </c>
      <c r="AB126" s="67">
        <f t="shared" si="30"/>
        <v>97.85276073619632</v>
      </c>
      <c r="AC126" s="18">
        <v>7</v>
      </c>
      <c r="AD126" s="76">
        <f t="shared" si="31"/>
        <v>2.147239263803681</v>
      </c>
      <c r="AE126" s="63">
        <f t="shared" si="32"/>
        <v>326</v>
      </c>
      <c r="AF126" s="76">
        <f t="shared" si="33"/>
        <v>43.64123159303882</v>
      </c>
      <c r="AG126" s="77">
        <f t="shared" si="34"/>
        <v>-56.35876840696118</v>
      </c>
    </row>
    <row r="127" spans="1:33" s="25" customFormat="1" ht="12.75">
      <c r="A127" s="226"/>
      <c r="B127" s="108">
        <v>234</v>
      </c>
      <c r="C127" s="109" t="s">
        <v>8</v>
      </c>
      <c r="D127" s="110">
        <v>748</v>
      </c>
      <c r="E127" s="18">
        <v>111</v>
      </c>
      <c r="F127" s="17">
        <f t="shared" si="20"/>
        <v>32.64705882352941</v>
      </c>
      <c r="G127" s="18">
        <v>115</v>
      </c>
      <c r="H127" s="17">
        <f t="shared" si="21"/>
        <v>33.82352941176471</v>
      </c>
      <c r="I127" s="132">
        <v>8</v>
      </c>
      <c r="J127" s="17">
        <f t="shared" si="22"/>
        <v>2.3529411764705883</v>
      </c>
      <c r="K127" s="18">
        <v>5</v>
      </c>
      <c r="L127" s="17">
        <f t="shared" si="23"/>
        <v>1.4705882352941175</v>
      </c>
      <c r="M127" s="132">
        <v>2</v>
      </c>
      <c r="N127" s="17">
        <f t="shared" si="37"/>
        <v>0.5882352941176471</v>
      </c>
      <c r="O127" s="18">
        <v>88</v>
      </c>
      <c r="P127" s="17">
        <f t="shared" si="25"/>
        <v>25.882352941176475</v>
      </c>
      <c r="Q127" s="18">
        <v>0</v>
      </c>
      <c r="R127" s="17">
        <f t="shared" si="35"/>
        <v>0</v>
      </c>
      <c r="S127" s="18">
        <v>1</v>
      </c>
      <c r="T127" s="17">
        <f t="shared" si="36"/>
        <v>0.29411764705882354</v>
      </c>
      <c r="U127" s="18">
        <v>0</v>
      </c>
      <c r="V127" s="17">
        <f t="shared" si="26"/>
        <v>0</v>
      </c>
      <c r="W127" s="18">
        <v>0</v>
      </c>
      <c r="X127" s="17">
        <f t="shared" si="27"/>
        <v>0</v>
      </c>
      <c r="Y127" s="18">
        <v>0</v>
      </c>
      <c r="Z127" s="17">
        <f t="shared" si="28"/>
        <v>0</v>
      </c>
      <c r="AA127" s="63">
        <f t="shared" si="29"/>
        <v>330</v>
      </c>
      <c r="AB127" s="67">
        <f t="shared" si="30"/>
        <v>97.05882352941177</v>
      </c>
      <c r="AC127" s="18">
        <v>10</v>
      </c>
      <c r="AD127" s="76">
        <f t="shared" si="31"/>
        <v>2.941176470588235</v>
      </c>
      <c r="AE127" s="63">
        <f t="shared" si="32"/>
        <v>340</v>
      </c>
      <c r="AF127" s="76">
        <f t="shared" si="33"/>
        <v>45.45454545454545</v>
      </c>
      <c r="AG127" s="77">
        <f t="shared" si="34"/>
        <v>-54.54545454545455</v>
      </c>
    </row>
    <row r="128" spans="1:33" s="25" customFormat="1" ht="12.75">
      <c r="A128" s="226"/>
      <c r="B128" s="108">
        <v>235</v>
      </c>
      <c r="C128" s="109" t="s">
        <v>7</v>
      </c>
      <c r="D128" s="110">
        <v>533</v>
      </c>
      <c r="E128" s="18">
        <v>83</v>
      </c>
      <c r="F128" s="17">
        <f t="shared" si="20"/>
        <v>30.855018587360593</v>
      </c>
      <c r="G128" s="18">
        <v>91</v>
      </c>
      <c r="H128" s="17">
        <f t="shared" si="21"/>
        <v>33.82899628252788</v>
      </c>
      <c r="I128" s="132">
        <v>11</v>
      </c>
      <c r="J128" s="17">
        <f t="shared" si="22"/>
        <v>4.089219330855019</v>
      </c>
      <c r="K128" s="18">
        <v>0</v>
      </c>
      <c r="L128" s="17">
        <f t="shared" si="23"/>
        <v>0</v>
      </c>
      <c r="M128" s="132">
        <v>0</v>
      </c>
      <c r="N128" s="17">
        <f t="shared" si="37"/>
        <v>0</v>
      </c>
      <c r="O128" s="18">
        <v>77</v>
      </c>
      <c r="P128" s="17">
        <f t="shared" si="25"/>
        <v>28.624535315985128</v>
      </c>
      <c r="Q128" s="18">
        <v>0</v>
      </c>
      <c r="R128" s="17">
        <f t="shared" si="35"/>
        <v>0</v>
      </c>
      <c r="S128" s="18">
        <v>0</v>
      </c>
      <c r="T128" s="17">
        <f t="shared" si="36"/>
        <v>0</v>
      </c>
      <c r="U128" s="18">
        <v>0</v>
      </c>
      <c r="V128" s="17">
        <f t="shared" si="26"/>
        <v>0</v>
      </c>
      <c r="W128" s="18">
        <v>0</v>
      </c>
      <c r="X128" s="17">
        <f t="shared" si="27"/>
        <v>0</v>
      </c>
      <c r="Y128" s="18">
        <v>0</v>
      </c>
      <c r="Z128" s="17">
        <f t="shared" si="28"/>
        <v>0</v>
      </c>
      <c r="AA128" s="63">
        <f t="shared" si="29"/>
        <v>262</v>
      </c>
      <c r="AB128" s="67">
        <f t="shared" si="30"/>
        <v>97.39776951672863</v>
      </c>
      <c r="AC128" s="18">
        <v>7</v>
      </c>
      <c r="AD128" s="76">
        <f t="shared" si="31"/>
        <v>2.6022304832713754</v>
      </c>
      <c r="AE128" s="63">
        <f t="shared" si="32"/>
        <v>269</v>
      </c>
      <c r="AF128" s="76">
        <f t="shared" si="33"/>
        <v>50.469043151969984</v>
      </c>
      <c r="AG128" s="77">
        <f t="shared" si="34"/>
        <v>-49.530956848030016</v>
      </c>
    </row>
    <row r="129" spans="1:33" s="25" customFormat="1" ht="12.75">
      <c r="A129" s="226" t="s">
        <v>15</v>
      </c>
      <c r="B129" s="108">
        <v>235</v>
      </c>
      <c r="C129" s="109" t="s">
        <v>8</v>
      </c>
      <c r="D129" s="110">
        <v>533</v>
      </c>
      <c r="E129" s="18">
        <v>113</v>
      </c>
      <c r="F129" s="17">
        <f t="shared" si="20"/>
        <v>44.48818897637795</v>
      </c>
      <c r="G129" s="18">
        <v>87</v>
      </c>
      <c r="H129" s="17">
        <f t="shared" si="21"/>
        <v>34.25196850393701</v>
      </c>
      <c r="I129" s="132">
        <v>9</v>
      </c>
      <c r="J129" s="17">
        <f t="shared" si="22"/>
        <v>3.543307086614173</v>
      </c>
      <c r="K129" s="18">
        <v>2</v>
      </c>
      <c r="L129" s="17">
        <f t="shared" si="23"/>
        <v>0.7874015748031495</v>
      </c>
      <c r="M129" s="132">
        <v>0</v>
      </c>
      <c r="N129" s="17">
        <f t="shared" si="37"/>
        <v>0</v>
      </c>
      <c r="O129" s="18">
        <v>37</v>
      </c>
      <c r="P129" s="17">
        <f t="shared" si="25"/>
        <v>14.566929133858267</v>
      </c>
      <c r="Q129" s="18">
        <v>0</v>
      </c>
      <c r="R129" s="17">
        <f t="shared" si="35"/>
        <v>0</v>
      </c>
      <c r="S129" s="18">
        <v>0</v>
      </c>
      <c r="T129" s="17">
        <f t="shared" si="36"/>
        <v>0</v>
      </c>
      <c r="U129" s="18">
        <v>0</v>
      </c>
      <c r="V129" s="17">
        <f t="shared" si="26"/>
        <v>0</v>
      </c>
      <c r="W129" s="18">
        <v>0</v>
      </c>
      <c r="X129" s="17">
        <f t="shared" si="27"/>
        <v>0</v>
      </c>
      <c r="Y129" s="18">
        <v>0</v>
      </c>
      <c r="Z129" s="17">
        <f t="shared" si="28"/>
        <v>0</v>
      </c>
      <c r="AA129" s="63">
        <f t="shared" si="29"/>
        <v>248</v>
      </c>
      <c r="AB129" s="67">
        <f t="shared" si="30"/>
        <v>97.63779527559055</v>
      </c>
      <c r="AC129" s="18">
        <v>6</v>
      </c>
      <c r="AD129" s="76">
        <f t="shared" si="31"/>
        <v>2.3622047244094486</v>
      </c>
      <c r="AE129" s="63">
        <f t="shared" si="32"/>
        <v>254</v>
      </c>
      <c r="AF129" s="76">
        <f t="shared" si="33"/>
        <v>47.65478424015009</v>
      </c>
      <c r="AG129" s="77">
        <f t="shared" si="34"/>
        <v>-52.34521575984991</v>
      </c>
    </row>
    <row r="130" spans="1:33" s="25" customFormat="1" ht="12.75">
      <c r="A130" s="226"/>
      <c r="B130" s="108">
        <v>236</v>
      </c>
      <c r="C130" s="109" t="s">
        <v>7</v>
      </c>
      <c r="D130" s="110">
        <v>511</v>
      </c>
      <c r="E130" s="18">
        <v>130</v>
      </c>
      <c r="F130" s="17">
        <f t="shared" si="20"/>
        <v>47.794117647058826</v>
      </c>
      <c r="G130" s="18">
        <v>74</v>
      </c>
      <c r="H130" s="17">
        <f t="shared" si="21"/>
        <v>27.205882352941174</v>
      </c>
      <c r="I130" s="132">
        <v>4</v>
      </c>
      <c r="J130" s="17">
        <f t="shared" si="22"/>
        <v>1.4705882352941175</v>
      </c>
      <c r="K130" s="18">
        <v>4</v>
      </c>
      <c r="L130" s="17">
        <f t="shared" si="23"/>
        <v>1.4705882352941175</v>
      </c>
      <c r="M130" s="132">
        <v>1</v>
      </c>
      <c r="N130" s="17">
        <f t="shared" si="37"/>
        <v>0.3676470588235294</v>
      </c>
      <c r="O130" s="18">
        <v>51</v>
      </c>
      <c r="P130" s="17">
        <f t="shared" si="25"/>
        <v>18.75</v>
      </c>
      <c r="Q130" s="18">
        <v>0</v>
      </c>
      <c r="R130" s="17">
        <f t="shared" si="35"/>
        <v>0</v>
      </c>
      <c r="S130" s="18">
        <v>0</v>
      </c>
      <c r="T130" s="17">
        <f t="shared" si="36"/>
        <v>0</v>
      </c>
      <c r="U130" s="18">
        <v>0</v>
      </c>
      <c r="V130" s="17">
        <f t="shared" si="26"/>
        <v>0</v>
      </c>
      <c r="W130" s="18">
        <v>0</v>
      </c>
      <c r="X130" s="17">
        <f t="shared" si="27"/>
        <v>0</v>
      </c>
      <c r="Y130" s="18">
        <v>0</v>
      </c>
      <c r="Z130" s="17">
        <f t="shared" si="28"/>
        <v>0</v>
      </c>
      <c r="AA130" s="63">
        <f t="shared" si="29"/>
        <v>264</v>
      </c>
      <c r="AB130" s="67">
        <f t="shared" si="30"/>
        <v>97.05882352941177</v>
      </c>
      <c r="AC130" s="18">
        <v>8</v>
      </c>
      <c r="AD130" s="76">
        <f t="shared" si="31"/>
        <v>2.941176470588235</v>
      </c>
      <c r="AE130" s="63">
        <f t="shared" si="32"/>
        <v>272</v>
      </c>
      <c r="AF130" s="76">
        <f t="shared" si="33"/>
        <v>53.22896281800391</v>
      </c>
      <c r="AG130" s="77">
        <f t="shared" si="34"/>
        <v>-46.77103718199609</v>
      </c>
    </row>
    <row r="131" spans="1:33" s="57" customFormat="1" ht="12.75">
      <c r="A131" s="226"/>
      <c r="B131" s="135">
        <v>236</v>
      </c>
      <c r="C131" s="136" t="s">
        <v>8</v>
      </c>
      <c r="D131" s="137">
        <v>511</v>
      </c>
      <c r="E131" s="140">
        <v>100</v>
      </c>
      <c r="F131" s="139">
        <f t="shared" si="20"/>
        <v>40</v>
      </c>
      <c r="G131" s="140">
        <v>73</v>
      </c>
      <c r="H131" s="139">
        <f t="shared" si="21"/>
        <v>29.2</v>
      </c>
      <c r="I131" s="161">
        <v>7</v>
      </c>
      <c r="J131" s="139">
        <f t="shared" si="22"/>
        <v>2.8000000000000003</v>
      </c>
      <c r="K131" s="140">
        <v>3</v>
      </c>
      <c r="L131" s="139">
        <f t="shared" si="23"/>
        <v>1.2</v>
      </c>
      <c r="M131" s="161">
        <v>1</v>
      </c>
      <c r="N131" s="139">
        <f t="shared" si="37"/>
        <v>0.4</v>
      </c>
      <c r="O131" s="140">
        <v>51</v>
      </c>
      <c r="P131" s="139">
        <f t="shared" si="25"/>
        <v>20.4</v>
      </c>
      <c r="Q131" s="140">
        <v>0</v>
      </c>
      <c r="R131" s="139">
        <f t="shared" si="35"/>
        <v>0</v>
      </c>
      <c r="S131" s="140">
        <v>0</v>
      </c>
      <c r="T131" s="139">
        <f t="shared" si="36"/>
        <v>0</v>
      </c>
      <c r="U131" s="140">
        <v>0</v>
      </c>
      <c r="V131" s="139">
        <f t="shared" si="26"/>
        <v>0</v>
      </c>
      <c r="W131" s="140">
        <v>0</v>
      </c>
      <c r="X131" s="139">
        <f t="shared" si="27"/>
        <v>0</v>
      </c>
      <c r="Y131" s="140">
        <v>1</v>
      </c>
      <c r="Z131" s="139">
        <f t="shared" si="28"/>
        <v>0.4</v>
      </c>
      <c r="AA131" s="143">
        <f t="shared" si="29"/>
        <v>236</v>
      </c>
      <c r="AB131" s="144">
        <f t="shared" si="30"/>
        <v>94.39999999999999</v>
      </c>
      <c r="AC131" s="140">
        <v>14</v>
      </c>
      <c r="AD131" s="162">
        <f t="shared" si="31"/>
        <v>5.6000000000000005</v>
      </c>
      <c r="AE131" s="143">
        <f t="shared" si="32"/>
        <v>250</v>
      </c>
      <c r="AF131" s="162">
        <f t="shared" si="33"/>
        <v>48.92367906066536</v>
      </c>
      <c r="AG131" s="165">
        <f t="shared" si="34"/>
        <v>-51.07632093933464</v>
      </c>
    </row>
    <row r="132" spans="1:33" s="25" customFormat="1" ht="12.75">
      <c r="A132" s="226"/>
      <c r="B132" s="108">
        <v>237</v>
      </c>
      <c r="C132" s="109" t="s">
        <v>7</v>
      </c>
      <c r="D132" s="110">
        <v>538</v>
      </c>
      <c r="E132" s="18">
        <v>129</v>
      </c>
      <c r="F132" s="17">
        <f t="shared" si="20"/>
        <v>46.909090909090914</v>
      </c>
      <c r="G132" s="18">
        <v>76</v>
      </c>
      <c r="H132" s="17">
        <f t="shared" si="21"/>
        <v>27.636363636363637</v>
      </c>
      <c r="I132" s="132">
        <v>7</v>
      </c>
      <c r="J132" s="17">
        <f t="shared" si="22"/>
        <v>2.5454545454545454</v>
      </c>
      <c r="K132" s="18">
        <v>2</v>
      </c>
      <c r="L132" s="17">
        <f t="shared" si="23"/>
        <v>0.7272727272727273</v>
      </c>
      <c r="M132" s="132">
        <v>0</v>
      </c>
      <c r="N132" s="17">
        <f t="shared" si="37"/>
        <v>0</v>
      </c>
      <c r="O132" s="18">
        <v>61</v>
      </c>
      <c r="P132" s="17">
        <f t="shared" si="25"/>
        <v>22.181818181818183</v>
      </c>
      <c r="Q132" s="18">
        <v>0</v>
      </c>
      <c r="R132" s="17">
        <f t="shared" si="35"/>
        <v>0</v>
      </c>
      <c r="S132" s="18">
        <v>0</v>
      </c>
      <c r="T132" s="17">
        <f aca="true" t="shared" si="38" ref="T132:T163">S132/AE132*100</f>
        <v>0</v>
      </c>
      <c r="U132" s="18">
        <v>0</v>
      </c>
      <c r="V132" s="17">
        <f t="shared" si="26"/>
        <v>0</v>
      </c>
      <c r="W132" s="18">
        <v>0</v>
      </c>
      <c r="X132" s="17">
        <f t="shared" si="27"/>
        <v>0</v>
      </c>
      <c r="Y132" s="18">
        <v>0</v>
      </c>
      <c r="Z132" s="17">
        <f t="shared" si="28"/>
        <v>0</v>
      </c>
      <c r="AA132" s="63">
        <f t="shared" si="29"/>
        <v>275</v>
      </c>
      <c r="AB132" s="67">
        <f t="shared" si="30"/>
        <v>100</v>
      </c>
      <c r="AC132" s="18">
        <v>0</v>
      </c>
      <c r="AD132" s="76">
        <f t="shared" si="31"/>
        <v>0</v>
      </c>
      <c r="AE132" s="63">
        <f t="shared" si="32"/>
        <v>275</v>
      </c>
      <c r="AF132" s="76">
        <f t="shared" si="33"/>
        <v>51.11524163568774</v>
      </c>
      <c r="AG132" s="77">
        <f t="shared" si="34"/>
        <v>-48.88475836431226</v>
      </c>
    </row>
    <row r="133" spans="1:33" s="25" customFormat="1" ht="12.75">
      <c r="A133" s="226"/>
      <c r="B133" s="108">
        <v>237</v>
      </c>
      <c r="C133" s="109" t="s">
        <v>8</v>
      </c>
      <c r="D133" s="110">
        <v>539</v>
      </c>
      <c r="E133" s="18">
        <v>139</v>
      </c>
      <c r="F133" s="17">
        <f t="shared" si="20"/>
        <v>47.44027303754266</v>
      </c>
      <c r="G133" s="18">
        <v>95</v>
      </c>
      <c r="H133" s="17">
        <f t="shared" si="21"/>
        <v>32.42320819112628</v>
      </c>
      <c r="I133" s="132">
        <v>4</v>
      </c>
      <c r="J133" s="17">
        <f t="shared" si="22"/>
        <v>1.3651877133105803</v>
      </c>
      <c r="K133" s="18">
        <v>3</v>
      </c>
      <c r="L133" s="17">
        <f t="shared" si="23"/>
        <v>1.023890784982935</v>
      </c>
      <c r="M133" s="132">
        <v>1</v>
      </c>
      <c r="N133" s="17">
        <f t="shared" si="37"/>
        <v>0.3412969283276451</v>
      </c>
      <c r="O133" s="18">
        <v>44</v>
      </c>
      <c r="P133" s="17">
        <f t="shared" si="25"/>
        <v>15.017064846416384</v>
      </c>
      <c r="Q133" s="18">
        <v>0</v>
      </c>
      <c r="R133" s="17">
        <f t="shared" si="35"/>
        <v>0</v>
      </c>
      <c r="S133" s="18">
        <v>0</v>
      </c>
      <c r="T133" s="17">
        <f t="shared" si="38"/>
        <v>0</v>
      </c>
      <c r="U133" s="18">
        <v>1</v>
      </c>
      <c r="V133" s="17">
        <f t="shared" si="26"/>
        <v>0.3412969283276451</v>
      </c>
      <c r="W133" s="18">
        <v>0</v>
      </c>
      <c r="X133" s="17">
        <f t="shared" si="27"/>
        <v>0</v>
      </c>
      <c r="Y133" s="18">
        <v>1</v>
      </c>
      <c r="Z133" s="17">
        <f t="shared" si="28"/>
        <v>0.3412969283276451</v>
      </c>
      <c r="AA133" s="63">
        <f t="shared" si="29"/>
        <v>288</v>
      </c>
      <c r="AB133" s="67">
        <f t="shared" si="30"/>
        <v>98.29351535836177</v>
      </c>
      <c r="AC133" s="18">
        <v>5</v>
      </c>
      <c r="AD133" s="76">
        <f t="shared" si="31"/>
        <v>1.7064846416382253</v>
      </c>
      <c r="AE133" s="63">
        <f t="shared" si="32"/>
        <v>293</v>
      </c>
      <c r="AF133" s="76">
        <f t="shared" si="33"/>
        <v>54.35992578849722</v>
      </c>
      <c r="AG133" s="77">
        <f t="shared" si="34"/>
        <v>-45.64007421150278</v>
      </c>
    </row>
    <row r="134" spans="1:33" s="25" customFormat="1" ht="12.75">
      <c r="A134" s="226"/>
      <c r="B134" s="108">
        <v>238</v>
      </c>
      <c r="C134" s="109" t="s">
        <v>7</v>
      </c>
      <c r="D134" s="110">
        <v>190</v>
      </c>
      <c r="E134" s="18">
        <v>25</v>
      </c>
      <c r="F134" s="17">
        <f t="shared" si="20"/>
        <v>29.069767441860467</v>
      </c>
      <c r="G134" s="18">
        <v>40</v>
      </c>
      <c r="H134" s="17">
        <f t="shared" si="21"/>
        <v>46.51162790697674</v>
      </c>
      <c r="I134" s="132">
        <v>3</v>
      </c>
      <c r="J134" s="17">
        <f t="shared" si="22"/>
        <v>3.488372093023256</v>
      </c>
      <c r="K134" s="18">
        <v>2</v>
      </c>
      <c r="L134" s="17">
        <f t="shared" si="23"/>
        <v>2.3255813953488373</v>
      </c>
      <c r="M134" s="132">
        <v>4</v>
      </c>
      <c r="N134" s="17">
        <f t="shared" si="37"/>
        <v>4.651162790697675</v>
      </c>
      <c r="O134" s="18">
        <v>10</v>
      </c>
      <c r="P134" s="17">
        <f t="shared" si="25"/>
        <v>11.627906976744185</v>
      </c>
      <c r="Q134" s="18">
        <v>0</v>
      </c>
      <c r="R134" s="17">
        <f t="shared" si="35"/>
        <v>0</v>
      </c>
      <c r="S134" s="18">
        <v>0</v>
      </c>
      <c r="T134" s="17">
        <f t="shared" si="38"/>
        <v>0</v>
      </c>
      <c r="U134" s="18">
        <v>0</v>
      </c>
      <c r="V134" s="17">
        <f t="shared" si="26"/>
        <v>0</v>
      </c>
      <c r="W134" s="18">
        <v>0</v>
      </c>
      <c r="X134" s="17">
        <f t="shared" si="27"/>
        <v>0</v>
      </c>
      <c r="Y134" s="18">
        <v>0</v>
      </c>
      <c r="Z134" s="17">
        <f t="shared" si="28"/>
        <v>0</v>
      </c>
      <c r="AA134" s="63">
        <f t="shared" si="29"/>
        <v>84</v>
      </c>
      <c r="AB134" s="67">
        <f t="shared" si="30"/>
        <v>97.67441860465115</v>
      </c>
      <c r="AC134" s="18">
        <v>2</v>
      </c>
      <c r="AD134" s="76">
        <f t="shared" si="31"/>
        <v>2.3255813953488373</v>
      </c>
      <c r="AE134" s="63">
        <f t="shared" si="32"/>
        <v>86</v>
      </c>
      <c r="AF134" s="76">
        <f t="shared" si="33"/>
        <v>45.26315789473684</v>
      </c>
      <c r="AG134" s="77">
        <f t="shared" si="34"/>
        <v>-54.73684210526316</v>
      </c>
    </row>
    <row r="135" spans="1:33" s="25" customFormat="1" ht="12.75">
      <c r="A135" s="226"/>
      <c r="B135" s="108">
        <v>239</v>
      </c>
      <c r="C135" s="109" t="s">
        <v>7</v>
      </c>
      <c r="D135" s="110">
        <v>424</v>
      </c>
      <c r="E135" s="18">
        <v>123</v>
      </c>
      <c r="F135" s="17">
        <f t="shared" si="20"/>
        <v>49.596774193548384</v>
      </c>
      <c r="G135" s="18">
        <v>78</v>
      </c>
      <c r="H135" s="17">
        <f t="shared" si="21"/>
        <v>31.451612903225808</v>
      </c>
      <c r="I135" s="132">
        <v>4</v>
      </c>
      <c r="J135" s="17">
        <f t="shared" si="22"/>
        <v>1.6129032258064515</v>
      </c>
      <c r="K135" s="18">
        <v>2</v>
      </c>
      <c r="L135" s="17">
        <f t="shared" si="23"/>
        <v>0.8064516129032258</v>
      </c>
      <c r="M135" s="132">
        <v>2</v>
      </c>
      <c r="N135" s="17">
        <f t="shared" si="37"/>
        <v>0.8064516129032258</v>
      </c>
      <c r="O135" s="18">
        <v>28</v>
      </c>
      <c r="P135" s="17">
        <f t="shared" si="25"/>
        <v>11.29032258064516</v>
      </c>
      <c r="Q135" s="18">
        <v>0</v>
      </c>
      <c r="R135" s="17">
        <f t="shared" si="35"/>
        <v>0</v>
      </c>
      <c r="S135" s="18">
        <v>0</v>
      </c>
      <c r="T135" s="17">
        <f t="shared" si="38"/>
        <v>0</v>
      </c>
      <c r="U135" s="18">
        <v>1</v>
      </c>
      <c r="V135" s="17">
        <f t="shared" si="26"/>
        <v>0.4032258064516129</v>
      </c>
      <c r="W135" s="18">
        <v>0</v>
      </c>
      <c r="X135" s="17">
        <f t="shared" si="27"/>
        <v>0</v>
      </c>
      <c r="Y135" s="18">
        <v>1</v>
      </c>
      <c r="Z135" s="17">
        <f t="shared" si="28"/>
        <v>0.4032258064516129</v>
      </c>
      <c r="AA135" s="63">
        <f t="shared" si="29"/>
        <v>239</v>
      </c>
      <c r="AB135" s="67">
        <f t="shared" si="30"/>
        <v>96.37096774193549</v>
      </c>
      <c r="AC135" s="18">
        <v>9</v>
      </c>
      <c r="AD135" s="76">
        <f t="shared" si="31"/>
        <v>3.6290322580645165</v>
      </c>
      <c r="AE135" s="63">
        <f t="shared" si="32"/>
        <v>248</v>
      </c>
      <c r="AF135" s="76">
        <f t="shared" si="33"/>
        <v>58.490566037735846</v>
      </c>
      <c r="AG135" s="77">
        <f t="shared" si="34"/>
        <v>-41.509433962264154</v>
      </c>
    </row>
    <row r="136" spans="1:33" s="25" customFormat="1" ht="12.75">
      <c r="A136" s="226"/>
      <c r="B136" s="108">
        <v>239</v>
      </c>
      <c r="C136" s="109" t="s">
        <v>8</v>
      </c>
      <c r="D136" s="110">
        <v>424</v>
      </c>
      <c r="E136" s="18">
        <v>130</v>
      </c>
      <c r="F136" s="17">
        <f t="shared" si="20"/>
        <v>52.84552845528455</v>
      </c>
      <c r="G136" s="18">
        <v>58</v>
      </c>
      <c r="H136" s="17">
        <f t="shared" si="21"/>
        <v>23.577235772357724</v>
      </c>
      <c r="I136" s="132">
        <v>4</v>
      </c>
      <c r="J136" s="17">
        <f t="shared" si="22"/>
        <v>1.6260162601626018</v>
      </c>
      <c r="K136" s="18">
        <v>3</v>
      </c>
      <c r="L136" s="17">
        <f t="shared" si="23"/>
        <v>1.2195121951219512</v>
      </c>
      <c r="M136" s="132">
        <v>2</v>
      </c>
      <c r="N136" s="17">
        <f t="shared" si="37"/>
        <v>0.8130081300813009</v>
      </c>
      <c r="O136" s="18">
        <v>44</v>
      </c>
      <c r="P136" s="17">
        <f t="shared" si="25"/>
        <v>17.88617886178862</v>
      </c>
      <c r="Q136" s="18">
        <v>0</v>
      </c>
      <c r="R136" s="17">
        <f t="shared" si="35"/>
        <v>0</v>
      </c>
      <c r="S136" s="18">
        <v>0</v>
      </c>
      <c r="T136" s="17">
        <f t="shared" si="38"/>
        <v>0</v>
      </c>
      <c r="U136" s="18">
        <v>0</v>
      </c>
      <c r="V136" s="17">
        <f t="shared" si="26"/>
        <v>0</v>
      </c>
      <c r="W136" s="18">
        <v>0</v>
      </c>
      <c r="X136" s="17">
        <f t="shared" si="27"/>
        <v>0</v>
      </c>
      <c r="Y136" s="18">
        <v>0</v>
      </c>
      <c r="Z136" s="17">
        <f t="shared" si="28"/>
        <v>0</v>
      </c>
      <c r="AA136" s="63">
        <f t="shared" si="29"/>
        <v>241</v>
      </c>
      <c r="AB136" s="67">
        <f t="shared" si="30"/>
        <v>97.96747967479675</v>
      </c>
      <c r="AC136" s="18">
        <v>5</v>
      </c>
      <c r="AD136" s="76">
        <f t="shared" si="31"/>
        <v>2.0325203252032518</v>
      </c>
      <c r="AE136" s="63">
        <f t="shared" si="32"/>
        <v>246</v>
      </c>
      <c r="AF136" s="76">
        <f t="shared" si="33"/>
        <v>58.01886792452831</v>
      </c>
      <c r="AG136" s="77">
        <f t="shared" si="34"/>
        <v>-41.98113207547169</v>
      </c>
    </row>
    <row r="137" spans="1:33" s="57" customFormat="1" ht="12.75">
      <c r="A137" s="226"/>
      <c r="B137" s="135">
        <v>240</v>
      </c>
      <c r="C137" s="136" t="s">
        <v>7</v>
      </c>
      <c r="D137" s="137">
        <v>556</v>
      </c>
      <c r="E137" s="140">
        <v>102</v>
      </c>
      <c r="F137" s="139">
        <f t="shared" si="20"/>
        <v>42.14876033057851</v>
      </c>
      <c r="G137" s="140">
        <v>63</v>
      </c>
      <c r="H137" s="139">
        <f t="shared" si="21"/>
        <v>26.033057851239672</v>
      </c>
      <c r="I137" s="161">
        <v>8</v>
      </c>
      <c r="J137" s="139">
        <f t="shared" si="22"/>
        <v>3.3057851239669422</v>
      </c>
      <c r="K137" s="140">
        <v>1</v>
      </c>
      <c r="L137" s="139">
        <f t="shared" si="23"/>
        <v>0.4132231404958678</v>
      </c>
      <c r="M137" s="161">
        <v>4</v>
      </c>
      <c r="N137" s="139">
        <f t="shared" si="37"/>
        <v>1.6528925619834711</v>
      </c>
      <c r="O137" s="140">
        <v>32</v>
      </c>
      <c r="P137" s="139">
        <f t="shared" si="25"/>
        <v>13.223140495867769</v>
      </c>
      <c r="Q137" s="140">
        <v>0</v>
      </c>
      <c r="R137" s="139">
        <f t="shared" si="35"/>
        <v>0</v>
      </c>
      <c r="S137" s="140">
        <v>0</v>
      </c>
      <c r="T137" s="139">
        <f t="shared" si="38"/>
        <v>0</v>
      </c>
      <c r="U137" s="140">
        <v>0</v>
      </c>
      <c r="V137" s="139">
        <f t="shared" si="26"/>
        <v>0</v>
      </c>
      <c r="W137" s="140">
        <v>0</v>
      </c>
      <c r="X137" s="139">
        <f t="shared" si="27"/>
        <v>0</v>
      </c>
      <c r="Y137" s="140">
        <v>0</v>
      </c>
      <c r="Z137" s="139">
        <f t="shared" si="28"/>
        <v>0</v>
      </c>
      <c r="AA137" s="143">
        <f t="shared" si="29"/>
        <v>210</v>
      </c>
      <c r="AB137" s="144">
        <f t="shared" si="30"/>
        <v>86.77685950413223</v>
      </c>
      <c r="AC137" s="140">
        <v>32</v>
      </c>
      <c r="AD137" s="162">
        <f t="shared" si="31"/>
        <v>13.223140495867769</v>
      </c>
      <c r="AE137" s="143">
        <f t="shared" si="32"/>
        <v>242</v>
      </c>
      <c r="AF137" s="162">
        <f t="shared" si="33"/>
        <v>43.52517985611511</v>
      </c>
      <c r="AG137" s="165">
        <f t="shared" si="34"/>
        <v>-56.47482014388489</v>
      </c>
    </row>
    <row r="138" spans="1:33" s="25" customFormat="1" ht="12.75">
      <c r="A138" s="226"/>
      <c r="B138" s="135">
        <v>240</v>
      </c>
      <c r="C138" s="136" t="s">
        <v>8</v>
      </c>
      <c r="D138" s="137">
        <v>557</v>
      </c>
      <c r="E138" s="140">
        <v>16</v>
      </c>
      <c r="F138" s="139">
        <f t="shared" si="20"/>
        <v>37.2093023255814</v>
      </c>
      <c r="G138" s="140">
        <v>18</v>
      </c>
      <c r="H138" s="139">
        <f t="shared" si="21"/>
        <v>41.86046511627907</v>
      </c>
      <c r="I138" s="161">
        <v>0</v>
      </c>
      <c r="J138" s="139">
        <f t="shared" si="22"/>
        <v>0</v>
      </c>
      <c r="K138" s="140">
        <v>0</v>
      </c>
      <c r="L138" s="139">
        <f t="shared" si="23"/>
        <v>0</v>
      </c>
      <c r="M138" s="161">
        <v>0</v>
      </c>
      <c r="N138" s="139">
        <f t="shared" si="37"/>
        <v>0</v>
      </c>
      <c r="O138" s="140">
        <v>8</v>
      </c>
      <c r="P138" s="139">
        <f t="shared" si="25"/>
        <v>18.6046511627907</v>
      </c>
      <c r="Q138" s="140">
        <v>0</v>
      </c>
      <c r="R138" s="139">
        <f t="shared" si="35"/>
        <v>0</v>
      </c>
      <c r="S138" s="140">
        <v>0</v>
      </c>
      <c r="T138" s="139">
        <f t="shared" si="38"/>
        <v>0</v>
      </c>
      <c r="U138" s="140">
        <v>0</v>
      </c>
      <c r="V138" s="139">
        <f t="shared" si="26"/>
        <v>0</v>
      </c>
      <c r="W138" s="140">
        <v>0</v>
      </c>
      <c r="X138" s="139">
        <f t="shared" si="27"/>
        <v>0</v>
      </c>
      <c r="Y138" s="140">
        <v>0</v>
      </c>
      <c r="Z138" s="139">
        <f t="shared" si="28"/>
        <v>0</v>
      </c>
      <c r="AA138" s="143">
        <f>Y138+W138+U138+S138+O138+M138+K138+I138+G138+E138</f>
        <v>42</v>
      </c>
      <c r="AB138" s="144">
        <f t="shared" si="30"/>
        <v>97.67441860465115</v>
      </c>
      <c r="AC138" s="140">
        <v>1</v>
      </c>
      <c r="AD138" s="162">
        <f t="shared" si="31"/>
        <v>2.3255813953488373</v>
      </c>
      <c r="AE138" s="143">
        <f t="shared" si="32"/>
        <v>43</v>
      </c>
      <c r="AF138" s="162">
        <f t="shared" si="33"/>
        <v>7.719928186714542</v>
      </c>
      <c r="AG138" s="165">
        <f t="shared" si="34"/>
        <v>-92.28007181328546</v>
      </c>
    </row>
    <row r="139" spans="1:33" s="25" customFormat="1" ht="12.75">
      <c r="A139" s="226"/>
      <c r="B139" s="108">
        <v>240</v>
      </c>
      <c r="C139" s="109" t="s">
        <v>14</v>
      </c>
      <c r="D139" s="110">
        <v>0</v>
      </c>
      <c r="E139" s="18">
        <v>16</v>
      </c>
      <c r="F139" s="17">
        <f t="shared" si="20"/>
        <v>37.2093023255814</v>
      </c>
      <c r="G139" s="18">
        <v>18</v>
      </c>
      <c r="H139" s="17">
        <f t="shared" si="21"/>
        <v>41.86046511627907</v>
      </c>
      <c r="I139" s="132">
        <v>0</v>
      </c>
      <c r="J139" s="17">
        <f t="shared" si="22"/>
        <v>0</v>
      </c>
      <c r="K139" s="18">
        <v>0</v>
      </c>
      <c r="L139" s="17">
        <f t="shared" si="23"/>
        <v>0</v>
      </c>
      <c r="M139" s="132">
        <v>0</v>
      </c>
      <c r="N139" s="17">
        <f t="shared" si="37"/>
        <v>0</v>
      </c>
      <c r="O139" s="18">
        <v>8</v>
      </c>
      <c r="P139" s="17">
        <f t="shared" si="25"/>
        <v>18.6046511627907</v>
      </c>
      <c r="Q139" s="18">
        <v>0</v>
      </c>
      <c r="R139" s="17">
        <f t="shared" si="35"/>
        <v>0</v>
      </c>
      <c r="S139" s="18">
        <v>0</v>
      </c>
      <c r="T139" s="17">
        <f t="shared" si="38"/>
        <v>0</v>
      </c>
      <c r="U139" s="18">
        <v>0</v>
      </c>
      <c r="V139" s="17">
        <f t="shared" si="26"/>
        <v>0</v>
      </c>
      <c r="W139" s="18">
        <v>0</v>
      </c>
      <c r="X139" s="17">
        <f t="shared" si="27"/>
        <v>0</v>
      </c>
      <c r="Y139" s="18">
        <v>0</v>
      </c>
      <c r="Z139" s="17">
        <f t="shared" si="28"/>
        <v>0</v>
      </c>
      <c r="AA139" s="63">
        <f t="shared" si="29"/>
        <v>42</v>
      </c>
      <c r="AB139" s="67">
        <f t="shared" si="30"/>
        <v>97.67441860465115</v>
      </c>
      <c r="AC139" s="18">
        <v>1</v>
      </c>
      <c r="AD139" s="76">
        <f t="shared" si="31"/>
        <v>2.3255813953488373</v>
      </c>
      <c r="AE139" s="63">
        <f t="shared" si="32"/>
        <v>43</v>
      </c>
      <c r="AF139" s="76">
        <f>AE139/250*100</f>
        <v>17.2</v>
      </c>
      <c r="AG139" s="77">
        <f t="shared" si="34"/>
        <v>-82.8</v>
      </c>
    </row>
    <row r="140" spans="1:33" s="25" customFormat="1" ht="12.75">
      <c r="A140" s="226"/>
      <c r="B140" s="135">
        <v>241</v>
      </c>
      <c r="C140" s="136" t="s">
        <v>7</v>
      </c>
      <c r="D140" s="137">
        <v>534</v>
      </c>
      <c r="E140" s="140">
        <v>78</v>
      </c>
      <c r="F140" s="139">
        <f t="shared" si="20"/>
        <v>38.23529411764706</v>
      </c>
      <c r="G140" s="140">
        <v>77</v>
      </c>
      <c r="H140" s="139">
        <f t="shared" si="21"/>
        <v>37.745098039215684</v>
      </c>
      <c r="I140" s="161">
        <v>3</v>
      </c>
      <c r="J140" s="139">
        <f t="shared" si="22"/>
        <v>1.4705882352941175</v>
      </c>
      <c r="K140" s="140">
        <v>0</v>
      </c>
      <c r="L140" s="139">
        <f t="shared" si="23"/>
        <v>0</v>
      </c>
      <c r="M140" s="161">
        <v>2</v>
      </c>
      <c r="N140" s="139">
        <f t="shared" si="37"/>
        <v>0.9803921568627451</v>
      </c>
      <c r="O140" s="140">
        <v>44</v>
      </c>
      <c r="P140" s="139">
        <f t="shared" si="25"/>
        <v>21.568627450980394</v>
      </c>
      <c r="Q140" s="140">
        <v>0</v>
      </c>
      <c r="R140" s="139">
        <f t="shared" si="35"/>
        <v>0</v>
      </c>
      <c r="S140" s="140">
        <v>0</v>
      </c>
      <c r="T140" s="139">
        <f t="shared" si="38"/>
        <v>0</v>
      </c>
      <c r="U140" s="140">
        <v>0</v>
      </c>
      <c r="V140" s="139">
        <f t="shared" si="26"/>
        <v>0</v>
      </c>
      <c r="W140" s="140">
        <v>0</v>
      </c>
      <c r="X140" s="139">
        <f t="shared" si="27"/>
        <v>0</v>
      </c>
      <c r="Y140" s="140">
        <v>0</v>
      </c>
      <c r="Z140" s="139">
        <f t="shared" si="28"/>
        <v>0</v>
      </c>
      <c r="AA140" s="143">
        <f t="shared" si="29"/>
        <v>204</v>
      </c>
      <c r="AB140" s="144">
        <f t="shared" si="30"/>
        <v>100</v>
      </c>
      <c r="AC140" s="140">
        <v>0</v>
      </c>
      <c r="AD140" s="162">
        <f t="shared" si="31"/>
        <v>0</v>
      </c>
      <c r="AE140" s="143">
        <f t="shared" si="32"/>
        <v>204</v>
      </c>
      <c r="AF140" s="162">
        <f t="shared" si="33"/>
        <v>38.20224719101123</v>
      </c>
      <c r="AG140" s="165">
        <f t="shared" si="34"/>
        <v>-61.79775280898877</v>
      </c>
    </row>
    <row r="141" spans="1:33" s="25" customFormat="1" ht="12.75">
      <c r="A141" s="226"/>
      <c r="B141" s="108">
        <v>241</v>
      </c>
      <c r="C141" s="109" t="s">
        <v>8</v>
      </c>
      <c r="D141" s="110">
        <v>535</v>
      </c>
      <c r="E141" s="18">
        <v>82</v>
      </c>
      <c r="F141" s="17">
        <f aca="true" t="shared" si="39" ref="F141:F204">E141/AE141*100</f>
        <v>32.28346456692913</v>
      </c>
      <c r="G141" s="18">
        <v>96</v>
      </c>
      <c r="H141" s="17">
        <f aca="true" t="shared" si="40" ref="H141:H204">G141/AE141*100</f>
        <v>37.79527559055118</v>
      </c>
      <c r="I141" s="132">
        <v>6</v>
      </c>
      <c r="J141" s="17">
        <f aca="true" t="shared" si="41" ref="J141:J204">I141/AE141*100</f>
        <v>2.3622047244094486</v>
      </c>
      <c r="K141" s="18">
        <v>3</v>
      </c>
      <c r="L141" s="17">
        <f aca="true" t="shared" si="42" ref="L141:L204">K141/AE141*100</f>
        <v>1.1811023622047243</v>
      </c>
      <c r="M141" s="132">
        <v>1</v>
      </c>
      <c r="N141" s="17">
        <f aca="true" t="shared" si="43" ref="N141:N159">M141/AE141*100</f>
        <v>0.39370078740157477</v>
      </c>
      <c r="O141" s="18">
        <v>55</v>
      </c>
      <c r="P141" s="17">
        <f aca="true" t="shared" si="44" ref="P141:P204">O141/AE141*100</f>
        <v>21.653543307086615</v>
      </c>
      <c r="Q141" s="18">
        <v>0</v>
      </c>
      <c r="R141" s="17">
        <f t="shared" si="35"/>
        <v>0</v>
      </c>
      <c r="S141" s="18">
        <v>0</v>
      </c>
      <c r="T141" s="17">
        <f t="shared" si="38"/>
        <v>0</v>
      </c>
      <c r="U141" s="18">
        <v>0</v>
      </c>
      <c r="V141" s="17">
        <f aca="true" t="shared" si="45" ref="V141:V204">U141/AE141*100</f>
        <v>0</v>
      </c>
      <c r="W141" s="18">
        <v>0</v>
      </c>
      <c r="X141" s="17">
        <f aca="true" t="shared" si="46" ref="X141:X204">W141/AE141*100</f>
        <v>0</v>
      </c>
      <c r="Y141" s="18">
        <v>0</v>
      </c>
      <c r="Z141" s="17">
        <f aca="true" t="shared" si="47" ref="Z141:Z204">Y141/AE141*100</f>
        <v>0</v>
      </c>
      <c r="AA141" s="63">
        <f aca="true" t="shared" si="48" ref="AA141:AA204">Y141+W141+U141+S141+O141+M141+K141+I141+G141+E141</f>
        <v>243</v>
      </c>
      <c r="AB141" s="67">
        <f aca="true" t="shared" si="49" ref="AB141:AB204">AA141/AE141*100</f>
        <v>95.66929133858267</v>
      </c>
      <c r="AC141" s="18">
        <v>11</v>
      </c>
      <c r="AD141" s="76">
        <f aca="true" t="shared" si="50" ref="AD141:AD204">AC141/AE141*100</f>
        <v>4.330708661417323</v>
      </c>
      <c r="AE141" s="63">
        <f aca="true" t="shared" si="51" ref="AE141:AE204">AA141+AC141</f>
        <v>254</v>
      </c>
      <c r="AF141" s="76">
        <f aca="true" t="shared" si="52" ref="AF141:AF204">AE141/D141*100</f>
        <v>47.47663551401869</v>
      </c>
      <c r="AG141" s="77">
        <f aca="true" t="shared" si="53" ref="AG141:AG204">AF141-100</f>
        <v>-52.52336448598131</v>
      </c>
    </row>
    <row r="142" spans="1:33" s="25" customFormat="1" ht="12.75">
      <c r="A142" s="226"/>
      <c r="B142" s="135">
        <v>242</v>
      </c>
      <c r="C142" s="136" t="s">
        <v>7</v>
      </c>
      <c r="D142" s="137">
        <v>524</v>
      </c>
      <c r="E142" s="140">
        <v>106</v>
      </c>
      <c r="F142" s="139">
        <f t="shared" si="39"/>
        <v>42.23107569721115</v>
      </c>
      <c r="G142" s="140">
        <v>70</v>
      </c>
      <c r="H142" s="139">
        <f t="shared" si="40"/>
        <v>27.88844621513944</v>
      </c>
      <c r="I142" s="161">
        <v>7</v>
      </c>
      <c r="J142" s="139">
        <f t="shared" si="41"/>
        <v>2.788844621513944</v>
      </c>
      <c r="K142" s="140">
        <v>1</v>
      </c>
      <c r="L142" s="139">
        <f t="shared" si="42"/>
        <v>0.398406374501992</v>
      </c>
      <c r="M142" s="161">
        <v>0</v>
      </c>
      <c r="N142" s="139">
        <f t="shared" si="43"/>
        <v>0</v>
      </c>
      <c r="O142" s="140">
        <v>56</v>
      </c>
      <c r="P142" s="139">
        <f t="shared" si="44"/>
        <v>22.31075697211155</v>
      </c>
      <c r="Q142" s="140">
        <v>0</v>
      </c>
      <c r="R142" s="139">
        <f aca="true" t="shared" si="54" ref="R142:R205">Q142/AE142*100</f>
        <v>0</v>
      </c>
      <c r="S142" s="140">
        <v>0</v>
      </c>
      <c r="T142" s="139">
        <f t="shared" si="38"/>
        <v>0</v>
      </c>
      <c r="U142" s="140">
        <v>0</v>
      </c>
      <c r="V142" s="139">
        <f t="shared" si="45"/>
        <v>0</v>
      </c>
      <c r="W142" s="140">
        <v>0</v>
      </c>
      <c r="X142" s="139">
        <f t="shared" si="46"/>
        <v>0</v>
      </c>
      <c r="Y142" s="140">
        <v>0</v>
      </c>
      <c r="Z142" s="139">
        <f t="shared" si="47"/>
        <v>0</v>
      </c>
      <c r="AA142" s="143">
        <f t="shared" si="48"/>
        <v>240</v>
      </c>
      <c r="AB142" s="144">
        <f t="shared" si="49"/>
        <v>95.61752988047809</v>
      </c>
      <c r="AC142" s="140">
        <v>11</v>
      </c>
      <c r="AD142" s="162">
        <f t="shared" si="50"/>
        <v>4.382470119521913</v>
      </c>
      <c r="AE142" s="143">
        <f t="shared" si="51"/>
        <v>251</v>
      </c>
      <c r="AF142" s="162">
        <f t="shared" si="52"/>
        <v>47.900763358778626</v>
      </c>
      <c r="AG142" s="165">
        <f t="shared" si="53"/>
        <v>-52.099236641221374</v>
      </c>
    </row>
    <row r="143" spans="1:33" s="25" customFormat="1" ht="12.75">
      <c r="A143" s="226"/>
      <c r="B143" s="108">
        <v>242</v>
      </c>
      <c r="C143" s="109" t="s">
        <v>8</v>
      </c>
      <c r="D143" s="110">
        <v>525</v>
      </c>
      <c r="E143" s="18">
        <v>116</v>
      </c>
      <c r="F143" s="17">
        <f t="shared" si="39"/>
        <v>50.43478260869565</v>
      </c>
      <c r="G143" s="18">
        <v>50</v>
      </c>
      <c r="H143" s="17">
        <f t="shared" si="40"/>
        <v>21.73913043478261</v>
      </c>
      <c r="I143" s="132">
        <v>2</v>
      </c>
      <c r="J143" s="17">
        <f t="shared" si="41"/>
        <v>0.8695652173913043</v>
      </c>
      <c r="K143" s="18">
        <v>4</v>
      </c>
      <c r="L143" s="17">
        <f t="shared" si="42"/>
        <v>1.7391304347826086</v>
      </c>
      <c r="M143" s="132">
        <v>1</v>
      </c>
      <c r="N143" s="17">
        <f t="shared" si="43"/>
        <v>0.43478260869565216</v>
      </c>
      <c r="O143" s="18">
        <v>57</v>
      </c>
      <c r="P143" s="17">
        <f t="shared" si="44"/>
        <v>24.782608695652176</v>
      </c>
      <c r="Q143" s="18">
        <v>0</v>
      </c>
      <c r="R143" s="17">
        <f t="shared" si="54"/>
        <v>0</v>
      </c>
      <c r="S143" s="18">
        <v>0</v>
      </c>
      <c r="T143" s="17">
        <f t="shared" si="38"/>
        <v>0</v>
      </c>
      <c r="U143" s="18">
        <v>0</v>
      </c>
      <c r="V143" s="17">
        <f t="shared" si="45"/>
        <v>0</v>
      </c>
      <c r="W143" s="18">
        <v>0</v>
      </c>
      <c r="X143" s="17">
        <f t="shared" si="46"/>
        <v>0</v>
      </c>
      <c r="Y143" s="18">
        <v>0</v>
      </c>
      <c r="Z143" s="17">
        <f t="shared" si="47"/>
        <v>0</v>
      </c>
      <c r="AA143" s="63">
        <f t="shared" si="48"/>
        <v>230</v>
      </c>
      <c r="AB143" s="67">
        <f t="shared" si="49"/>
        <v>100</v>
      </c>
      <c r="AC143" s="18">
        <v>0</v>
      </c>
      <c r="AD143" s="76">
        <f t="shared" si="50"/>
        <v>0</v>
      </c>
      <c r="AE143" s="63">
        <f t="shared" si="51"/>
        <v>230</v>
      </c>
      <c r="AF143" s="76">
        <f t="shared" si="52"/>
        <v>43.80952380952381</v>
      </c>
      <c r="AG143" s="77">
        <f t="shared" si="53"/>
        <v>-56.19047619047619</v>
      </c>
    </row>
    <row r="144" spans="1:33" s="25" customFormat="1" ht="12.75">
      <c r="A144" s="226"/>
      <c r="B144" s="108">
        <v>243</v>
      </c>
      <c r="C144" s="109" t="s">
        <v>7</v>
      </c>
      <c r="D144" s="110">
        <v>731</v>
      </c>
      <c r="E144" s="18">
        <v>129</v>
      </c>
      <c r="F144" s="17">
        <f t="shared" si="39"/>
        <v>38.73873873873874</v>
      </c>
      <c r="G144" s="18">
        <v>120</v>
      </c>
      <c r="H144" s="17">
        <f t="shared" si="40"/>
        <v>36.03603603603604</v>
      </c>
      <c r="I144" s="132">
        <v>9</v>
      </c>
      <c r="J144" s="17">
        <f t="shared" si="41"/>
        <v>2.7027027027027026</v>
      </c>
      <c r="K144" s="18">
        <v>1</v>
      </c>
      <c r="L144" s="17">
        <f t="shared" si="42"/>
        <v>0.3003003003003003</v>
      </c>
      <c r="M144" s="132">
        <v>3</v>
      </c>
      <c r="N144" s="17">
        <f t="shared" si="43"/>
        <v>0.9009009009009009</v>
      </c>
      <c r="O144" s="18">
        <v>61</v>
      </c>
      <c r="P144" s="17">
        <f t="shared" si="44"/>
        <v>18.31831831831832</v>
      </c>
      <c r="Q144" s="18">
        <v>0</v>
      </c>
      <c r="R144" s="17">
        <f t="shared" si="54"/>
        <v>0</v>
      </c>
      <c r="S144" s="18">
        <v>0</v>
      </c>
      <c r="T144" s="17">
        <f t="shared" si="38"/>
        <v>0</v>
      </c>
      <c r="U144" s="18">
        <v>0</v>
      </c>
      <c r="V144" s="17">
        <f t="shared" si="45"/>
        <v>0</v>
      </c>
      <c r="W144" s="18">
        <v>0</v>
      </c>
      <c r="X144" s="17">
        <f t="shared" si="46"/>
        <v>0</v>
      </c>
      <c r="Y144" s="18">
        <v>0</v>
      </c>
      <c r="Z144" s="17">
        <f t="shared" si="47"/>
        <v>0</v>
      </c>
      <c r="AA144" s="63">
        <f t="shared" si="48"/>
        <v>323</v>
      </c>
      <c r="AB144" s="67">
        <f t="shared" si="49"/>
        <v>96.996996996997</v>
      </c>
      <c r="AC144" s="18">
        <v>10</v>
      </c>
      <c r="AD144" s="76">
        <f t="shared" si="50"/>
        <v>3.003003003003003</v>
      </c>
      <c r="AE144" s="63">
        <f t="shared" si="51"/>
        <v>333</v>
      </c>
      <c r="AF144" s="76">
        <f t="shared" si="52"/>
        <v>45.55403556771546</v>
      </c>
      <c r="AG144" s="77">
        <f t="shared" si="53"/>
        <v>-54.44596443228454</v>
      </c>
    </row>
    <row r="145" spans="1:33" s="25" customFormat="1" ht="12.75">
      <c r="A145" s="226"/>
      <c r="B145" s="135">
        <v>243</v>
      </c>
      <c r="C145" s="136" t="s">
        <v>8</v>
      </c>
      <c r="D145" s="137">
        <v>732</v>
      </c>
      <c r="E145" s="140">
        <v>132</v>
      </c>
      <c r="F145" s="139">
        <f t="shared" si="39"/>
        <v>39.75903614457831</v>
      </c>
      <c r="G145" s="140">
        <v>120</v>
      </c>
      <c r="H145" s="139">
        <f t="shared" si="40"/>
        <v>36.144578313253014</v>
      </c>
      <c r="I145" s="161">
        <v>1</v>
      </c>
      <c r="J145" s="139">
        <f t="shared" si="41"/>
        <v>0.30120481927710846</v>
      </c>
      <c r="K145" s="140">
        <v>0</v>
      </c>
      <c r="L145" s="139">
        <f t="shared" si="42"/>
        <v>0</v>
      </c>
      <c r="M145" s="161">
        <v>1</v>
      </c>
      <c r="N145" s="139">
        <f t="shared" si="43"/>
        <v>0.30120481927710846</v>
      </c>
      <c r="O145" s="140">
        <v>75</v>
      </c>
      <c r="P145" s="139">
        <f t="shared" si="44"/>
        <v>22.590361445783135</v>
      </c>
      <c r="Q145" s="140">
        <v>0</v>
      </c>
      <c r="R145" s="139">
        <f t="shared" si="54"/>
        <v>0</v>
      </c>
      <c r="S145" s="140">
        <v>1</v>
      </c>
      <c r="T145" s="139">
        <f t="shared" si="38"/>
        <v>0.30120481927710846</v>
      </c>
      <c r="U145" s="140">
        <v>0</v>
      </c>
      <c r="V145" s="139">
        <f t="shared" si="45"/>
        <v>0</v>
      </c>
      <c r="W145" s="140">
        <v>0</v>
      </c>
      <c r="X145" s="139">
        <f t="shared" si="46"/>
        <v>0</v>
      </c>
      <c r="Y145" s="140">
        <v>0</v>
      </c>
      <c r="Z145" s="139">
        <f t="shared" si="47"/>
        <v>0</v>
      </c>
      <c r="AA145" s="143">
        <f t="shared" si="48"/>
        <v>330</v>
      </c>
      <c r="AB145" s="144">
        <f t="shared" si="49"/>
        <v>99.3975903614458</v>
      </c>
      <c r="AC145" s="140">
        <v>2</v>
      </c>
      <c r="AD145" s="162">
        <f t="shared" si="50"/>
        <v>0.6024096385542169</v>
      </c>
      <c r="AE145" s="143">
        <f t="shared" si="51"/>
        <v>332</v>
      </c>
      <c r="AF145" s="162">
        <f t="shared" si="52"/>
        <v>45.3551912568306</v>
      </c>
      <c r="AG145" s="165">
        <f t="shared" si="53"/>
        <v>-54.6448087431694</v>
      </c>
    </row>
    <row r="146" spans="1:33" s="25" customFormat="1" ht="12.75">
      <c r="A146" s="226"/>
      <c r="B146" s="108">
        <v>244</v>
      </c>
      <c r="C146" s="109" t="s">
        <v>7</v>
      </c>
      <c r="D146" s="110">
        <v>690</v>
      </c>
      <c r="E146" s="18">
        <v>118</v>
      </c>
      <c r="F146" s="17">
        <f t="shared" si="39"/>
        <v>39.73063973063973</v>
      </c>
      <c r="G146" s="18">
        <v>88</v>
      </c>
      <c r="H146" s="17">
        <f t="shared" si="40"/>
        <v>29.629629629629626</v>
      </c>
      <c r="I146" s="132">
        <v>9</v>
      </c>
      <c r="J146" s="17">
        <f t="shared" si="41"/>
        <v>3.0303030303030303</v>
      </c>
      <c r="K146" s="18">
        <v>4</v>
      </c>
      <c r="L146" s="17">
        <f t="shared" si="42"/>
        <v>1.3468013468013467</v>
      </c>
      <c r="M146" s="132">
        <v>3</v>
      </c>
      <c r="N146" s="17">
        <f t="shared" si="43"/>
        <v>1.0101010101010102</v>
      </c>
      <c r="O146" s="18">
        <v>71</v>
      </c>
      <c r="P146" s="17">
        <f t="shared" si="44"/>
        <v>23.905723905723907</v>
      </c>
      <c r="Q146" s="18">
        <v>0</v>
      </c>
      <c r="R146" s="17">
        <f t="shared" si="54"/>
        <v>0</v>
      </c>
      <c r="S146" s="18">
        <v>0</v>
      </c>
      <c r="T146" s="17">
        <f t="shared" si="38"/>
        <v>0</v>
      </c>
      <c r="U146" s="18">
        <v>0</v>
      </c>
      <c r="V146" s="17">
        <f t="shared" si="45"/>
        <v>0</v>
      </c>
      <c r="W146" s="18">
        <v>0</v>
      </c>
      <c r="X146" s="17">
        <f t="shared" si="46"/>
        <v>0</v>
      </c>
      <c r="Y146" s="18">
        <v>0</v>
      </c>
      <c r="Z146" s="17">
        <f t="shared" si="47"/>
        <v>0</v>
      </c>
      <c r="AA146" s="63">
        <f t="shared" si="48"/>
        <v>293</v>
      </c>
      <c r="AB146" s="67">
        <f t="shared" si="49"/>
        <v>98.65319865319864</v>
      </c>
      <c r="AC146" s="18">
        <v>4</v>
      </c>
      <c r="AD146" s="76">
        <f t="shared" si="50"/>
        <v>1.3468013468013467</v>
      </c>
      <c r="AE146" s="63">
        <f t="shared" si="51"/>
        <v>297</v>
      </c>
      <c r="AF146" s="76">
        <f t="shared" si="52"/>
        <v>43.04347826086957</v>
      </c>
      <c r="AG146" s="77">
        <f t="shared" si="53"/>
        <v>-56.95652173913043</v>
      </c>
    </row>
    <row r="147" spans="1:33" s="25" customFormat="1" ht="12.75">
      <c r="A147" s="226"/>
      <c r="B147" s="108">
        <v>244</v>
      </c>
      <c r="C147" s="109" t="s">
        <v>8</v>
      </c>
      <c r="D147" s="110">
        <v>690</v>
      </c>
      <c r="E147" s="18">
        <v>103</v>
      </c>
      <c r="F147" s="17">
        <f t="shared" si="39"/>
        <v>35.153583617747444</v>
      </c>
      <c r="G147" s="18">
        <v>121</v>
      </c>
      <c r="H147" s="17">
        <f t="shared" si="40"/>
        <v>41.29692832764505</v>
      </c>
      <c r="I147" s="132">
        <v>7</v>
      </c>
      <c r="J147" s="17">
        <f t="shared" si="41"/>
        <v>2.3890784982935154</v>
      </c>
      <c r="K147" s="18">
        <v>3</v>
      </c>
      <c r="L147" s="17">
        <f t="shared" si="42"/>
        <v>1.023890784982935</v>
      </c>
      <c r="M147" s="132">
        <v>1</v>
      </c>
      <c r="N147" s="17">
        <f t="shared" si="43"/>
        <v>0.3412969283276451</v>
      </c>
      <c r="O147" s="18">
        <v>52</v>
      </c>
      <c r="P147" s="17">
        <f t="shared" si="44"/>
        <v>17.747440273037544</v>
      </c>
      <c r="Q147" s="18">
        <v>0</v>
      </c>
      <c r="R147" s="17">
        <f t="shared" si="54"/>
        <v>0</v>
      </c>
      <c r="S147" s="18">
        <v>0</v>
      </c>
      <c r="T147" s="17">
        <f t="shared" si="38"/>
        <v>0</v>
      </c>
      <c r="U147" s="18">
        <v>0</v>
      </c>
      <c r="V147" s="17">
        <f t="shared" si="45"/>
        <v>0</v>
      </c>
      <c r="W147" s="18">
        <v>0</v>
      </c>
      <c r="X147" s="17">
        <f t="shared" si="46"/>
        <v>0</v>
      </c>
      <c r="Y147" s="18">
        <v>0</v>
      </c>
      <c r="Z147" s="17">
        <f t="shared" si="47"/>
        <v>0</v>
      </c>
      <c r="AA147" s="63">
        <f t="shared" si="48"/>
        <v>287</v>
      </c>
      <c r="AB147" s="67">
        <f t="shared" si="49"/>
        <v>97.95221843003414</v>
      </c>
      <c r="AC147" s="18">
        <v>6</v>
      </c>
      <c r="AD147" s="76">
        <f t="shared" si="50"/>
        <v>2.04778156996587</v>
      </c>
      <c r="AE147" s="63">
        <f t="shared" si="51"/>
        <v>293</v>
      </c>
      <c r="AF147" s="76">
        <f t="shared" si="52"/>
        <v>42.46376811594203</v>
      </c>
      <c r="AG147" s="77">
        <f t="shared" si="53"/>
        <v>-57.53623188405797</v>
      </c>
    </row>
    <row r="148" spans="1:33" s="25" customFormat="1" ht="12.75">
      <c r="A148" s="226"/>
      <c r="B148" s="108">
        <v>244</v>
      </c>
      <c r="C148" s="109" t="s">
        <v>9</v>
      </c>
      <c r="D148" s="110">
        <v>690</v>
      </c>
      <c r="E148" s="18">
        <v>100</v>
      </c>
      <c r="F148" s="17">
        <f t="shared" si="39"/>
        <v>36.63003663003663</v>
      </c>
      <c r="G148" s="18">
        <v>107</v>
      </c>
      <c r="H148" s="17">
        <f t="shared" si="40"/>
        <v>39.1941391941392</v>
      </c>
      <c r="I148" s="132">
        <v>5</v>
      </c>
      <c r="J148" s="17">
        <f t="shared" si="41"/>
        <v>1.8315018315018317</v>
      </c>
      <c r="K148" s="18">
        <v>0</v>
      </c>
      <c r="L148" s="17">
        <f t="shared" si="42"/>
        <v>0</v>
      </c>
      <c r="M148" s="132">
        <v>4</v>
      </c>
      <c r="N148" s="17">
        <f t="shared" si="43"/>
        <v>1.465201465201465</v>
      </c>
      <c r="O148" s="18">
        <v>37</v>
      </c>
      <c r="P148" s="17">
        <f t="shared" si="44"/>
        <v>13.553113553113553</v>
      </c>
      <c r="Q148" s="18">
        <v>0</v>
      </c>
      <c r="R148" s="17">
        <f t="shared" si="54"/>
        <v>0</v>
      </c>
      <c r="S148" s="18">
        <v>0</v>
      </c>
      <c r="T148" s="17">
        <f t="shared" si="38"/>
        <v>0</v>
      </c>
      <c r="U148" s="18">
        <v>0</v>
      </c>
      <c r="V148" s="17">
        <f t="shared" si="45"/>
        <v>0</v>
      </c>
      <c r="W148" s="18">
        <v>0</v>
      </c>
      <c r="X148" s="17">
        <f t="shared" si="46"/>
        <v>0</v>
      </c>
      <c r="Y148" s="18">
        <v>0</v>
      </c>
      <c r="Z148" s="17">
        <f t="shared" si="47"/>
        <v>0</v>
      </c>
      <c r="AA148" s="63">
        <f t="shared" si="48"/>
        <v>253</v>
      </c>
      <c r="AB148" s="67">
        <f t="shared" si="49"/>
        <v>92.67399267399267</v>
      </c>
      <c r="AC148" s="18">
        <v>20</v>
      </c>
      <c r="AD148" s="76">
        <f t="shared" si="50"/>
        <v>7.326007326007327</v>
      </c>
      <c r="AE148" s="63">
        <f t="shared" si="51"/>
        <v>273</v>
      </c>
      <c r="AF148" s="76">
        <f t="shared" si="52"/>
        <v>39.565217391304344</v>
      </c>
      <c r="AG148" s="77">
        <f t="shared" si="53"/>
        <v>-60.434782608695656</v>
      </c>
    </row>
    <row r="149" spans="1:33" s="25" customFormat="1" ht="12.75">
      <c r="A149" s="226"/>
      <c r="B149" s="108">
        <v>244</v>
      </c>
      <c r="C149" s="109" t="s">
        <v>10</v>
      </c>
      <c r="D149" s="110">
        <v>691</v>
      </c>
      <c r="E149" s="18">
        <v>94</v>
      </c>
      <c r="F149" s="17">
        <f t="shared" si="39"/>
        <v>33.57142857142857</v>
      </c>
      <c r="G149" s="18">
        <v>91</v>
      </c>
      <c r="H149" s="17">
        <f t="shared" si="40"/>
        <v>32.5</v>
      </c>
      <c r="I149" s="132">
        <v>4</v>
      </c>
      <c r="J149" s="17">
        <f t="shared" si="41"/>
        <v>1.4285714285714286</v>
      </c>
      <c r="K149" s="18">
        <v>1</v>
      </c>
      <c r="L149" s="17">
        <f t="shared" si="42"/>
        <v>0.35714285714285715</v>
      </c>
      <c r="M149" s="132">
        <v>1</v>
      </c>
      <c r="N149" s="17">
        <f t="shared" si="43"/>
        <v>0.35714285714285715</v>
      </c>
      <c r="O149" s="18">
        <v>83</v>
      </c>
      <c r="P149" s="17">
        <f t="shared" si="44"/>
        <v>29.642857142857142</v>
      </c>
      <c r="Q149" s="18">
        <v>0</v>
      </c>
      <c r="R149" s="17">
        <f t="shared" si="54"/>
        <v>0</v>
      </c>
      <c r="S149" s="18">
        <v>1</v>
      </c>
      <c r="T149" s="17">
        <f t="shared" si="38"/>
        <v>0.35714285714285715</v>
      </c>
      <c r="U149" s="18">
        <v>0</v>
      </c>
      <c r="V149" s="17">
        <f t="shared" si="45"/>
        <v>0</v>
      </c>
      <c r="W149" s="18">
        <v>1</v>
      </c>
      <c r="X149" s="17">
        <f t="shared" si="46"/>
        <v>0.35714285714285715</v>
      </c>
      <c r="Y149" s="18">
        <v>0</v>
      </c>
      <c r="Z149" s="17">
        <f t="shared" si="47"/>
        <v>0</v>
      </c>
      <c r="AA149" s="63">
        <f t="shared" si="48"/>
        <v>276</v>
      </c>
      <c r="AB149" s="67">
        <f t="shared" si="49"/>
        <v>98.57142857142858</v>
      </c>
      <c r="AC149" s="18">
        <v>4</v>
      </c>
      <c r="AD149" s="76">
        <f t="shared" si="50"/>
        <v>1.4285714285714286</v>
      </c>
      <c r="AE149" s="63">
        <f t="shared" si="51"/>
        <v>280</v>
      </c>
      <c r="AF149" s="76">
        <f t="shared" si="52"/>
        <v>40.520984081041966</v>
      </c>
      <c r="AG149" s="77">
        <f t="shared" si="53"/>
        <v>-59.479015918958034</v>
      </c>
    </row>
    <row r="150" spans="1:33" s="25" customFormat="1" ht="12.75">
      <c r="A150" s="226"/>
      <c r="B150" s="135">
        <v>244</v>
      </c>
      <c r="C150" s="136" t="s">
        <v>11</v>
      </c>
      <c r="D150" s="137">
        <v>691</v>
      </c>
      <c r="E150" s="140">
        <v>100</v>
      </c>
      <c r="F150" s="139">
        <f t="shared" si="39"/>
        <v>36.63003663003663</v>
      </c>
      <c r="G150" s="140">
        <v>107</v>
      </c>
      <c r="H150" s="139">
        <f t="shared" si="40"/>
        <v>39.1941391941392</v>
      </c>
      <c r="I150" s="161">
        <v>5</v>
      </c>
      <c r="J150" s="139">
        <f t="shared" si="41"/>
        <v>1.8315018315018317</v>
      </c>
      <c r="K150" s="140">
        <v>0</v>
      </c>
      <c r="L150" s="139">
        <f t="shared" si="42"/>
        <v>0</v>
      </c>
      <c r="M150" s="161">
        <v>4</v>
      </c>
      <c r="N150" s="139">
        <f t="shared" si="43"/>
        <v>1.465201465201465</v>
      </c>
      <c r="O150" s="140">
        <v>37</v>
      </c>
      <c r="P150" s="139">
        <f t="shared" si="44"/>
        <v>13.553113553113553</v>
      </c>
      <c r="Q150" s="140">
        <v>0</v>
      </c>
      <c r="R150" s="139">
        <f t="shared" si="54"/>
        <v>0</v>
      </c>
      <c r="S150" s="140">
        <v>0</v>
      </c>
      <c r="T150" s="139">
        <f t="shared" si="38"/>
        <v>0</v>
      </c>
      <c r="U150" s="140">
        <v>0</v>
      </c>
      <c r="V150" s="139">
        <f t="shared" si="45"/>
        <v>0</v>
      </c>
      <c r="W150" s="140">
        <v>0</v>
      </c>
      <c r="X150" s="139">
        <f t="shared" si="46"/>
        <v>0</v>
      </c>
      <c r="Y150" s="140">
        <v>0</v>
      </c>
      <c r="Z150" s="139">
        <f t="shared" si="47"/>
        <v>0</v>
      </c>
      <c r="AA150" s="143">
        <f t="shared" si="48"/>
        <v>253</v>
      </c>
      <c r="AB150" s="144">
        <f t="shared" si="49"/>
        <v>92.67399267399267</v>
      </c>
      <c r="AC150" s="140">
        <v>20</v>
      </c>
      <c r="AD150" s="162">
        <f t="shared" si="50"/>
        <v>7.326007326007327</v>
      </c>
      <c r="AE150" s="143">
        <f t="shared" si="51"/>
        <v>273</v>
      </c>
      <c r="AF150" s="162">
        <f t="shared" si="52"/>
        <v>39.507959479015916</v>
      </c>
      <c r="AG150" s="165">
        <f t="shared" si="53"/>
        <v>-60.492040520984084</v>
      </c>
    </row>
    <row r="151" spans="1:33" s="25" customFormat="1" ht="12.75">
      <c r="A151" s="226"/>
      <c r="B151" s="108">
        <v>244</v>
      </c>
      <c r="C151" s="109" t="s">
        <v>12</v>
      </c>
      <c r="D151" s="110">
        <v>691</v>
      </c>
      <c r="E151" s="18">
        <v>75</v>
      </c>
      <c r="F151" s="17">
        <f t="shared" si="39"/>
        <v>30.120481927710845</v>
      </c>
      <c r="G151" s="18">
        <v>82</v>
      </c>
      <c r="H151" s="17">
        <f t="shared" si="40"/>
        <v>32.93172690763052</v>
      </c>
      <c r="I151" s="132">
        <v>1</v>
      </c>
      <c r="J151" s="17">
        <f t="shared" si="41"/>
        <v>0.4016064257028112</v>
      </c>
      <c r="K151" s="18">
        <v>6</v>
      </c>
      <c r="L151" s="17">
        <f t="shared" si="42"/>
        <v>2.4096385542168677</v>
      </c>
      <c r="M151" s="132">
        <v>1</v>
      </c>
      <c r="N151" s="17">
        <f t="shared" si="43"/>
        <v>0.4016064257028112</v>
      </c>
      <c r="O151" s="18">
        <v>67</v>
      </c>
      <c r="P151" s="17">
        <f t="shared" si="44"/>
        <v>26.907630522088354</v>
      </c>
      <c r="Q151" s="18">
        <v>0</v>
      </c>
      <c r="R151" s="17">
        <f t="shared" si="54"/>
        <v>0</v>
      </c>
      <c r="S151" s="18">
        <v>0</v>
      </c>
      <c r="T151" s="17">
        <f t="shared" si="38"/>
        <v>0</v>
      </c>
      <c r="U151" s="18">
        <v>1</v>
      </c>
      <c r="V151" s="17">
        <f t="shared" si="45"/>
        <v>0.4016064257028112</v>
      </c>
      <c r="W151" s="18">
        <v>0</v>
      </c>
      <c r="X151" s="17">
        <f t="shared" si="46"/>
        <v>0</v>
      </c>
      <c r="Y151" s="18">
        <v>0</v>
      </c>
      <c r="Z151" s="17">
        <f t="shared" si="47"/>
        <v>0</v>
      </c>
      <c r="AA151" s="63">
        <f t="shared" si="48"/>
        <v>233</v>
      </c>
      <c r="AB151" s="67">
        <f t="shared" si="49"/>
        <v>93.57429718875501</v>
      </c>
      <c r="AC151" s="18">
        <v>16</v>
      </c>
      <c r="AD151" s="76">
        <f t="shared" si="50"/>
        <v>6.425702811244979</v>
      </c>
      <c r="AE151" s="63">
        <f t="shared" si="51"/>
        <v>249</v>
      </c>
      <c r="AF151" s="76">
        <f t="shared" si="52"/>
        <v>36.03473227206946</v>
      </c>
      <c r="AG151" s="77">
        <f t="shared" si="53"/>
        <v>-63.96526772793054</v>
      </c>
    </row>
    <row r="152" spans="1:33" s="25" customFormat="1" ht="12.75">
      <c r="A152" s="226"/>
      <c r="B152" s="135">
        <v>245</v>
      </c>
      <c r="C152" s="136" t="s">
        <v>7</v>
      </c>
      <c r="D152" s="137">
        <v>564</v>
      </c>
      <c r="E152" s="140">
        <v>110</v>
      </c>
      <c r="F152" s="139">
        <f t="shared" si="39"/>
        <v>40.89219330855018</v>
      </c>
      <c r="G152" s="140">
        <v>65</v>
      </c>
      <c r="H152" s="139">
        <f t="shared" si="40"/>
        <v>24.1635687732342</v>
      </c>
      <c r="I152" s="161">
        <v>11</v>
      </c>
      <c r="J152" s="139">
        <f t="shared" si="41"/>
        <v>4.089219330855019</v>
      </c>
      <c r="K152" s="140">
        <v>0</v>
      </c>
      <c r="L152" s="139">
        <f t="shared" si="42"/>
        <v>0</v>
      </c>
      <c r="M152" s="161">
        <v>2</v>
      </c>
      <c r="N152" s="139">
        <f t="shared" si="43"/>
        <v>0.7434944237918215</v>
      </c>
      <c r="O152" s="140">
        <v>75</v>
      </c>
      <c r="P152" s="139">
        <f t="shared" si="44"/>
        <v>27.881040892193308</v>
      </c>
      <c r="Q152" s="140">
        <v>0</v>
      </c>
      <c r="R152" s="139">
        <f t="shared" si="54"/>
        <v>0</v>
      </c>
      <c r="S152" s="140">
        <v>0</v>
      </c>
      <c r="T152" s="139">
        <f t="shared" si="38"/>
        <v>0</v>
      </c>
      <c r="U152" s="140">
        <v>0</v>
      </c>
      <c r="V152" s="139">
        <f t="shared" si="45"/>
        <v>0</v>
      </c>
      <c r="W152" s="140">
        <v>0</v>
      </c>
      <c r="X152" s="139">
        <f t="shared" si="46"/>
        <v>0</v>
      </c>
      <c r="Y152" s="140">
        <v>1</v>
      </c>
      <c r="Z152" s="139">
        <f t="shared" si="47"/>
        <v>0.37174721189591076</v>
      </c>
      <c r="AA152" s="143">
        <f t="shared" si="48"/>
        <v>264</v>
      </c>
      <c r="AB152" s="144">
        <f t="shared" si="49"/>
        <v>98.14126394052045</v>
      </c>
      <c r="AC152" s="140">
        <v>5</v>
      </c>
      <c r="AD152" s="162">
        <f t="shared" si="50"/>
        <v>1.858736059479554</v>
      </c>
      <c r="AE152" s="143">
        <f t="shared" si="51"/>
        <v>269</v>
      </c>
      <c r="AF152" s="162">
        <f t="shared" si="52"/>
        <v>47.695035460992905</v>
      </c>
      <c r="AG152" s="165">
        <f t="shared" si="53"/>
        <v>-52.304964539007095</v>
      </c>
    </row>
    <row r="153" spans="1:33" s="25" customFormat="1" ht="12.75">
      <c r="A153" s="226"/>
      <c r="B153" s="108">
        <v>245</v>
      </c>
      <c r="C153" s="109" t="s">
        <v>8</v>
      </c>
      <c r="D153" s="110">
        <v>565</v>
      </c>
      <c r="E153" s="18">
        <v>109</v>
      </c>
      <c r="F153" s="17">
        <f t="shared" si="39"/>
        <v>45.04132231404959</v>
      </c>
      <c r="G153" s="18">
        <v>74</v>
      </c>
      <c r="H153" s="17">
        <f t="shared" si="40"/>
        <v>30.57851239669421</v>
      </c>
      <c r="I153" s="132">
        <v>6</v>
      </c>
      <c r="J153" s="17">
        <f t="shared" si="41"/>
        <v>2.479338842975207</v>
      </c>
      <c r="K153" s="18">
        <v>0</v>
      </c>
      <c r="L153" s="17">
        <f t="shared" si="42"/>
        <v>0</v>
      </c>
      <c r="M153" s="132">
        <v>2</v>
      </c>
      <c r="N153" s="17">
        <f t="shared" si="43"/>
        <v>0.8264462809917356</v>
      </c>
      <c r="O153" s="18">
        <v>50</v>
      </c>
      <c r="P153" s="17">
        <f t="shared" si="44"/>
        <v>20.66115702479339</v>
      </c>
      <c r="Q153" s="18">
        <v>0</v>
      </c>
      <c r="R153" s="17">
        <f t="shared" si="54"/>
        <v>0</v>
      </c>
      <c r="S153" s="18">
        <v>0</v>
      </c>
      <c r="T153" s="17">
        <f t="shared" si="38"/>
        <v>0</v>
      </c>
      <c r="U153" s="18">
        <v>0</v>
      </c>
      <c r="V153" s="17">
        <f t="shared" si="45"/>
        <v>0</v>
      </c>
      <c r="W153" s="18">
        <v>0</v>
      </c>
      <c r="X153" s="17">
        <f t="shared" si="46"/>
        <v>0</v>
      </c>
      <c r="Y153" s="18">
        <v>1</v>
      </c>
      <c r="Z153" s="17">
        <f t="shared" si="47"/>
        <v>0.4132231404958678</v>
      </c>
      <c r="AA153" s="63">
        <f t="shared" si="48"/>
        <v>242</v>
      </c>
      <c r="AB153" s="67">
        <f t="shared" si="49"/>
        <v>100</v>
      </c>
      <c r="AC153" s="18">
        <v>0</v>
      </c>
      <c r="AD153" s="76">
        <f t="shared" si="50"/>
        <v>0</v>
      </c>
      <c r="AE153" s="63">
        <f t="shared" si="51"/>
        <v>242</v>
      </c>
      <c r="AF153" s="76">
        <f t="shared" si="52"/>
        <v>42.83185840707965</v>
      </c>
      <c r="AG153" s="77">
        <f t="shared" si="53"/>
        <v>-57.16814159292035</v>
      </c>
    </row>
    <row r="154" spans="1:33" s="25" customFormat="1" ht="12.75">
      <c r="A154" s="226"/>
      <c r="B154" s="108">
        <v>246</v>
      </c>
      <c r="C154" s="109" t="s">
        <v>7</v>
      </c>
      <c r="D154" s="110">
        <v>516</v>
      </c>
      <c r="E154" s="18">
        <v>79</v>
      </c>
      <c r="F154" s="17">
        <f t="shared" si="39"/>
        <v>36.07305936073059</v>
      </c>
      <c r="G154" s="18">
        <v>71</v>
      </c>
      <c r="H154" s="17">
        <f t="shared" si="40"/>
        <v>32.42009132420091</v>
      </c>
      <c r="I154" s="132">
        <v>10</v>
      </c>
      <c r="J154" s="17">
        <f t="shared" si="41"/>
        <v>4.5662100456621</v>
      </c>
      <c r="K154" s="18">
        <v>4</v>
      </c>
      <c r="L154" s="17">
        <f t="shared" si="42"/>
        <v>1.82648401826484</v>
      </c>
      <c r="M154" s="132">
        <v>7</v>
      </c>
      <c r="N154" s="17">
        <f t="shared" si="43"/>
        <v>3.1963470319634704</v>
      </c>
      <c r="O154" s="18">
        <v>48</v>
      </c>
      <c r="P154" s="17">
        <f t="shared" si="44"/>
        <v>21.91780821917808</v>
      </c>
      <c r="Q154" s="18">
        <v>0</v>
      </c>
      <c r="R154" s="17">
        <f t="shared" si="54"/>
        <v>0</v>
      </c>
      <c r="S154" s="18">
        <v>0</v>
      </c>
      <c r="T154" s="17">
        <f t="shared" si="38"/>
        <v>0</v>
      </c>
      <c r="U154" s="18">
        <v>0</v>
      </c>
      <c r="V154" s="17">
        <f t="shared" si="45"/>
        <v>0</v>
      </c>
      <c r="W154" s="18">
        <v>0</v>
      </c>
      <c r="X154" s="17">
        <f t="shared" si="46"/>
        <v>0</v>
      </c>
      <c r="Y154" s="18">
        <v>0</v>
      </c>
      <c r="Z154" s="17">
        <f t="shared" si="47"/>
        <v>0</v>
      </c>
      <c r="AA154" s="63">
        <f t="shared" si="48"/>
        <v>219</v>
      </c>
      <c r="AB154" s="67">
        <f t="shared" si="49"/>
        <v>100</v>
      </c>
      <c r="AC154" s="18">
        <v>0</v>
      </c>
      <c r="AD154" s="76">
        <f t="shared" si="50"/>
        <v>0</v>
      </c>
      <c r="AE154" s="63">
        <f t="shared" si="51"/>
        <v>219</v>
      </c>
      <c r="AF154" s="76">
        <f t="shared" si="52"/>
        <v>42.44186046511628</v>
      </c>
      <c r="AG154" s="77">
        <f t="shared" si="53"/>
        <v>-57.55813953488372</v>
      </c>
    </row>
    <row r="155" spans="1:33" s="25" customFormat="1" ht="12.75">
      <c r="A155" s="226"/>
      <c r="B155" s="108">
        <v>246</v>
      </c>
      <c r="C155" s="109" t="s">
        <v>8</v>
      </c>
      <c r="D155" s="110">
        <v>516</v>
      </c>
      <c r="E155" s="18">
        <v>87</v>
      </c>
      <c r="F155" s="17">
        <f t="shared" si="39"/>
        <v>35.08064516129033</v>
      </c>
      <c r="G155" s="18">
        <v>92</v>
      </c>
      <c r="H155" s="17">
        <f t="shared" si="40"/>
        <v>37.096774193548384</v>
      </c>
      <c r="I155" s="132">
        <v>0</v>
      </c>
      <c r="J155" s="17">
        <f t="shared" si="41"/>
        <v>0</v>
      </c>
      <c r="K155" s="18">
        <v>0</v>
      </c>
      <c r="L155" s="17">
        <f t="shared" si="42"/>
        <v>0</v>
      </c>
      <c r="M155" s="132">
        <v>0</v>
      </c>
      <c r="N155" s="17">
        <f t="shared" si="43"/>
        <v>0</v>
      </c>
      <c r="O155" s="18">
        <v>59</v>
      </c>
      <c r="P155" s="17">
        <f t="shared" si="44"/>
        <v>23.790322580645164</v>
      </c>
      <c r="Q155" s="18">
        <v>0</v>
      </c>
      <c r="R155" s="17">
        <f t="shared" si="54"/>
        <v>0</v>
      </c>
      <c r="S155" s="18">
        <v>0</v>
      </c>
      <c r="T155" s="17">
        <f t="shared" si="38"/>
        <v>0</v>
      </c>
      <c r="U155" s="18">
        <v>0</v>
      </c>
      <c r="V155" s="17">
        <f t="shared" si="45"/>
        <v>0</v>
      </c>
      <c r="W155" s="18">
        <v>0</v>
      </c>
      <c r="X155" s="17">
        <f t="shared" si="46"/>
        <v>0</v>
      </c>
      <c r="Y155" s="18">
        <v>0</v>
      </c>
      <c r="Z155" s="17">
        <f t="shared" si="47"/>
        <v>0</v>
      </c>
      <c r="AA155" s="63">
        <f t="shared" si="48"/>
        <v>238</v>
      </c>
      <c r="AB155" s="67">
        <f t="shared" si="49"/>
        <v>95.96774193548387</v>
      </c>
      <c r="AC155" s="18">
        <v>10</v>
      </c>
      <c r="AD155" s="76">
        <f t="shared" si="50"/>
        <v>4.032258064516129</v>
      </c>
      <c r="AE155" s="63">
        <f t="shared" si="51"/>
        <v>248</v>
      </c>
      <c r="AF155" s="76">
        <f t="shared" si="52"/>
        <v>48.06201550387597</v>
      </c>
      <c r="AG155" s="77">
        <f t="shared" si="53"/>
        <v>-51.93798449612403</v>
      </c>
    </row>
    <row r="156" spans="1:33" s="25" customFormat="1" ht="12.75">
      <c r="A156" s="226"/>
      <c r="B156" s="108">
        <v>247</v>
      </c>
      <c r="C156" s="109" t="s">
        <v>7</v>
      </c>
      <c r="D156" s="110">
        <v>421</v>
      </c>
      <c r="E156" s="18">
        <v>61</v>
      </c>
      <c r="F156" s="17">
        <f t="shared" si="39"/>
        <v>27.85388127853881</v>
      </c>
      <c r="G156" s="18">
        <v>58</v>
      </c>
      <c r="H156" s="17">
        <f t="shared" si="40"/>
        <v>26.48401826484018</v>
      </c>
      <c r="I156" s="132">
        <v>5</v>
      </c>
      <c r="J156" s="17">
        <f t="shared" si="41"/>
        <v>2.28310502283105</v>
      </c>
      <c r="K156" s="18">
        <v>1</v>
      </c>
      <c r="L156" s="17">
        <f t="shared" si="42"/>
        <v>0.45662100456621</v>
      </c>
      <c r="M156" s="132">
        <v>0</v>
      </c>
      <c r="N156" s="17">
        <f t="shared" si="43"/>
        <v>0</v>
      </c>
      <c r="O156" s="18">
        <v>64</v>
      </c>
      <c r="P156" s="17">
        <f t="shared" si="44"/>
        <v>29.22374429223744</v>
      </c>
      <c r="Q156" s="18">
        <v>0</v>
      </c>
      <c r="R156" s="17">
        <f t="shared" si="54"/>
        <v>0</v>
      </c>
      <c r="S156" s="18">
        <v>1</v>
      </c>
      <c r="T156" s="17">
        <f t="shared" si="38"/>
        <v>0.45662100456621</v>
      </c>
      <c r="U156" s="18">
        <v>0</v>
      </c>
      <c r="V156" s="17">
        <f t="shared" si="45"/>
        <v>0</v>
      </c>
      <c r="W156" s="18">
        <v>0</v>
      </c>
      <c r="X156" s="17">
        <f t="shared" si="46"/>
        <v>0</v>
      </c>
      <c r="Y156" s="18">
        <v>0</v>
      </c>
      <c r="Z156" s="17">
        <f t="shared" si="47"/>
        <v>0</v>
      </c>
      <c r="AA156" s="63">
        <f t="shared" si="48"/>
        <v>190</v>
      </c>
      <c r="AB156" s="67">
        <f t="shared" si="49"/>
        <v>86.7579908675799</v>
      </c>
      <c r="AC156" s="18">
        <v>29</v>
      </c>
      <c r="AD156" s="76">
        <f t="shared" si="50"/>
        <v>13.24200913242009</v>
      </c>
      <c r="AE156" s="63">
        <f t="shared" si="51"/>
        <v>219</v>
      </c>
      <c r="AF156" s="76">
        <f t="shared" si="52"/>
        <v>52.01900237529691</v>
      </c>
      <c r="AG156" s="77">
        <f t="shared" si="53"/>
        <v>-47.98099762470309</v>
      </c>
    </row>
    <row r="157" spans="1:33" s="25" customFormat="1" ht="12.75">
      <c r="A157" s="226"/>
      <c r="B157" s="149">
        <v>247</v>
      </c>
      <c r="C157" s="150" t="s">
        <v>8</v>
      </c>
      <c r="D157" s="151">
        <v>421</v>
      </c>
      <c r="E157" s="154">
        <v>77</v>
      </c>
      <c r="F157" s="153">
        <f t="shared" si="39"/>
        <v>39.08629441624365</v>
      </c>
      <c r="G157" s="154">
        <v>69</v>
      </c>
      <c r="H157" s="153">
        <f t="shared" si="40"/>
        <v>35.025380710659896</v>
      </c>
      <c r="I157" s="163">
        <v>4</v>
      </c>
      <c r="J157" s="153">
        <f t="shared" si="41"/>
        <v>2.030456852791878</v>
      </c>
      <c r="K157" s="154">
        <v>1</v>
      </c>
      <c r="L157" s="153">
        <f t="shared" si="42"/>
        <v>0.5076142131979695</v>
      </c>
      <c r="M157" s="163">
        <v>2</v>
      </c>
      <c r="N157" s="153">
        <f t="shared" si="43"/>
        <v>1.015228426395939</v>
      </c>
      <c r="O157" s="154">
        <v>44</v>
      </c>
      <c r="P157" s="153">
        <f t="shared" si="44"/>
        <v>22.33502538071066</v>
      </c>
      <c r="Q157" s="154">
        <v>0</v>
      </c>
      <c r="R157" s="153">
        <f t="shared" si="54"/>
        <v>0</v>
      </c>
      <c r="S157" s="154">
        <v>0</v>
      </c>
      <c r="T157" s="153">
        <f t="shared" si="38"/>
        <v>0</v>
      </c>
      <c r="U157" s="154">
        <v>0</v>
      </c>
      <c r="V157" s="153">
        <f t="shared" si="45"/>
        <v>0</v>
      </c>
      <c r="W157" s="154">
        <v>0</v>
      </c>
      <c r="X157" s="153">
        <f t="shared" si="46"/>
        <v>0</v>
      </c>
      <c r="Y157" s="154">
        <v>0</v>
      </c>
      <c r="Z157" s="153">
        <f t="shared" si="47"/>
        <v>0</v>
      </c>
      <c r="AA157" s="157">
        <f t="shared" si="48"/>
        <v>197</v>
      </c>
      <c r="AB157" s="158">
        <f t="shared" si="49"/>
        <v>100</v>
      </c>
      <c r="AC157" s="154">
        <v>0</v>
      </c>
      <c r="AD157" s="164">
        <f t="shared" si="50"/>
        <v>0</v>
      </c>
      <c r="AE157" s="157">
        <f t="shared" si="51"/>
        <v>197</v>
      </c>
      <c r="AF157" s="164">
        <f t="shared" si="52"/>
        <v>46.79334916864608</v>
      </c>
      <c r="AG157" s="166">
        <f t="shared" si="53"/>
        <v>-53.20665083135392</v>
      </c>
    </row>
    <row r="158" spans="1:33" s="25" customFormat="1" ht="12.75">
      <c r="A158" s="226" t="s">
        <v>15</v>
      </c>
      <c r="B158" s="108">
        <v>248</v>
      </c>
      <c r="C158" s="109" t="s">
        <v>7</v>
      </c>
      <c r="D158" s="110">
        <v>553</v>
      </c>
      <c r="E158" s="18">
        <v>112</v>
      </c>
      <c r="F158" s="17">
        <f t="shared" si="39"/>
        <v>46.666666666666664</v>
      </c>
      <c r="G158" s="18">
        <v>63</v>
      </c>
      <c r="H158" s="17">
        <f t="shared" si="40"/>
        <v>26.25</v>
      </c>
      <c r="I158" s="132">
        <v>11</v>
      </c>
      <c r="J158" s="17">
        <f t="shared" si="41"/>
        <v>4.583333333333333</v>
      </c>
      <c r="K158" s="18">
        <v>3</v>
      </c>
      <c r="L158" s="17">
        <f t="shared" si="42"/>
        <v>1.25</v>
      </c>
      <c r="M158" s="132">
        <v>2</v>
      </c>
      <c r="N158" s="17">
        <f t="shared" si="43"/>
        <v>0.8333333333333334</v>
      </c>
      <c r="O158" s="18">
        <v>40</v>
      </c>
      <c r="P158" s="17">
        <f t="shared" si="44"/>
        <v>16.666666666666664</v>
      </c>
      <c r="Q158" s="18">
        <v>0</v>
      </c>
      <c r="R158" s="17">
        <f t="shared" si="54"/>
        <v>0</v>
      </c>
      <c r="S158" s="18">
        <v>0</v>
      </c>
      <c r="T158" s="17">
        <f t="shared" si="38"/>
        <v>0</v>
      </c>
      <c r="U158" s="18">
        <v>0</v>
      </c>
      <c r="V158" s="17">
        <f t="shared" si="45"/>
        <v>0</v>
      </c>
      <c r="W158" s="18">
        <v>0</v>
      </c>
      <c r="X158" s="17">
        <f t="shared" si="46"/>
        <v>0</v>
      </c>
      <c r="Y158" s="18">
        <v>0</v>
      </c>
      <c r="Z158" s="17">
        <f t="shared" si="47"/>
        <v>0</v>
      </c>
      <c r="AA158" s="63">
        <f t="shared" si="48"/>
        <v>231</v>
      </c>
      <c r="AB158" s="67">
        <f t="shared" si="49"/>
        <v>96.25</v>
      </c>
      <c r="AC158" s="18">
        <v>9</v>
      </c>
      <c r="AD158" s="76">
        <f t="shared" si="50"/>
        <v>3.75</v>
      </c>
      <c r="AE158" s="63">
        <f t="shared" si="51"/>
        <v>240</v>
      </c>
      <c r="AF158" s="76">
        <f t="shared" si="52"/>
        <v>43.399638336347195</v>
      </c>
      <c r="AG158" s="77">
        <f t="shared" si="53"/>
        <v>-56.600361663652805</v>
      </c>
    </row>
    <row r="159" spans="1:33" s="25" customFormat="1" ht="12.75">
      <c r="A159" s="226"/>
      <c r="B159" s="135">
        <v>248</v>
      </c>
      <c r="C159" s="136" t="s">
        <v>8</v>
      </c>
      <c r="D159" s="137">
        <v>554</v>
      </c>
      <c r="E159" s="140">
        <v>80</v>
      </c>
      <c r="F159" s="139">
        <f t="shared" si="39"/>
        <v>35.08771929824561</v>
      </c>
      <c r="G159" s="140">
        <v>72</v>
      </c>
      <c r="H159" s="139">
        <f t="shared" si="40"/>
        <v>31.57894736842105</v>
      </c>
      <c r="I159" s="161">
        <v>16</v>
      </c>
      <c r="J159" s="139">
        <f t="shared" si="41"/>
        <v>7.017543859649122</v>
      </c>
      <c r="K159" s="140">
        <v>3</v>
      </c>
      <c r="L159" s="139">
        <f t="shared" si="42"/>
        <v>1.3157894736842104</v>
      </c>
      <c r="M159" s="161">
        <v>2</v>
      </c>
      <c r="N159" s="139">
        <f t="shared" si="43"/>
        <v>0.8771929824561403</v>
      </c>
      <c r="O159" s="140">
        <v>51</v>
      </c>
      <c r="P159" s="139">
        <f t="shared" si="44"/>
        <v>22.36842105263158</v>
      </c>
      <c r="Q159" s="140">
        <v>0</v>
      </c>
      <c r="R159" s="139">
        <f t="shared" si="54"/>
        <v>0</v>
      </c>
      <c r="S159" s="140">
        <v>0</v>
      </c>
      <c r="T159" s="139">
        <f t="shared" si="38"/>
        <v>0</v>
      </c>
      <c r="U159" s="140">
        <v>0</v>
      </c>
      <c r="V159" s="139">
        <f t="shared" si="45"/>
        <v>0</v>
      </c>
      <c r="W159" s="140">
        <v>0</v>
      </c>
      <c r="X159" s="139">
        <f t="shared" si="46"/>
        <v>0</v>
      </c>
      <c r="Y159" s="140">
        <v>2</v>
      </c>
      <c r="Z159" s="139">
        <f t="shared" si="47"/>
        <v>0.8771929824561403</v>
      </c>
      <c r="AA159" s="143">
        <f t="shared" si="48"/>
        <v>226</v>
      </c>
      <c r="AB159" s="144">
        <f t="shared" si="49"/>
        <v>99.12280701754386</v>
      </c>
      <c r="AC159" s="140">
        <v>2</v>
      </c>
      <c r="AD159" s="162">
        <f t="shared" si="50"/>
        <v>0.8771929824561403</v>
      </c>
      <c r="AE159" s="143">
        <f t="shared" si="51"/>
        <v>228</v>
      </c>
      <c r="AF159" s="162">
        <f t="shared" si="52"/>
        <v>41.15523465703971</v>
      </c>
      <c r="AG159" s="165">
        <f t="shared" si="53"/>
        <v>-58.84476534296029</v>
      </c>
    </row>
    <row r="160" spans="1:33" s="25" customFormat="1" ht="12.75">
      <c r="A160" s="226"/>
      <c r="B160" s="108">
        <v>249</v>
      </c>
      <c r="C160" s="109" t="s">
        <v>7</v>
      </c>
      <c r="D160" s="110">
        <v>677</v>
      </c>
      <c r="E160" s="18">
        <v>141</v>
      </c>
      <c r="F160" s="17">
        <f t="shared" si="39"/>
        <v>51.45985401459854</v>
      </c>
      <c r="G160" s="18">
        <v>75</v>
      </c>
      <c r="H160" s="17">
        <f t="shared" si="40"/>
        <v>27.37226277372263</v>
      </c>
      <c r="I160" s="132">
        <v>10</v>
      </c>
      <c r="J160" s="17">
        <f t="shared" si="41"/>
        <v>3.64963503649635</v>
      </c>
      <c r="K160" s="18">
        <v>1</v>
      </c>
      <c r="L160" s="17">
        <f t="shared" si="42"/>
        <v>0.36496350364963503</v>
      </c>
      <c r="M160" s="132">
        <v>3</v>
      </c>
      <c r="N160" s="17">
        <f aca="true" t="shared" si="55" ref="N160:N191">M160/AE160*100</f>
        <v>1.094890510948905</v>
      </c>
      <c r="O160" s="18">
        <v>44</v>
      </c>
      <c r="P160" s="17">
        <f t="shared" si="44"/>
        <v>16.05839416058394</v>
      </c>
      <c r="Q160" s="18">
        <v>0</v>
      </c>
      <c r="R160" s="17">
        <f t="shared" si="54"/>
        <v>0</v>
      </c>
      <c r="S160" s="18">
        <v>0</v>
      </c>
      <c r="T160" s="17">
        <f t="shared" si="38"/>
        <v>0</v>
      </c>
      <c r="U160" s="18">
        <v>0</v>
      </c>
      <c r="V160" s="17">
        <f t="shared" si="45"/>
        <v>0</v>
      </c>
      <c r="W160" s="18">
        <v>0</v>
      </c>
      <c r="X160" s="17">
        <f t="shared" si="46"/>
        <v>0</v>
      </c>
      <c r="Y160" s="18">
        <v>0</v>
      </c>
      <c r="Z160" s="17">
        <f t="shared" si="47"/>
        <v>0</v>
      </c>
      <c r="AA160" s="63">
        <f t="shared" si="48"/>
        <v>274</v>
      </c>
      <c r="AB160" s="67">
        <f t="shared" si="49"/>
        <v>100</v>
      </c>
      <c r="AC160" s="18">
        <v>0</v>
      </c>
      <c r="AD160" s="76">
        <f t="shared" si="50"/>
        <v>0</v>
      </c>
      <c r="AE160" s="63">
        <f t="shared" si="51"/>
        <v>274</v>
      </c>
      <c r="AF160" s="76">
        <f t="shared" si="52"/>
        <v>40.472673559822745</v>
      </c>
      <c r="AG160" s="77">
        <f t="shared" si="53"/>
        <v>-59.527326440177255</v>
      </c>
    </row>
    <row r="161" spans="1:33" s="25" customFormat="1" ht="12.75">
      <c r="A161" s="226"/>
      <c r="B161" s="108">
        <v>249</v>
      </c>
      <c r="C161" s="109" t="s">
        <v>8</v>
      </c>
      <c r="D161" s="110">
        <v>677</v>
      </c>
      <c r="E161" s="18">
        <v>175</v>
      </c>
      <c r="F161" s="17">
        <f t="shared" si="39"/>
        <v>57.755775577557756</v>
      </c>
      <c r="G161" s="18">
        <v>66</v>
      </c>
      <c r="H161" s="17">
        <f t="shared" si="40"/>
        <v>21.782178217821784</v>
      </c>
      <c r="I161" s="132">
        <v>5</v>
      </c>
      <c r="J161" s="17">
        <f t="shared" si="41"/>
        <v>1.65016501650165</v>
      </c>
      <c r="K161" s="18">
        <v>1</v>
      </c>
      <c r="L161" s="17">
        <f t="shared" si="42"/>
        <v>0.33003300330033003</v>
      </c>
      <c r="M161" s="132">
        <v>3</v>
      </c>
      <c r="N161" s="17">
        <f t="shared" si="55"/>
        <v>0.9900990099009901</v>
      </c>
      <c r="O161" s="18">
        <v>45</v>
      </c>
      <c r="P161" s="17">
        <f t="shared" si="44"/>
        <v>14.85148514851485</v>
      </c>
      <c r="Q161" s="18">
        <v>0</v>
      </c>
      <c r="R161" s="17">
        <f t="shared" si="54"/>
        <v>0</v>
      </c>
      <c r="S161" s="18">
        <v>0</v>
      </c>
      <c r="T161" s="17">
        <f t="shared" si="38"/>
        <v>0</v>
      </c>
      <c r="U161" s="18">
        <v>0</v>
      </c>
      <c r="V161" s="17">
        <f t="shared" si="45"/>
        <v>0</v>
      </c>
      <c r="W161" s="18">
        <v>0</v>
      </c>
      <c r="X161" s="17">
        <f t="shared" si="46"/>
        <v>0</v>
      </c>
      <c r="Y161" s="18">
        <v>0</v>
      </c>
      <c r="Z161" s="17">
        <f t="shared" si="47"/>
        <v>0</v>
      </c>
      <c r="AA161" s="63">
        <f t="shared" si="48"/>
        <v>295</v>
      </c>
      <c r="AB161" s="67">
        <f t="shared" si="49"/>
        <v>97.35973597359737</v>
      </c>
      <c r="AC161" s="18">
        <v>8</v>
      </c>
      <c r="AD161" s="76">
        <f t="shared" si="50"/>
        <v>2.6402640264026402</v>
      </c>
      <c r="AE161" s="63">
        <f t="shared" si="51"/>
        <v>303</v>
      </c>
      <c r="AF161" s="76">
        <f t="shared" si="52"/>
        <v>44.75627769571639</v>
      </c>
      <c r="AG161" s="77">
        <f t="shared" si="53"/>
        <v>-55.24372230428361</v>
      </c>
    </row>
    <row r="162" spans="1:33" s="25" customFormat="1" ht="12.75">
      <c r="A162" s="226"/>
      <c r="B162" s="108">
        <v>250</v>
      </c>
      <c r="C162" s="109" t="s">
        <v>7</v>
      </c>
      <c r="D162" s="110">
        <v>574</v>
      </c>
      <c r="E162" s="18">
        <v>92</v>
      </c>
      <c r="F162" s="17">
        <f t="shared" si="39"/>
        <v>24.210526315789473</v>
      </c>
      <c r="G162" s="18">
        <v>123</v>
      </c>
      <c r="H162" s="17">
        <f t="shared" si="40"/>
        <v>32.36842105263158</v>
      </c>
      <c r="I162" s="132">
        <v>2</v>
      </c>
      <c r="J162" s="17">
        <f t="shared" si="41"/>
        <v>0.5263157894736842</v>
      </c>
      <c r="K162" s="18">
        <v>9</v>
      </c>
      <c r="L162" s="17">
        <f t="shared" si="42"/>
        <v>2.368421052631579</v>
      </c>
      <c r="M162" s="132">
        <v>2</v>
      </c>
      <c r="N162" s="17">
        <f t="shared" si="55"/>
        <v>0.5263157894736842</v>
      </c>
      <c r="O162" s="18">
        <v>133</v>
      </c>
      <c r="P162" s="17">
        <f t="shared" si="44"/>
        <v>35</v>
      </c>
      <c r="Q162" s="18">
        <v>0</v>
      </c>
      <c r="R162" s="17">
        <f t="shared" si="54"/>
        <v>0</v>
      </c>
      <c r="S162" s="18">
        <v>0</v>
      </c>
      <c r="T162" s="17">
        <f t="shared" si="38"/>
        <v>0</v>
      </c>
      <c r="U162" s="18">
        <v>0</v>
      </c>
      <c r="V162" s="17">
        <f t="shared" si="45"/>
        <v>0</v>
      </c>
      <c r="W162" s="18">
        <v>0</v>
      </c>
      <c r="X162" s="17">
        <f t="shared" si="46"/>
        <v>0</v>
      </c>
      <c r="Y162" s="18">
        <v>0</v>
      </c>
      <c r="Z162" s="17">
        <f t="shared" si="47"/>
        <v>0</v>
      </c>
      <c r="AA162" s="63">
        <f t="shared" si="48"/>
        <v>361</v>
      </c>
      <c r="AB162" s="67">
        <f t="shared" si="49"/>
        <v>95</v>
      </c>
      <c r="AC162" s="18">
        <v>19</v>
      </c>
      <c r="AD162" s="76">
        <f t="shared" si="50"/>
        <v>5</v>
      </c>
      <c r="AE162" s="63">
        <f t="shared" si="51"/>
        <v>380</v>
      </c>
      <c r="AF162" s="76">
        <f t="shared" si="52"/>
        <v>66.2020905923345</v>
      </c>
      <c r="AG162" s="77">
        <f t="shared" si="53"/>
        <v>-33.7979094076655</v>
      </c>
    </row>
    <row r="163" spans="1:33" s="25" customFormat="1" ht="12.75">
      <c r="A163" s="226"/>
      <c r="B163" s="108">
        <v>250</v>
      </c>
      <c r="C163" s="109" t="s">
        <v>8</v>
      </c>
      <c r="D163" s="110">
        <v>574</v>
      </c>
      <c r="E163" s="18">
        <v>114</v>
      </c>
      <c r="F163" s="17">
        <f t="shared" si="39"/>
        <v>29.457364341085274</v>
      </c>
      <c r="G163" s="18">
        <v>117</v>
      </c>
      <c r="H163" s="17">
        <f t="shared" si="40"/>
        <v>30.23255813953488</v>
      </c>
      <c r="I163" s="132">
        <v>1</v>
      </c>
      <c r="J163" s="17">
        <f t="shared" si="41"/>
        <v>0.2583979328165375</v>
      </c>
      <c r="K163" s="18">
        <v>5</v>
      </c>
      <c r="L163" s="17">
        <f t="shared" si="42"/>
        <v>1.2919896640826873</v>
      </c>
      <c r="M163" s="132">
        <v>4</v>
      </c>
      <c r="N163" s="17">
        <f t="shared" si="55"/>
        <v>1.03359173126615</v>
      </c>
      <c r="O163" s="18">
        <v>118</v>
      </c>
      <c r="P163" s="17">
        <f t="shared" si="44"/>
        <v>30.490956072351423</v>
      </c>
      <c r="Q163" s="18">
        <v>0</v>
      </c>
      <c r="R163" s="17">
        <f t="shared" si="54"/>
        <v>0</v>
      </c>
      <c r="S163" s="18">
        <v>0</v>
      </c>
      <c r="T163" s="17">
        <f t="shared" si="38"/>
        <v>0</v>
      </c>
      <c r="U163" s="18">
        <v>0</v>
      </c>
      <c r="V163" s="17">
        <f t="shared" si="45"/>
        <v>0</v>
      </c>
      <c r="W163" s="18">
        <v>0</v>
      </c>
      <c r="X163" s="17">
        <f t="shared" si="46"/>
        <v>0</v>
      </c>
      <c r="Y163" s="18">
        <v>0</v>
      </c>
      <c r="Z163" s="17">
        <f t="shared" si="47"/>
        <v>0</v>
      </c>
      <c r="AA163" s="63">
        <f t="shared" si="48"/>
        <v>359</v>
      </c>
      <c r="AB163" s="67">
        <f t="shared" si="49"/>
        <v>92.76485788113695</v>
      </c>
      <c r="AC163" s="18">
        <v>28</v>
      </c>
      <c r="AD163" s="76">
        <f t="shared" si="50"/>
        <v>7.235142118863049</v>
      </c>
      <c r="AE163" s="63">
        <f t="shared" si="51"/>
        <v>387</v>
      </c>
      <c r="AF163" s="76">
        <f t="shared" si="52"/>
        <v>67.42160278745645</v>
      </c>
      <c r="AG163" s="77">
        <f t="shared" si="53"/>
        <v>-32.57839721254355</v>
      </c>
    </row>
    <row r="164" spans="1:33" s="25" customFormat="1" ht="12.75">
      <c r="A164" s="226"/>
      <c r="B164" s="108">
        <v>251</v>
      </c>
      <c r="C164" s="109" t="s">
        <v>7</v>
      </c>
      <c r="D164" s="110">
        <v>396</v>
      </c>
      <c r="E164" s="18">
        <v>99</v>
      </c>
      <c r="F164" s="17">
        <f t="shared" si="39"/>
        <v>35.1063829787234</v>
      </c>
      <c r="G164" s="18">
        <v>118</v>
      </c>
      <c r="H164" s="17">
        <f t="shared" si="40"/>
        <v>41.843971631205676</v>
      </c>
      <c r="I164" s="132">
        <v>3</v>
      </c>
      <c r="J164" s="17">
        <f t="shared" si="41"/>
        <v>1.0638297872340425</v>
      </c>
      <c r="K164" s="18">
        <v>2</v>
      </c>
      <c r="L164" s="17">
        <f t="shared" si="42"/>
        <v>0.7092198581560284</v>
      </c>
      <c r="M164" s="132">
        <v>0</v>
      </c>
      <c r="N164" s="17">
        <f t="shared" si="55"/>
        <v>0</v>
      </c>
      <c r="O164" s="18">
        <v>49</v>
      </c>
      <c r="P164" s="17">
        <f t="shared" si="44"/>
        <v>17.375886524822697</v>
      </c>
      <c r="Q164" s="18">
        <v>0</v>
      </c>
      <c r="R164" s="17">
        <f t="shared" si="54"/>
        <v>0</v>
      </c>
      <c r="S164" s="18">
        <v>0</v>
      </c>
      <c r="T164" s="17">
        <f aca="true" t="shared" si="56" ref="T164:T195">S164/AE164*100</f>
        <v>0</v>
      </c>
      <c r="U164" s="18">
        <v>0</v>
      </c>
      <c r="V164" s="17">
        <f t="shared" si="45"/>
        <v>0</v>
      </c>
      <c r="W164" s="18">
        <v>0</v>
      </c>
      <c r="X164" s="17">
        <f t="shared" si="46"/>
        <v>0</v>
      </c>
      <c r="Y164" s="18">
        <v>0</v>
      </c>
      <c r="Z164" s="17">
        <f t="shared" si="47"/>
        <v>0</v>
      </c>
      <c r="AA164" s="63">
        <f t="shared" si="48"/>
        <v>271</v>
      </c>
      <c r="AB164" s="67">
        <f t="shared" si="49"/>
        <v>96.09929078014184</v>
      </c>
      <c r="AC164" s="18">
        <v>11</v>
      </c>
      <c r="AD164" s="76">
        <f t="shared" si="50"/>
        <v>3.900709219858156</v>
      </c>
      <c r="AE164" s="63">
        <f t="shared" si="51"/>
        <v>282</v>
      </c>
      <c r="AF164" s="76">
        <f t="shared" si="52"/>
        <v>71.21212121212122</v>
      </c>
      <c r="AG164" s="77">
        <f t="shared" si="53"/>
        <v>-28.787878787878782</v>
      </c>
    </row>
    <row r="165" spans="1:33" s="25" customFormat="1" ht="12.75">
      <c r="A165" s="226"/>
      <c r="B165" s="108">
        <v>251</v>
      </c>
      <c r="C165" s="109" t="s">
        <v>8</v>
      </c>
      <c r="D165" s="110">
        <v>396</v>
      </c>
      <c r="E165" s="18">
        <v>96</v>
      </c>
      <c r="F165" s="17">
        <f t="shared" si="39"/>
        <v>36.22641509433962</v>
      </c>
      <c r="G165" s="18">
        <v>101</v>
      </c>
      <c r="H165" s="17">
        <f t="shared" si="40"/>
        <v>38.113207547169814</v>
      </c>
      <c r="I165" s="132">
        <v>3</v>
      </c>
      <c r="J165" s="17">
        <f t="shared" si="41"/>
        <v>1.1320754716981132</v>
      </c>
      <c r="K165" s="18">
        <v>4</v>
      </c>
      <c r="L165" s="17">
        <f t="shared" si="42"/>
        <v>1.509433962264151</v>
      </c>
      <c r="M165" s="132">
        <v>2</v>
      </c>
      <c r="N165" s="17">
        <f t="shared" si="55"/>
        <v>0.7547169811320755</v>
      </c>
      <c r="O165" s="18">
        <v>49</v>
      </c>
      <c r="P165" s="17">
        <f t="shared" si="44"/>
        <v>18.49056603773585</v>
      </c>
      <c r="Q165" s="18">
        <v>0</v>
      </c>
      <c r="R165" s="17">
        <f t="shared" si="54"/>
        <v>0</v>
      </c>
      <c r="S165" s="18">
        <v>0</v>
      </c>
      <c r="T165" s="17">
        <f t="shared" si="56"/>
        <v>0</v>
      </c>
      <c r="U165" s="18">
        <v>0</v>
      </c>
      <c r="V165" s="17">
        <f t="shared" si="45"/>
        <v>0</v>
      </c>
      <c r="W165" s="18">
        <v>0</v>
      </c>
      <c r="X165" s="17">
        <f t="shared" si="46"/>
        <v>0</v>
      </c>
      <c r="Y165" s="18">
        <v>0</v>
      </c>
      <c r="Z165" s="17">
        <f t="shared" si="47"/>
        <v>0</v>
      </c>
      <c r="AA165" s="63">
        <f t="shared" si="48"/>
        <v>255</v>
      </c>
      <c r="AB165" s="67">
        <f t="shared" si="49"/>
        <v>96.22641509433963</v>
      </c>
      <c r="AC165" s="18">
        <v>10</v>
      </c>
      <c r="AD165" s="76">
        <f t="shared" si="50"/>
        <v>3.7735849056603774</v>
      </c>
      <c r="AE165" s="63">
        <f t="shared" si="51"/>
        <v>265</v>
      </c>
      <c r="AF165" s="76">
        <f t="shared" si="52"/>
        <v>66.91919191919192</v>
      </c>
      <c r="AG165" s="77">
        <f t="shared" si="53"/>
        <v>-33.08080808080808</v>
      </c>
    </row>
    <row r="166" spans="1:33" s="25" customFormat="1" ht="12.75">
      <c r="A166" s="226"/>
      <c r="B166" s="108">
        <v>252</v>
      </c>
      <c r="C166" s="109" t="s">
        <v>7</v>
      </c>
      <c r="D166" s="110">
        <v>409</v>
      </c>
      <c r="E166" s="18">
        <v>89</v>
      </c>
      <c r="F166" s="17">
        <f t="shared" si="39"/>
        <v>30.47945205479452</v>
      </c>
      <c r="G166" s="18">
        <v>123</v>
      </c>
      <c r="H166" s="17">
        <f t="shared" si="40"/>
        <v>42.12328767123288</v>
      </c>
      <c r="I166" s="132">
        <v>0</v>
      </c>
      <c r="J166" s="17">
        <f t="shared" si="41"/>
        <v>0</v>
      </c>
      <c r="K166" s="18">
        <v>8</v>
      </c>
      <c r="L166" s="17">
        <f t="shared" si="42"/>
        <v>2.73972602739726</v>
      </c>
      <c r="M166" s="132">
        <v>0</v>
      </c>
      <c r="N166" s="17">
        <f t="shared" si="55"/>
        <v>0</v>
      </c>
      <c r="O166" s="18">
        <v>64</v>
      </c>
      <c r="P166" s="17">
        <f t="shared" si="44"/>
        <v>21.91780821917808</v>
      </c>
      <c r="Q166" s="18">
        <v>0</v>
      </c>
      <c r="R166" s="17">
        <f t="shared" si="54"/>
        <v>0</v>
      </c>
      <c r="S166" s="18">
        <v>0</v>
      </c>
      <c r="T166" s="17">
        <f t="shared" si="56"/>
        <v>0</v>
      </c>
      <c r="U166" s="18">
        <v>0</v>
      </c>
      <c r="V166" s="17">
        <f t="shared" si="45"/>
        <v>0</v>
      </c>
      <c r="W166" s="18">
        <v>2</v>
      </c>
      <c r="X166" s="17">
        <f t="shared" si="46"/>
        <v>0.684931506849315</v>
      </c>
      <c r="Y166" s="18">
        <v>0</v>
      </c>
      <c r="Z166" s="17">
        <f t="shared" si="47"/>
        <v>0</v>
      </c>
      <c r="AA166" s="63">
        <f t="shared" si="48"/>
        <v>286</v>
      </c>
      <c r="AB166" s="67">
        <f t="shared" si="49"/>
        <v>97.94520547945206</v>
      </c>
      <c r="AC166" s="18">
        <v>6</v>
      </c>
      <c r="AD166" s="76">
        <f t="shared" si="50"/>
        <v>2.054794520547945</v>
      </c>
      <c r="AE166" s="63">
        <f t="shared" si="51"/>
        <v>292</v>
      </c>
      <c r="AF166" s="76">
        <f t="shared" si="52"/>
        <v>71.39364303178483</v>
      </c>
      <c r="AG166" s="77">
        <f t="shared" si="53"/>
        <v>-28.606356968215167</v>
      </c>
    </row>
    <row r="167" spans="1:33" s="25" customFormat="1" ht="12.75">
      <c r="A167" s="226"/>
      <c r="B167" s="108">
        <v>252</v>
      </c>
      <c r="C167" s="109" t="s">
        <v>8</v>
      </c>
      <c r="D167" s="110">
        <v>410</v>
      </c>
      <c r="E167" s="18">
        <v>76</v>
      </c>
      <c r="F167" s="17">
        <f t="shared" si="39"/>
        <v>24.437299035369776</v>
      </c>
      <c r="G167" s="18">
        <v>146</v>
      </c>
      <c r="H167" s="17">
        <f t="shared" si="40"/>
        <v>46.94533762057878</v>
      </c>
      <c r="I167" s="132">
        <v>1</v>
      </c>
      <c r="J167" s="17">
        <f t="shared" si="41"/>
        <v>0.3215434083601286</v>
      </c>
      <c r="K167" s="18">
        <v>3</v>
      </c>
      <c r="L167" s="17">
        <f t="shared" si="42"/>
        <v>0.964630225080386</v>
      </c>
      <c r="M167" s="132">
        <v>2</v>
      </c>
      <c r="N167" s="17">
        <f t="shared" si="55"/>
        <v>0.6430868167202572</v>
      </c>
      <c r="O167" s="18">
        <v>67</v>
      </c>
      <c r="P167" s="17">
        <f t="shared" si="44"/>
        <v>21.54340836012862</v>
      </c>
      <c r="Q167" s="18">
        <v>0</v>
      </c>
      <c r="R167" s="17">
        <f t="shared" si="54"/>
        <v>0</v>
      </c>
      <c r="S167" s="18">
        <v>0</v>
      </c>
      <c r="T167" s="17">
        <f t="shared" si="56"/>
        <v>0</v>
      </c>
      <c r="U167" s="18">
        <v>0</v>
      </c>
      <c r="V167" s="17">
        <f t="shared" si="45"/>
        <v>0</v>
      </c>
      <c r="W167" s="18">
        <v>0</v>
      </c>
      <c r="X167" s="17">
        <f t="shared" si="46"/>
        <v>0</v>
      </c>
      <c r="Y167" s="18">
        <v>0</v>
      </c>
      <c r="Z167" s="17">
        <f t="shared" si="47"/>
        <v>0</v>
      </c>
      <c r="AA167" s="63">
        <f t="shared" si="48"/>
        <v>295</v>
      </c>
      <c r="AB167" s="67">
        <f t="shared" si="49"/>
        <v>94.85530546623794</v>
      </c>
      <c r="AC167" s="18">
        <v>16</v>
      </c>
      <c r="AD167" s="76">
        <f t="shared" si="50"/>
        <v>5.144694533762058</v>
      </c>
      <c r="AE167" s="63">
        <f t="shared" si="51"/>
        <v>311</v>
      </c>
      <c r="AF167" s="76">
        <f t="shared" si="52"/>
        <v>75.85365853658537</v>
      </c>
      <c r="AG167" s="77">
        <f t="shared" si="53"/>
        <v>-24.14634146341463</v>
      </c>
    </row>
    <row r="168" spans="1:33" s="25" customFormat="1" ht="12.75">
      <c r="A168" s="226"/>
      <c r="B168" s="108">
        <v>253</v>
      </c>
      <c r="C168" s="109" t="s">
        <v>7</v>
      </c>
      <c r="D168" s="110">
        <v>517</v>
      </c>
      <c r="E168" s="18">
        <v>108</v>
      </c>
      <c r="F168" s="17">
        <f t="shared" si="39"/>
        <v>28.57142857142857</v>
      </c>
      <c r="G168" s="18">
        <v>124</v>
      </c>
      <c r="H168" s="17">
        <f t="shared" si="40"/>
        <v>32.804232804232804</v>
      </c>
      <c r="I168" s="132">
        <v>0</v>
      </c>
      <c r="J168" s="17">
        <f t="shared" si="41"/>
        <v>0</v>
      </c>
      <c r="K168" s="18">
        <v>15</v>
      </c>
      <c r="L168" s="17">
        <f t="shared" si="42"/>
        <v>3.968253968253968</v>
      </c>
      <c r="M168" s="132">
        <v>1</v>
      </c>
      <c r="N168" s="17">
        <f t="shared" si="55"/>
        <v>0.26455026455026454</v>
      </c>
      <c r="O168" s="18">
        <v>101</v>
      </c>
      <c r="P168" s="17">
        <f t="shared" si="44"/>
        <v>26.71957671957672</v>
      </c>
      <c r="Q168" s="18">
        <v>1</v>
      </c>
      <c r="R168" s="17">
        <f t="shared" si="54"/>
        <v>0.26455026455026454</v>
      </c>
      <c r="S168" s="18">
        <v>0</v>
      </c>
      <c r="T168" s="17">
        <f t="shared" si="56"/>
        <v>0</v>
      </c>
      <c r="U168" s="18">
        <v>0</v>
      </c>
      <c r="V168" s="17">
        <f t="shared" si="45"/>
        <v>0</v>
      </c>
      <c r="W168" s="18">
        <v>0</v>
      </c>
      <c r="X168" s="17">
        <f t="shared" si="46"/>
        <v>0</v>
      </c>
      <c r="Y168" s="18">
        <v>0</v>
      </c>
      <c r="Z168" s="17">
        <f t="shared" si="47"/>
        <v>0</v>
      </c>
      <c r="AA168" s="63">
        <f t="shared" si="48"/>
        <v>349</v>
      </c>
      <c r="AB168" s="67">
        <f t="shared" si="49"/>
        <v>92.32804232804233</v>
      </c>
      <c r="AC168" s="18">
        <v>29</v>
      </c>
      <c r="AD168" s="76">
        <f t="shared" si="50"/>
        <v>7.671957671957672</v>
      </c>
      <c r="AE168" s="63">
        <f t="shared" si="51"/>
        <v>378</v>
      </c>
      <c r="AF168" s="76">
        <f t="shared" si="52"/>
        <v>73.11411992263056</v>
      </c>
      <c r="AG168" s="77">
        <f t="shared" si="53"/>
        <v>-26.885880077369436</v>
      </c>
    </row>
    <row r="169" spans="1:33" s="25" customFormat="1" ht="12.75">
      <c r="A169" s="226"/>
      <c r="B169" s="108">
        <v>253</v>
      </c>
      <c r="C169" s="109" t="s">
        <v>8</v>
      </c>
      <c r="D169" s="110">
        <v>517</v>
      </c>
      <c r="E169" s="18">
        <v>147</v>
      </c>
      <c r="F169" s="17">
        <f t="shared" si="39"/>
        <v>37.789203084832906</v>
      </c>
      <c r="G169" s="18">
        <v>128</v>
      </c>
      <c r="H169" s="17">
        <f t="shared" si="40"/>
        <v>32.904884318766065</v>
      </c>
      <c r="I169" s="132">
        <v>2</v>
      </c>
      <c r="J169" s="17">
        <f t="shared" si="41"/>
        <v>0.5141388174807198</v>
      </c>
      <c r="K169" s="18">
        <v>14</v>
      </c>
      <c r="L169" s="17">
        <f t="shared" si="42"/>
        <v>3.5989717223650386</v>
      </c>
      <c r="M169" s="132">
        <v>3</v>
      </c>
      <c r="N169" s="17">
        <f t="shared" si="55"/>
        <v>0.7712082262210797</v>
      </c>
      <c r="O169" s="18">
        <v>79</v>
      </c>
      <c r="P169" s="17">
        <f t="shared" si="44"/>
        <v>20.308483290488432</v>
      </c>
      <c r="Q169" s="18">
        <v>0</v>
      </c>
      <c r="R169" s="17">
        <f t="shared" si="54"/>
        <v>0</v>
      </c>
      <c r="S169" s="18">
        <v>0</v>
      </c>
      <c r="T169" s="17">
        <f t="shared" si="56"/>
        <v>0</v>
      </c>
      <c r="U169" s="18">
        <v>0</v>
      </c>
      <c r="V169" s="17">
        <f t="shared" si="45"/>
        <v>0</v>
      </c>
      <c r="W169" s="18">
        <v>0</v>
      </c>
      <c r="X169" s="17">
        <f t="shared" si="46"/>
        <v>0</v>
      </c>
      <c r="Y169" s="18">
        <v>0</v>
      </c>
      <c r="Z169" s="17">
        <f t="shared" si="47"/>
        <v>0</v>
      </c>
      <c r="AA169" s="63">
        <f t="shared" si="48"/>
        <v>373</v>
      </c>
      <c r="AB169" s="67">
        <f t="shared" si="49"/>
        <v>95.88688946015425</v>
      </c>
      <c r="AC169" s="18">
        <v>16</v>
      </c>
      <c r="AD169" s="76">
        <f t="shared" si="50"/>
        <v>4.113110539845758</v>
      </c>
      <c r="AE169" s="63">
        <f t="shared" si="51"/>
        <v>389</v>
      </c>
      <c r="AF169" s="76">
        <f t="shared" si="52"/>
        <v>75.24177949709865</v>
      </c>
      <c r="AG169" s="77">
        <f t="shared" si="53"/>
        <v>-24.758220502901352</v>
      </c>
    </row>
    <row r="170" spans="1:33" s="25" customFormat="1" ht="12.75">
      <c r="A170" s="226"/>
      <c r="B170" s="108">
        <v>254</v>
      </c>
      <c r="C170" s="109" t="s">
        <v>7</v>
      </c>
      <c r="D170" s="110">
        <v>385</v>
      </c>
      <c r="E170" s="18">
        <v>70</v>
      </c>
      <c r="F170" s="17">
        <f t="shared" si="39"/>
        <v>29.914529914529915</v>
      </c>
      <c r="G170" s="18">
        <v>90</v>
      </c>
      <c r="H170" s="17">
        <f t="shared" si="40"/>
        <v>38.46153846153847</v>
      </c>
      <c r="I170" s="132">
        <v>1</v>
      </c>
      <c r="J170" s="17">
        <f t="shared" si="41"/>
        <v>0.4273504273504274</v>
      </c>
      <c r="K170" s="18">
        <v>2</v>
      </c>
      <c r="L170" s="17">
        <f t="shared" si="42"/>
        <v>0.8547008547008548</v>
      </c>
      <c r="M170" s="132">
        <v>0</v>
      </c>
      <c r="N170" s="17">
        <f t="shared" si="55"/>
        <v>0</v>
      </c>
      <c r="O170" s="18">
        <v>59</v>
      </c>
      <c r="P170" s="17">
        <f t="shared" si="44"/>
        <v>25.213675213675213</v>
      </c>
      <c r="Q170" s="18">
        <v>0</v>
      </c>
      <c r="R170" s="17">
        <f t="shared" si="54"/>
        <v>0</v>
      </c>
      <c r="S170" s="18">
        <v>0</v>
      </c>
      <c r="T170" s="17">
        <f t="shared" si="56"/>
        <v>0</v>
      </c>
      <c r="U170" s="18">
        <v>0</v>
      </c>
      <c r="V170" s="17">
        <f t="shared" si="45"/>
        <v>0</v>
      </c>
      <c r="W170" s="18">
        <v>0</v>
      </c>
      <c r="X170" s="17">
        <f t="shared" si="46"/>
        <v>0</v>
      </c>
      <c r="Y170" s="18">
        <v>0</v>
      </c>
      <c r="Z170" s="17">
        <f t="shared" si="47"/>
        <v>0</v>
      </c>
      <c r="AA170" s="63">
        <f t="shared" si="48"/>
        <v>222</v>
      </c>
      <c r="AB170" s="67">
        <f t="shared" si="49"/>
        <v>94.87179487179486</v>
      </c>
      <c r="AC170" s="18">
        <v>12</v>
      </c>
      <c r="AD170" s="76">
        <f t="shared" si="50"/>
        <v>5.128205128205128</v>
      </c>
      <c r="AE170" s="63">
        <f t="shared" si="51"/>
        <v>234</v>
      </c>
      <c r="AF170" s="76">
        <f t="shared" si="52"/>
        <v>60.77922077922078</v>
      </c>
      <c r="AG170" s="77">
        <f t="shared" si="53"/>
        <v>-39.22077922077922</v>
      </c>
    </row>
    <row r="171" spans="1:33" s="25" customFormat="1" ht="12.75">
      <c r="A171" s="226"/>
      <c r="B171" s="108">
        <v>255</v>
      </c>
      <c r="C171" s="109" t="s">
        <v>7</v>
      </c>
      <c r="D171" s="110">
        <v>366</v>
      </c>
      <c r="E171" s="18">
        <v>84</v>
      </c>
      <c r="F171" s="17">
        <f t="shared" si="39"/>
        <v>31.93916349809886</v>
      </c>
      <c r="G171" s="18">
        <v>128</v>
      </c>
      <c r="H171" s="17">
        <f t="shared" si="40"/>
        <v>48.669201520912544</v>
      </c>
      <c r="I171" s="132">
        <v>3</v>
      </c>
      <c r="J171" s="17">
        <f t="shared" si="41"/>
        <v>1.1406844106463878</v>
      </c>
      <c r="K171" s="18">
        <v>4</v>
      </c>
      <c r="L171" s="17">
        <f t="shared" si="42"/>
        <v>1.520912547528517</v>
      </c>
      <c r="M171" s="132">
        <v>1</v>
      </c>
      <c r="N171" s="17">
        <f t="shared" si="55"/>
        <v>0.38022813688212925</v>
      </c>
      <c r="O171" s="18">
        <v>33</v>
      </c>
      <c r="P171" s="17">
        <f t="shared" si="44"/>
        <v>12.547528517110266</v>
      </c>
      <c r="Q171" s="18">
        <v>1</v>
      </c>
      <c r="R171" s="17">
        <f t="shared" si="54"/>
        <v>0.38022813688212925</v>
      </c>
      <c r="S171" s="18">
        <v>0</v>
      </c>
      <c r="T171" s="17">
        <f t="shared" si="56"/>
        <v>0</v>
      </c>
      <c r="U171" s="18">
        <v>0</v>
      </c>
      <c r="V171" s="17">
        <f t="shared" si="45"/>
        <v>0</v>
      </c>
      <c r="W171" s="18">
        <v>0</v>
      </c>
      <c r="X171" s="17">
        <f t="shared" si="46"/>
        <v>0</v>
      </c>
      <c r="Y171" s="18">
        <v>0</v>
      </c>
      <c r="Z171" s="17">
        <f t="shared" si="47"/>
        <v>0</v>
      </c>
      <c r="AA171" s="63">
        <f t="shared" si="48"/>
        <v>253</v>
      </c>
      <c r="AB171" s="67">
        <f t="shared" si="49"/>
        <v>96.1977186311787</v>
      </c>
      <c r="AC171" s="18">
        <v>10</v>
      </c>
      <c r="AD171" s="76">
        <f t="shared" si="50"/>
        <v>3.802281368821293</v>
      </c>
      <c r="AE171" s="63">
        <f t="shared" si="51"/>
        <v>263</v>
      </c>
      <c r="AF171" s="76">
        <f t="shared" si="52"/>
        <v>71.85792349726776</v>
      </c>
      <c r="AG171" s="77">
        <f t="shared" si="53"/>
        <v>-28.142076502732237</v>
      </c>
    </row>
    <row r="172" spans="1:33" s="25" customFormat="1" ht="12.75">
      <c r="A172" s="226"/>
      <c r="B172" s="108">
        <v>256</v>
      </c>
      <c r="C172" s="109" t="s">
        <v>7</v>
      </c>
      <c r="D172" s="110">
        <v>562</v>
      </c>
      <c r="E172" s="18">
        <v>104</v>
      </c>
      <c r="F172" s="17">
        <f t="shared" si="39"/>
        <v>33.5483870967742</v>
      </c>
      <c r="G172" s="18">
        <v>116</v>
      </c>
      <c r="H172" s="17">
        <f t="shared" si="40"/>
        <v>37.41935483870968</v>
      </c>
      <c r="I172" s="132">
        <v>7</v>
      </c>
      <c r="J172" s="17">
        <f t="shared" si="41"/>
        <v>2.258064516129032</v>
      </c>
      <c r="K172" s="18">
        <v>2</v>
      </c>
      <c r="L172" s="17">
        <f t="shared" si="42"/>
        <v>0.6451612903225806</v>
      </c>
      <c r="M172" s="132">
        <v>3</v>
      </c>
      <c r="N172" s="17">
        <f t="shared" si="55"/>
        <v>0.967741935483871</v>
      </c>
      <c r="O172" s="18">
        <v>68</v>
      </c>
      <c r="P172" s="17">
        <f t="shared" si="44"/>
        <v>21.935483870967744</v>
      </c>
      <c r="Q172" s="18">
        <v>0</v>
      </c>
      <c r="R172" s="17">
        <f t="shared" si="54"/>
        <v>0</v>
      </c>
      <c r="S172" s="18">
        <v>0</v>
      </c>
      <c r="T172" s="17">
        <f t="shared" si="56"/>
        <v>0</v>
      </c>
      <c r="U172" s="18">
        <v>0</v>
      </c>
      <c r="V172" s="17">
        <f t="shared" si="45"/>
        <v>0</v>
      </c>
      <c r="W172" s="18">
        <v>0</v>
      </c>
      <c r="X172" s="17">
        <f t="shared" si="46"/>
        <v>0</v>
      </c>
      <c r="Y172" s="18">
        <v>0</v>
      </c>
      <c r="Z172" s="17">
        <f t="shared" si="47"/>
        <v>0</v>
      </c>
      <c r="AA172" s="63">
        <f t="shared" si="48"/>
        <v>300</v>
      </c>
      <c r="AB172" s="67">
        <f t="shared" si="49"/>
        <v>96.7741935483871</v>
      </c>
      <c r="AC172" s="18">
        <v>10</v>
      </c>
      <c r="AD172" s="76">
        <f t="shared" si="50"/>
        <v>3.225806451612903</v>
      </c>
      <c r="AE172" s="63">
        <f t="shared" si="51"/>
        <v>310</v>
      </c>
      <c r="AF172" s="76">
        <f t="shared" si="52"/>
        <v>55.16014234875445</v>
      </c>
      <c r="AG172" s="77">
        <f t="shared" si="53"/>
        <v>-44.83985765124555</v>
      </c>
    </row>
    <row r="173" spans="1:33" s="25" customFormat="1" ht="12.75">
      <c r="A173" s="226"/>
      <c r="B173" s="108">
        <v>256</v>
      </c>
      <c r="C173" s="109" t="s">
        <v>8</v>
      </c>
      <c r="D173" s="110">
        <v>563</v>
      </c>
      <c r="E173" s="18">
        <v>93</v>
      </c>
      <c r="F173" s="17">
        <f t="shared" si="39"/>
        <v>34.962406015037594</v>
      </c>
      <c r="G173" s="18">
        <v>94</v>
      </c>
      <c r="H173" s="17">
        <f t="shared" si="40"/>
        <v>35.338345864661655</v>
      </c>
      <c r="I173" s="132">
        <v>6</v>
      </c>
      <c r="J173" s="17">
        <f t="shared" si="41"/>
        <v>2.2556390977443606</v>
      </c>
      <c r="K173" s="18">
        <v>6</v>
      </c>
      <c r="L173" s="17">
        <f t="shared" si="42"/>
        <v>2.2556390977443606</v>
      </c>
      <c r="M173" s="132">
        <v>4</v>
      </c>
      <c r="N173" s="17">
        <f t="shared" si="55"/>
        <v>1.5037593984962405</v>
      </c>
      <c r="O173" s="18">
        <v>63</v>
      </c>
      <c r="P173" s="17">
        <f t="shared" si="44"/>
        <v>23.684210526315788</v>
      </c>
      <c r="Q173" s="18">
        <v>0</v>
      </c>
      <c r="R173" s="17">
        <f t="shared" si="54"/>
        <v>0</v>
      </c>
      <c r="S173" s="18">
        <v>0</v>
      </c>
      <c r="T173" s="17">
        <f t="shared" si="56"/>
        <v>0</v>
      </c>
      <c r="U173" s="18">
        <v>0</v>
      </c>
      <c r="V173" s="17">
        <f t="shared" si="45"/>
        <v>0</v>
      </c>
      <c r="W173" s="18">
        <v>0</v>
      </c>
      <c r="X173" s="17">
        <f t="shared" si="46"/>
        <v>0</v>
      </c>
      <c r="Y173" s="18">
        <v>0</v>
      </c>
      <c r="Z173" s="17">
        <f t="shared" si="47"/>
        <v>0</v>
      </c>
      <c r="AA173" s="63">
        <f t="shared" si="48"/>
        <v>266</v>
      </c>
      <c r="AB173" s="67">
        <f t="shared" si="49"/>
        <v>100</v>
      </c>
      <c r="AC173" s="18">
        <v>0</v>
      </c>
      <c r="AD173" s="76">
        <f t="shared" si="50"/>
        <v>0</v>
      </c>
      <c r="AE173" s="63">
        <f t="shared" si="51"/>
        <v>266</v>
      </c>
      <c r="AF173" s="76">
        <f t="shared" si="52"/>
        <v>47.246891651865006</v>
      </c>
      <c r="AG173" s="77">
        <f t="shared" si="53"/>
        <v>-52.753108348134994</v>
      </c>
    </row>
    <row r="174" spans="1:33" s="25" customFormat="1" ht="12.75">
      <c r="A174" s="226"/>
      <c r="B174" s="135">
        <v>257</v>
      </c>
      <c r="C174" s="136" t="s">
        <v>7</v>
      </c>
      <c r="D174" s="137">
        <v>570</v>
      </c>
      <c r="E174" s="140">
        <v>109</v>
      </c>
      <c r="F174" s="139">
        <f t="shared" si="39"/>
        <v>30.277777777777775</v>
      </c>
      <c r="G174" s="140">
        <v>103</v>
      </c>
      <c r="H174" s="139">
        <f t="shared" si="40"/>
        <v>28.61111111111111</v>
      </c>
      <c r="I174" s="161">
        <v>7</v>
      </c>
      <c r="J174" s="139">
        <f t="shared" si="41"/>
        <v>1.9444444444444444</v>
      </c>
      <c r="K174" s="140">
        <v>5</v>
      </c>
      <c r="L174" s="139">
        <f t="shared" si="42"/>
        <v>1.3888888888888888</v>
      </c>
      <c r="M174" s="161">
        <v>1</v>
      </c>
      <c r="N174" s="139">
        <f t="shared" si="55"/>
        <v>0.2777777777777778</v>
      </c>
      <c r="O174" s="140">
        <v>113</v>
      </c>
      <c r="P174" s="139">
        <f t="shared" si="44"/>
        <v>31.38888888888889</v>
      </c>
      <c r="Q174" s="140">
        <v>0</v>
      </c>
      <c r="R174" s="139">
        <f t="shared" si="54"/>
        <v>0</v>
      </c>
      <c r="S174" s="140">
        <v>0</v>
      </c>
      <c r="T174" s="139">
        <f t="shared" si="56"/>
        <v>0</v>
      </c>
      <c r="U174" s="140">
        <v>0</v>
      </c>
      <c r="V174" s="139">
        <f t="shared" si="45"/>
        <v>0</v>
      </c>
      <c r="W174" s="140">
        <v>0</v>
      </c>
      <c r="X174" s="139">
        <f t="shared" si="46"/>
        <v>0</v>
      </c>
      <c r="Y174" s="140">
        <v>0</v>
      </c>
      <c r="Z174" s="139">
        <f t="shared" si="47"/>
        <v>0</v>
      </c>
      <c r="AA174" s="143">
        <f t="shared" si="48"/>
        <v>338</v>
      </c>
      <c r="AB174" s="144">
        <f t="shared" si="49"/>
        <v>93.88888888888889</v>
      </c>
      <c r="AC174" s="140">
        <v>22</v>
      </c>
      <c r="AD174" s="162">
        <f t="shared" si="50"/>
        <v>6.111111111111111</v>
      </c>
      <c r="AE174" s="143">
        <f t="shared" si="51"/>
        <v>360</v>
      </c>
      <c r="AF174" s="162">
        <f t="shared" si="52"/>
        <v>63.1578947368421</v>
      </c>
      <c r="AG174" s="165">
        <f t="shared" si="53"/>
        <v>-36.8421052631579</v>
      </c>
    </row>
    <row r="175" spans="1:33" s="57" customFormat="1" ht="12.75">
      <c r="A175" s="226"/>
      <c r="B175" s="108">
        <v>257</v>
      </c>
      <c r="C175" s="109" t="s">
        <v>8</v>
      </c>
      <c r="D175" s="110">
        <v>570</v>
      </c>
      <c r="E175" s="18">
        <v>98</v>
      </c>
      <c r="F175" s="17">
        <f t="shared" si="39"/>
        <v>27.071823204419886</v>
      </c>
      <c r="G175" s="18">
        <v>92</v>
      </c>
      <c r="H175" s="17">
        <f t="shared" si="40"/>
        <v>25.41436464088398</v>
      </c>
      <c r="I175" s="132">
        <v>3</v>
      </c>
      <c r="J175" s="17">
        <f t="shared" si="41"/>
        <v>0.8287292817679558</v>
      </c>
      <c r="K175" s="18">
        <v>1</v>
      </c>
      <c r="L175" s="17">
        <f t="shared" si="42"/>
        <v>0.2762430939226519</v>
      </c>
      <c r="M175" s="132">
        <v>4</v>
      </c>
      <c r="N175" s="17">
        <f t="shared" si="55"/>
        <v>1.1049723756906076</v>
      </c>
      <c r="O175" s="18">
        <v>157</v>
      </c>
      <c r="P175" s="17">
        <f t="shared" si="44"/>
        <v>43.370165745856355</v>
      </c>
      <c r="Q175" s="18">
        <v>0</v>
      </c>
      <c r="R175" s="17">
        <f t="shared" si="54"/>
        <v>0</v>
      </c>
      <c r="S175" s="18">
        <v>0</v>
      </c>
      <c r="T175" s="17">
        <f t="shared" si="56"/>
        <v>0</v>
      </c>
      <c r="U175" s="18">
        <v>0</v>
      </c>
      <c r="V175" s="17">
        <f t="shared" si="45"/>
        <v>0</v>
      </c>
      <c r="W175" s="18">
        <v>0</v>
      </c>
      <c r="X175" s="17">
        <f t="shared" si="46"/>
        <v>0</v>
      </c>
      <c r="Y175" s="18">
        <v>0</v>
      </c>
      <c r="Z175" s="17">
        <f t="shared" si="47"/>
        <v>0</v>
      </c>
      <c r="AA175" s="63">
        <f t="shared" si="48"/>
        <v>355</v>
      </c>
      <c r="AB175" s="67">
        <f t="shared" si="49"/>
        <v>98.06629834254143</v>
      </c>
      <c r="AC175" s="18">
        <v>7</v>
      </c>
      <c r="AD175" s="76">
        <f t="shared" si="50"/>
        <v>1.9337016574585635</v>
      </c>
      <c r="AE175" s="63">
        <f t="shared" si="51"/>
        <v>362</v>
      </c>
      <c r="AF175" s="76">
        <f t="shared" si="52"/>
        <v>63.50877192982456</v>
      </c>
      <c r="AG175" s="77">
        <f t="shared" si="53"/>
        <v>-36.49122807017544</v>
      </c>
    </row>
    <row r="176" spans="1:33" s="25" customFormat="1" ht="12.75">
      <c r="A176" s="226"/>
      <c r="B176" s="108">
        <v>258</v>
      </c>
      <c r="C176" s="109" t="s">
        <v>7</v>
      </c>
      <c r="D176" s="110">
        <v>528</v>
      </c>
      <c r="E176" s="18">
        <v>104</v>
      </c>
      <c r="F176" s="17">
        <f t="shared" si="39"/>
        <v>28.7292817679558</v>
      </c>
      <c r="G176" s="18">
        <v>160</v>
      </c>
      <c r="H176" s="17">
        <f t="shared" si="40"/>
        <v>44.19889502762431</v>
      </c>
      <c r="I176" s="132">
        <v>9</v>
      </c>
      <c r="J176" s="17">
        <f t="shared" si="41"/>
        <v>2.4861878453038675</v>
      </c>
      <c r="K176" s="18">
        <v>6</v>
      </c>
      <c r="L176" s="17">
        <f t="shared" si="42"/>
        <v>1.6574585635359116</v>
      </c>
      <c r="M176" s="132">
        <v>0</v>
      </c>
      <c r="N176" s="17">
        <f t="shared" si="55"/>
        <v>0</v>
      </c>
      <c r="O176" s="18">
        <v>74</v>
      </c>
      <c r="P176" s="17">
        <f t="shared" si="44"/>
        <v>20.441988950276244</v>
      </c>
      <c r="Q176" s="18">
        <v>0</v>
      </c>
      <c r="R176" s="17">
        <f t="shared" si="54"/>
        <v>0</v>
      </c>
      <c r="S176" s="18">
        <v>0</v>
      </c>
      <c r="T176" s="17">
        <f t="shared" si="56"/>
        <v>0</v>
      </c>
      <c r="U176" s="18">
        <v>0</v>
      </c>
      <c r="V176" s="17">
        <f t="shared" si="45"/>
        <v>0</v>
      </c>
      <c r="W176" s="18">
        <v>0</v>
      </c>
      <c r="X176" s="17">
        <f t="shared" si="46"/>
        <v>0</v>
      </c>
      <c r="Y176" s="18">
        <v>0</v>
      </c>
      <c r="Z176" s="17">
        <f t="shared" si="47"/>
        <v>0</v>
      </c>
      <c r="AA176" s="63">
        <f t="shared" si="48"/>
        <v>353</v>
      </c>
      <c r="AB176" s="67">
        <f t="shared" si="49"/>
        <v>97.51381215469614</v>
      </c>
      <c r="AC176" s="18">
        <v>9</v>
      </c>
      <c r="AD176" s="76">
        <f t="shared" si="50"/>
        <v>2.4861878453038675</v>
      </c>
      <c r="AE176" s="63">
        <f t="shared" si="51"/>
        <v>362</v>
      </c>
      <c r="AF176" s="76">
        <f t="shared" si="52"/>
        <v>68.56060606060606</v>
      </c>
      <c r="AG176" s="77">
        <f t="shared" si="53"/>
        <v>-31.439393939393938</v>
      </c>
    </row>
    <row r="177" spans="1:33" s="57" customFormat="1" ht="12.75">
      <c r="A177" s="226"/>
      <c r="B177" s="108">
        <v>258</v>
      </c>
      <c r="C177" s="109" t="s">
        <v>8</v>
      </c>
      <c r="D177" s="110">
        <v>528</v>
      </c>
      <c r="E177" s="18">
        <v>110</v>
      </c>
      <c r="F177" s="17">
        <f t="shared" si="39"/>
        <v>32.93413173652694</v>
      </c>
      <c r="G177" s="18">
        <v>128</v>
      </c>
      <c r="H177" s="17">
        <f t="shared" si="40"/>
        <v>38.32335329341318</v>
      </c>
      <c r="I177" s="132">
        <v>4</v>
      </c>
      <c r="J177" s="17">
        <f t="shared" si="41"/>
        <v>1.1976047904191618</v>
      </c>
      <c r="K177" s="18">
        <v>4</v>
      </c>
      <c r="L177" s="17">
        <f t="shared" si="42"/>
        <v>1.1976047904191618</v>
      </c>
      <c r="M177" s="132">
        <v>3</v>
      </c>
      <c r="N177" s="17">
        <f t="shared" si="55"/>
        <v>0.8982035928143712</v>
      </c>
      <c r="O177" s="18">
        <v>70</v>
      </c>
      <c r="P177" s="17">
        <f t="shared" si="44"/>
        <v>20.958083832335326</v>
      </c>
      <c r="Q177" s="18">
        <v>0</v>
      </c>
      <c r="R177" s="17">
        <f t="shared" si="54"/>
        <v>0</v>
      </c>
      <c r="S177" s="18">
        <v>2</v>
      </c>
      <c r="T177" s="17">
        <f t="shared" si="56"/>
        <v>0.5988023952095809</v>
      </c>
      <c r="U177" s="18">
        <v>0</v>
      </c>
      <c r="V177" s="17">
        <f t="shared" si="45"/>
        <v>0</v>
      </c>
      <c r="W177" s="18">
        <v>3</v>
      </c>
      <c r="X177" s="17">
        <f t="shared" si="46"/>
        <v>0.8982035928143712</v>
      </c>
      <c r="Y177" s="18">
        <v>0</v>
      </c>
      <c r="Z177" s="17">
        <f t="shared" si="47"/>
        <v>0</v>
      </c>
      <c r="AA177" s="63">
        <f t="shared" si="48"/>
        <v>324</v>
      </c>
      <c r="AB177" s="67">
        <f t="shared" si="49"/>
        <v>97.0059880239521</v>
      </c>
      <c r="AC177" s="18">
        <v>10</v>
      </c>
      <c r="AD177" s="76">
        <f t="shared" si="50"/>
        <v>2.9940119760479043</v>
      </c>
      <c r="AE177" s="63">
        <f t="shared" si="51"/>
        <v>334</v>
      </c>
      <c r="AF177" s="76">
        <f t="shared" si="52"/>
        <v>63.25757575757576</v>
      </c>
      <c r="AG177" s="77">
        <f t="shared" si="53"/>
        <v>-36.74242424242424</v>
      </c>
    </row>
    <row r="178" spans="1:33" s="57" customFormat="1" ht="12.75">
      <c r="A178" s="226"/>
      <c r="B178" s="108">
        <v>259</v>
      </c>
      <c r="C178" s="109" t="s">
        <v>7</v>
      </c>
      <c r="D178" s="110">
        <v>553</v>
      </c>
      <c r="E178" s="18">
        <v>81</v>
      </c>
      <c r="F178" s="17">
        <f t="shared" si="39"/>
        <v>26.129032258064516</v>
      </c>
      <c r="G178" s="18">
        <v>121</v>
      </c>
      <c r="H178" s="17">
        <f t="shared" si="40"/>
        <v>39.03225806451613</v>
      </c>
      <c r="I178" s="132">
        <v>2</v>
      </c>
      <c r="J178" s="17">
        <f t="shared" si="41"/>
        <v>0.6451612903225806</v>
      </c>
      <c r="K178" s="18">
        <v>1</v>
      </c>
      <c r="L178" s="17">
        <f t="shared" si="42"/>
        <v>0.3225806451612903</v>
      </c>
      <c r="M178" s="132">
        <v>2</v>
      </c>
      <c r="N178" s="17">
        <f t="shared" si="55"/>
        <v>0.6451612903225806</v>
      </c>
      <c r="O178" s="18">
        <v>99</v>
      </c>
      <c r="P178" s="17">
        <f t="shared" si="44"/>
        <v>31.93548387096774</v>
      </c>
      <c r="Q178" s="18">
        <v>0</v>
      </c>
      <c r="R178" s="17">
        <f t="shared" si="54"/>
        <v>0</v>
      </c>
      <c r="S178" s="18">
        <v>0</v>
      </c>
      <c r="T178" s="17">
        <f t="shared" si="56"/>
        <v>0</v>
      </c>
      <c r="U178" s="18">
        <v>0</v>
      </c>
      <c r="V178" s="17">
        <f t="shared" si="45"/>
        <v>0</v>
      </c>
      <c r="W178" s="18">
        <v>0</v>
      </c>
      <c r="X178" s="17">
        <f t="shared" si="46"/>
        <v>0</v>
      </c>
      <c r="Y178" s="18">
        <v>0</v>
      </c>
      <c r="Z178" s="17">
        <f t="shared" si="47"/>
        <v>0</v>
      </c>
      <c r="AA178" s="63">
        <f t="shared" si="48"/>
        <v>306</v>
      </c>
      <c r="AB178" s="67">
        <f t="shared" si="49"/>
        <v>98.70967741935483</v>
      </c>
      <c r="AC178" s="18">
        <v>4</v>
      </c>
      <c r="AD178" s="76">
        <f t="shared" si="50"/>
        <v>1.2903225806451613</v>
      </c>
      <c r="AE178" s="63">
        <f t="shared" si="51"/>
        <v>310</v>
      </c>
      <c r="AF178" s="76">
        <f t="shared" si="52"/>
        <v>56.05786618444847</v>
      </c>
      <c r="AG178" s="77">
        <f t="shared" si="53"/>
        <v>-43.94213381555153</v>
      </c>
    </row>
    <row r="179" spans="1:33" s="57" customFormat="1" ht="12.75">
      <c r="A179" s="226"/>
      <c r="B179" s="108">
        <v>259</v>
      </c>
      <c r="C179" s="109" t="s">
        <v>8</v>
      </c>
      <c r="D179" s="110">
        <v>554</v>
      </c>
      <c r="E179" s="18">
        <v>60</v>
      </c>
      <c r="F179" s="17">
        <f t="shared" si="39"/>
        <v>19.54397394136808</v>
      </c>
      <c r="G179" s="18">
        <v>110</v>
      </c>
      <c r="H179" s="17">
        <f t="shared" si="40"/>
        <v>35.83061889250814</v>
      </c>
      <c r="I179" s="132">
        <v>0</v>
      </c>
      <c r="J179" s="17">
        <f t="shared" si="41"/>
        <v>0</v>
      </c>
      <c r="K179" s="18">
        <v>3</v>
      </c>
      <c r="L179" s="17">
        <f t="shared" si="42"/>
        <v>0.9771986970684038</v>
      </c>
      <c r="M179" s="132">
        <v>0</v>
      </c>
      <c r="N179" s="17">
        <f t="shared" si="55"/>
        <v>0</v>
      </c>
      <c r="O179" s="18">
        <v>116</v>
      </c>
      <c r="P179" s="17">
        <f t="shared" si="44"/>
        <v>37.785016286644954</v>
      </c>
      <c r="Q179" s="18">
        <v>0</v>
      </c>
      <c r="R179" s="17">
        <f t="shared" si="54"/>
        <v>0</v>
      </c>
      <c r="S179" s="18">
        <v>0</v>
      </c>
      <c r="T179" s="17">
        <f t="shared" si="56"/>
        <v>0</v>
      </c>
      <c r="U179" s="18">
        <v>0</v>
      </c>
      <c r="V179" s="17">
        <f t="shared" si="45"/>
        <v>0</v>
      </c>
      <c r="W179" s="18">
        <v>0</v>
      </c>
      <c r="X179" s="17">
        <f t="shared" si="46"/>
        <v>0</v>
      </c>
      <c r="Y179" s="18">
        <v>0</v>
      </c>
      <c r="Z179" s="17">
        <f t="shared" si="47"/>
        <v>0</v>
      </c>
      <c r="AA179" s="63">
        <f t="shared" si="48"/>
        <v>289</v>
      </c>
      <c r="AB179" s="67">
        <f t="shared" si="49"/>
        <v>94.13680781758957</v>
      </c>
      <c r="AC179" s="18">
        <v>18</v>
      </c>
      <c r="AD179" s="76">
        <f t="shared" si="50"/>
        <v>5.863192182410423</v>
      </c>
      <c r="AE179" s="63">
        <f t="shared" si="51"/>
        <v>307</v>
      </c>
      <c r="AF179" s="76">
        <f t="shared" si="52"/>
        <v>55.415162454873645</v>
      </c>
      <c r="AG179" s="77">
        <f t="shared" si="53"/>
        <v>-44.584837545126355</v>
      </c>
    </row>
    <row r="180" spans="1:33" s="119" customFormat="1" ht="12.75">
      <c r="A180" s="226"/>
      <c r="B180" s="108">
        <v>260</v>
      </c>
      <c r="C180" s="109" t="s">
        <v>7</v>
      </c>
      <c r="D180" s="110">
        <v>441</v>
      </c>
      <c r="E180" s="18">
        <v>91</v>
      </c>
      <c r="F180" s="17">
        <f t="shared" si="39"/>
        <v>39.224137931034484</v>
      </c>
      <c r="G180" s="18">
        <v>50</v>
      </c>
      <c r="H180" s="17">
        <f t="shared" si="40"/>
        <v>21.551724137931032</v>
      </c>
      <c r="I180" s="132">
        <v>2</v>
      </c>
      <c r="J180" s="17">
        <f t="shared" si="41"/>
        <v>0.8620689655172413</v>
      </c>
      <c r="K180" s="18">
        <v>1</v>
      </c>
      <c r="L180" s="17">
        <f t="shared" si="42"/>
        <v>0.43103448275862066</v>
      </c>
      <c r="M180" s="132">
        <v>2</v>
      </c>
      <c r="N180" s="17">
        <f t="shared" si="55"/>
        <v>0.8620689655172413</v>
      </c>
      <c r="O180" s="18">
        <v>78</v>
      </c>
      <c r="P180" s="17">
        <f t="shared" si="44"/>
        <v>33.62068965517241</v>
      </c>
      <c r="Q180" s="18">
        <v>0</v>
      </c>
      <c r="R180" s="17">
        <f t="shared" si="54"/>
        <v>0</v>
      </c>
      <c r="S180" s="18">
        <v>0</v>
      </c>
      <c r="T180" s="17">
        <f t="shared" si="56"/>
        <v>0</v>
      </c>
      <c r="U180" s="18">
        <v>0</v>
      </c>
      <c r="V180" s="17">
        <f t="shared" si="45"/>
        <v>0</v>
      </c>
      <c r="W180" s="18">
        <v>1</v>
      </c>
      <c r="X180" s="17">
        <f t="shared" si="46"/>
        <v>0.43103448275862066</v>
      </c>
      <c r="Y180" s="18">
        <v>0</v>
      </c>
      <c r="Z180" s="17">
        <f t="shared" si="47"/>
        <v>0</v>
      </c>
      <c r="AA180" s="63">
        <f t="shared" si="48"/>
        <v>225</v>
      </c>
      <c r="AB180" s="67">
        <f t="shared" si="49"/>
        <v>96.98275862068965</v>
      </c>
      <c r="AC180" s="18">
        <v>7</v>
      </c>
      <c r="AD180" s="76">
        <f t="shared" si="50"/>
        <v>3.0172413793103448</v>
      </c>
      <c r="AE180" s="63">
        <f t="shared" si="51"/>
        <v>232</v>
      </c>
      <c r="AF180" s="76">
        <f t="shared" si="52"/>
        <v>52.60770975056689</v>
      </c>
      <c r="AG180" s="77">
        <f t="shared" si="53"/>
        <v>-47.39229024943311</v>
      </c>
    </row>
    <row r="181" spans="1:33" s="25" customFormat="1" ht="12.75">
      <c r="A181" s="226"/>
      <c r="B181" s="108">
        <v>261</v>
      </c>
      <c r="C181" s="109" t="s">
        <v>7</v>
      </c>
      <c r="D181" s="110">
        <v>423</v>
      </c>
      <c r="E181" s="18">
        <v>34</v>
      </c>
      <c r="F181" s="17">
        <f t="shared" si="39"/>
        <v>14.049586776859504</v>
      </c>
      <c r="G181" s="18">
        <v>142</v>
      </c>
      <c r="H181" s="17">
        <f t="shared" si="40"/>
        <v>58.67768595041323</v>
      </c>
      <c r="I181" s="132">
        <v>1</v>
      </c>
      <c r="J181" s="17">
        <f t="shared" si="41"/>
        <v>0.4132231404958678</v>
      </c>
      <c r="K181" s="18">
        <v>4</v>
      </c>
      <c r="L181" s="17">
        <f t="shared" si="42"/>
        <v>1.6528925619834711</v>
      </c>
      <c r="M181" s="132">
        <v>3</v>
      </c>
      <c r="N181" s="17">
        <f t="shared" si="55"/>
        <v>1.2396694214876034</v>
      </c>
      <c r="O181" s="18">
        <v>47</v>
      </c>
      <c r="P181" s="17">
        <f t="shared" si="44"/>
        <v>19.421487603305785</v>
      </c>
      <c r="Q181" s="18">
        <v>0</v>
      </c>
      <c r="R181" s="17">
        <f t="shared" si="54"/>
        <v>0</v>
      </c>
      <c r="S181" s="18">
        <v>0</v>
      </c>
      <c r="T181" s="17">
        <f t="shared" si="56"/>
        <v>0</v>
      </c>
      <c r="U181" s="18">
        <v>0</v>
      </c>
      <c r="V181" s="17">
        <f t="shared" si="45"/>
        <v>0</v>
      </c>
      <c r="W181" s="18">
        <v>0</v>
      </c>
      <c r="X181" s="17">
        <f t="shared" si="46"/>
        <v>0</v>
      </c>
      <c r="Y181" s="18">
        <v>0</v>
      </c>
      <c r="Z181" s="17">
        <f t="shared" si="47"/>
        <v>0</v>
      </c>
      <c r="AA181" s="63">
        <f t="shared" si="48"/>
        <v>231</v>
      </c>
      <c r="AB181" s="67">
        <f t="shared" si="49"/>
        <v>95.45454545454545</v>
      </c>
      <c r="AC181" s="18">
        <v>11</v>
      </c>
      <c r="AD181" s="76">
        <f t="shared" si="50"/>
        <v>4.545454545454546</v>
      </c>
      <c r="AE181" s="63">
        <f t="shared" si="51"/>
        <v>242</v>
      </c>
      <c r="AF181" s="76">
        <f t="shared" si="52"/>
        <v>57.21040189125296</v>
      </c>
      <c r="AG181" s="77">
        <f t="shared" si="53"/>
        <v>-42.78959810874704</v>
      </c>
    </row>
    <row r="182" spans="1:33" s="57" customFormat="1" ht="12.75">
      <c r="A182" s="226"/>
      <c r="B182" s="108">
        <v>261</v>
      </c>
      <c r="C182" s="109" t="s">
        <v>8</v>
      </c>
      <c r="D182" s="110">
        <v>423</v>
      </c>
      <c r="E182" s="18">
        <v>45</v>
      </c>
      <c r="F182" s="17">
        <f t="shared" si="39"/>
        <v>15.957446808510639</v>
      </c>
      <c r="G182" s="18">
        <v>137</v>
      </c>
      <c r="H182" s="17">
        <f t="shared" si="40"/>
        <v>48.58156028368794</v>
      </c>
      <c r="I182" s="132">
        <v>2</v>
      </c>
      <c r="J182" s="17">
        <f t="shared" si="41"/>
        <v>0.7092198581560284</v>
      </c>
      <c r="K182" s="18">
        <v>4</v>
      </c>
      <c r="L182" s="17">
        <f t="shared" si="42"/>
        <v>1.4184397163120568</v>
      </c>
      <c r="M182" s="132">
        <v>5</v>
      </c>
      <c r="N182" s="17">
        <f t="shared" si="55"/>
        <v>1.773049645390071</v>
      </c>
      <c r="O182" s="18">
        <v>75</v>
      </c>
      <c r="P182" s="17">
        <f t="shared" si="44"/>
        <v>26.595744680851062</v>
      </c>
      <c r="Q182" s="18">
        <v>0</v>
      </c>
      <c r="R182" s="17">
        <f t="shared" si="54"/>
        <v>0</v>
      </c>
      <c r="S182" s="18">
        <v>0</v>
      </c>
      <c r="T182" s="17">
        <f t="shared" si="56"/>
        <v>0</v>
      </c>
      <c r="U182" s="18">
        <v>0</v>
      </c>
      <c r="V182" s="17">
        <f t="shared" si="45"/>
        <v>0</v>
      </c>
      <c r="W182" s="18">
        <v>0</v>
      </c>
      <c r="X182" s="17">
        <f t="shared" si="46"/>
        <v>0</v>
      </c>
      <c r="Y182" s="18">
        <v>0</v>
      </c>
      <c r="Z182" s="17">
        <f t="shared" si="47"/>
        <v>0</v>
      </c>
      <c r="AA182" s="63">
        <f t="shared" si="48"/>
        <v>268</v>
      </c>
      <c r="AB182" s="67">
        <f t="shared" si="49"/>
        <v>95.0354609929078</v>
      </c>
      <c r="AC182" s="18">
        <v>14</v>
      </c>
      <c r="AD182" s="76">
        <f t="shared" si="50"/>
        <v>4.964539007092199</v>
      </c>
      <c r="AE182" s="63">
        <f t="shared" si="51"/>
        <v>282</v>
      </c>
      <c r="AF182" s="76">
        <f t="shared" si="52"/>
        <v>66.66666666666666</v>
      </c>
      <c r="AG182" s="77">
        <f t="shared" si="53"/>
        <v>-33.33333333333334</v>
      </c>
    </row>
    <row r="183" spans="1:33" s="25" customFormat="1" ht="12.75">
      <c r="A183" s="226"/>
      <c r="B183" s="108">
        <v>262</v>
      </c>
      <c r="C183" s="109" t="s">
        <v>7</v>
      </c>
      <c r="D183" s="110">
        <v>462</v>
      </c>
      <c r="E183" s="18">
        <v>74</v>
      </c>
      <c r="F183" s="17">
        <f t="shared" si="39"/>
        <v>24.104234527687296</v>
      </c>
      <c r="G183" s="18">
        <v>161</v>
      </c>
      <c r="H183" s="17">
        <f t="shared" si="40"/>
        <v>52.44299674267101</v>
      </c>
      <c r="I183" s="132">
        <v>0</v>
      </c>
      <c r="J183" s="17">
        <f t="shared" si="41"/>
        <v>0</v>
      </c>
      <c r="K183" s="18">
        <v>2</v>
      </c>
      <c r="L183" s="17">
        <f t="shared" si="42"/>
        <v>0.6514657980456027</v>
      </c>
      <c r="M183" s="132">
        <v>1</v>
      </c>
      <c r="N183" s="17">
        <f t="shared" si="55"/>
        <v>0.32573289902280134</v>
      </c>
      <c r="O183" s="18">
        <v>50</v>
      </c>
      <c r="P183" s="17">
        <f t="shared" si="44"/>
        <v>16.286644951140065</v>
      </c>
      <c r="Q183" s="18">
        <v>0</v>
      </c>
      <c r="R183" s="17">
        <f t="shared" si="54"/>
        <v>0</v>
      </c>
      <c r="S183" s="18">
        <v>2</v>
      </c>
      <c r="T183" s="17">
        <f t="shared" si="56"/>
        <v>0.6514657980456027</v>
      </c>
      <c r="U183" s="18">
        <v>1</v>
      </c>
      <c r="V183" s="17">
        <f t="shared" si="45"/>
        <v>0.32573289902280134</v>
      </c>
      <c r="W183" s="18">
        <v>0</v>
      </c>
      <c r="X183" s="17">
        <f t="shared" si="46"/>
        <v>0</v>
      </c>
      <c r="Y183" s="18">
        <v>0</v>
      </c>
      <c r="Z183" s="17">
        <f t="shared" si="47"/>
        <v>0</v>
      </c>
      <c r="AA183" s="63">
        <f t="shared" si="48"/>
        <v>291</v>
      </c>
      <c r="AB183" s="67">
        <f t="shared" si="49"/>
        <v>94.78827361563518</v>
      </c>
      <c r="AC183" s="18">
        <v>16</v>
      </c>
      <c r="AD183" s="76">
        <f t="shared" si="50"/>
        <v>5.211726384364821</v>
      </c>
      <c r="AE183" s="63">
        <f t="shared" si="51"/>
        <v>307</v>
      </c>
      <c r="AF183" s="76">
        <f t="shared" si="52"/>
        <v>66.45021645021644</v>
      </c>
      <c r="AG183" s="77">
        <f t="shared" si="53"/>
        <v>-33.549783549783555</v>
      </c>
    </row>
    <row r="184" spans="1:33" s="25" customFormat="1" ht="12.75">
      <c r="A184" s="226"/>
      <c r="B184" s="108">
        <v>262</v>
      </c>
      <c r="C184" s="109" t="s">
        <v>16</v>
      </c>
      <c r="D184" s="110">
        <v>537</v>
      </c>
      <c r="E184" s="18">
        <v>69</v>
      </c>
      <c r="F184" s="17">
        <f t="shared" si="39"/>
        <v>21.69811320754717</v>
      </c>
      <c r="G184" s="18">
        <v>124</v>
      </c>
      <c r="H184" s="17">
        <f t="shared" si="40"/>
        <v>38.9937106918239</v>
      </c>
      <c r="I184" s="132">
        <v>4</v>
      </c>
      <c r="J184" s="17">
        <f t="shared" si="41"/>
        <v>1.257861635220126</v>
      </c>
      <c r="K184" s="18">
        <v>4</v>
      </c>
      <c r="L184" s="17">
        <f t="shared" si="42"/>
        <v>1.257861635220126</v>
      </c>
      <c r="M184" s="132">
        <v>1</v>
      </c>
      <c r="N184" s="17">
        <f t="shared" si="55"/>
        <v>0.3144654088050315</v>
      </c>
      <c r="O184" s="18">
        <v>102</v>
      </c>
      <c r="P184" s="17">
        <f t="shared" si="44"/>
        <v>32.075471698113205</v>
      </c>
      <c r="Q184" s="18">
        <v>0</v>
      </c>
      <c r="R184" s="17">
        <f t="shared" si="54"/>
        <v>0</v>
      </c>
      <c r="S184" s="18">
        <v>0</v>
      </c>
      <c r="T184" s="17">
        <f t="shared" si="56"/>
        <v>0</v>
      </c>
      <c r="U184" s="18">
        <v>0</v>
      </c>
      <c r="V184" s="17">
        <f t="shared" si="45"/>
        <v>0</v>
      </c>
      <c r="W184" s="18">
        <v>0</v>
      </c>
      <c r="X184" s="17">
        <f t="shared" si="46"/>
        <v>0</v>
      </c>
      <c r="Y184" s="18">
        <v>0</v>
      </c>
      <c r="Z184" s="17">
        <f t="shared" si="47"/>
        <v>0</v>
      </c>
      <c r="AA184" s="63">
        <f t="shared" si="48"/>
        <v>304</v>
      </c>
      <c r="AB184" s="67">
        <f t="shared" si="49"/>
        <v>95.59748427672956</v>
      </c>
      <c r="AC184" s="18">
        <v>14</v>
      </c>
      <c r="AD184" s="76">
        <f t="shared" si="50"/>
        <v>4.40251572327044</v>
      </c>
      <c r="AE184" s="63">
        <f t="shared" si="51"/>
        <v>318</v>
      </c>
      <c r="AF184" s="76">
        <f t="shared" si="52"/>
        <v>59.217877094972074</v>
      </c>
      <c r="AG184" s="77">
        <f t="shared" si="53"/>
        <v>-40.782122905027926</v>
      </c>
    </row>
    <row r="185" spans="1:33" s="57" customFormat="1" ht="12.75">
      <c r="A185" s="226"/>
      <c r="B185" s="108">
        <v>263</v>
      </c>
      <c r="C185" s="109" t="s">
        <v>7</v>
      </c>
      <c r="D185" s="110">
        <v>670</v>
      </c>
      <c r="E185" s="18">
        <v>158</v>
      </c>
      <c r="F185" s="17">
        <f t="shared" si="39"/>
        <v>33.76068376068376</v>
      </c>
      <c r="G185" s="18">
        <v>271</v>
      </c>
      <c r="H185" s="17">
        <f t="shared" si="40"/>
        <v>57.90598290598291</v>
      </c>
      <c r="I185" s="132">
        <v>3</v>
      </c>
      <c r="J185" s="17">
        <f t="shared" si="41"/>
        <v>0.641025641025641</v>
      </c>
      <c r="K185" s="18">
        <v>0</v>
      </c>
      <c r="L185" s="17">
        <f t="shared" si="42"/>
        <v>0</v>
      </c>
      <c r="M185" s="132">
        <v>1</v>
      </c>
      <c r="N185" s="17">
        <f t="shared" si="55"/>
        <v>0.2136752136752137</v>
      </c>
      <c r="O185" s="18">
        <v>26</v>
      </c>
      <c r="P185" s="17">
        <f t="shared" si="44"/>
        <v>5.555555555555555</v>
      </c>
      <c r="Q185" s="18">
        <v>0</v>
      </c>
      <c r="R185" s="17">
        <f t="shared" si="54"/>
        <v>0</v>
      </c>
      <c r="S185" s="18">
        <v>0</v>
      </c>
      <c r="T185" s="17">
        <f t="shared" si="56"/>
        <v>0</v>
      </c>
      <c r="U185" s="18">
        <v>0</v>
      </c>
      <c r="V185" s="17">
        <f t="shared" si="45"/>
        <v>0</v>
      </c>
      <c r="W185" s="18">
        <v>0</v>
      </c>
      <c r="X185" s="17">
        <f t="shared" si="46"/>
        <v>0</v>
      </c>
      <c r="Y185" s="18">
        <v>0</v>
      </c>
      <c r="Z185" s="17">
        <f t="shared" si="47"/>
        <v>0</v>
      </c>
      <c r="AA185" s="63">
        <f t="shared" si="48"/>
        <v>459</v>
      </c>
      <c r="AB185" s="67">
        <f t="shared" si="49"/>
        <v>98.07692307692307</v>
      </c>
      <c r="AC185" s="18">
        <v>9</v>
      </c>
      <c r="AD185" s="76">
        <f t="shared" si="50"/>
        <v>1.9230769230769231</v>
      </c>
      <c r="AE185" s="63">
        <f t="shared" si="51"/>
        <v>468</v>
      </c>
      <c r="AF185" s="76">
        <f t="shared" si="52"/>
        <v>69.85074626865672</v>
      </c>
      <c r="AG185" s="77">
        <f t="shared" si="53"/>
        <v>-30.14925373134328</v>
      </c>
    </row>
    <row r="186" spans="1:33" s="25" customFormat="1" ht="12.75">
      <c r="A186" s="226"/>
      <c r="B186" s="135">
        <v>264</v>
      </c>
      <c r="C186" s="136" t="s">
        <v>7</v>
      </c>
      <c r="D186" s="137">
        <v>272</v>
      </c>
      <c r="E186" s="140">
        <v>93</v>
      </c>
      <c r="F186" s="139">
        <f t="shared" si="39"/>
        <v>46.03960396039604</v>
      </c>
      <c r="G186" s="140">
        <v>88</v>
      </c>
      <c r="H186" s="139">
        <f t="shared" si="40"/>
        <v>43.56435643564357</v>
      </c>
      <c r="I186" s="161">
        <v>4</v>
      </c>
      <c r="J186" s="139">
        <f t="shared" si="41"/>
        <v>1.9801980198019802</v>
      </c>
      <c r="K186" s="140">
        <v>0</v>
      </c>
      <c r="L186" s="139">
        <f t="shared" si="42"/>
        <v>0</v>
      </c>
      <c r="M186" s="161">
        <v>1</v>
      </c>
      <c r="N186" s="139">
        <f t="shared" si="55"/>
        <v>0.49504950495049505</v>
      </c>
      <c r="O186" s="140">
        <v>9</v>
      </c>
      <c r="P186" s="139">
        <f t="shared" si="44"/>
        <v>4.455445544554455</v>
      </c>
      <c r="Q186" s="140">
        <v>0</v>
      </c>
      <c r="R186" s="139">
        <f t="shared" si="54"/>
        <v>0</v>
      </c>
      <c r="S186" s="140">
        <v>0</v>
      </c>
      <c r="T186" s="139">
        <f t="shared" si="56"/>
        <v>0</v>
      </c>
      <c r="U186" s="140">
        <v>0</v>
      </c>
      <c r="V186" s="139">
        <f t="shared" si="45"/>
        <v>0</v>
      </c>
      <c r="W186" s="140">
        <v>0</v>
      </c>
      <c r="X186" s="139">
        <f t="shared" si="46"/>
        <v>0</v>
      </c>
      <c r="Y186" s="140">
        <v>0</v>
      </c>
      <c r="Z186" s="139">
        <f t="shared" si="47"/>
        <v>0</v>
      </c>
      <c r="AA186" s="143">
        <f t="shared" si="48"/>
        <v>195</v>
      </c>
      <c r="AB186" s="144">
        <f t="shared" si="49"/>
        <v>96.53465346534654</v>
      </c>
      <c r="AC186" s="140">
        <v>7</v>
      </c>
      <c r="AD186" s="162">
        <f t="shared" si="50"/>
        <v>3.4653465346534658</v>
      </c>
      <c r="AE186" s="143">
        <f t="shared" si="51"/>
        <v>202</v>
      </c>
      <c r="AF186" s="162">
        <f t="shared" si="52"/>
        <v>74.26470588235294</v>
      </c>
      <c r="AG186" s="165">
        <f t="shared" si="53"/>
        <v>-25.735294117647058</v>
      </c>
    </row>
    <row r="187" spans="1:33" s="25" customFormat="1" ht="12.75">
      <c r="A187" s="226" t="s">
        <v>15</v>
      </c>
      <c r="B187" s="108">
        <v>264</v>
      </c>
      <c r="C187" s="109" t="s">
        <v>16</v>
      </c>
      <c r="D187" s="110">
        <v>115</v>
      </c>
      <c r="E187" s="18">
        <v>29</v>
      </c>
      <c r="F187" s="17">
        <f t="shared" si="39"/>
        <v>36.708860759493675</v>
      </c>
      <c r="G187" s="18">
        <v>37</v>
      </c>
      <c r="H187" s="17">
        <f t="shared" si="40"/>
        <v>46.835443037974684</v>
      </c>
      <c r="I187" s="132">
        <v>0</v>
      </c>
      <c r="J187" s="17">
        <f t="shared" si="41"/>
        <v>0</v>
      </c>
      <c r="K187" s="18">
        <v>0</v>
      </c>
      <c r="L187" s="17">
        <f t="shared" si="42"/>
        <v>0</v>
      </c>
      <c r="M187" s="132">
        <v>0</v>
      </c>
      <c r="N187" s="17">
        <f t="shared" si="55"/>
        <v>0</v>
      </c>
      <c r="O187" s="18">
        <v>10</v>
      </c>
      <c r="P187" s="17">
        <f t="shared" si="44"/>
        <v>12.658227848101266</v>
      </c>
      <c r="Q187" s="18">
        <v>0</v>
      </c>
      <c r="R187" s="17">
        <f t="shared" si="54"/>
        <v>0</v>
      </c>
      <c r="S187" s="18">
        <v>0</v>
      </c>
      <c r="T187" s="17">
        <f t="shared" si="56"/>
        <v>0</v>
      </c>
      <c r="U187" s="18">
        <v>0</v>
      </c>
      <c r="V187" s="17">
        <f t="shared" si="45"/>
        <v>0</v>
      </c>
      <c r="W187" s="18">
        <v>0</v>
      </c>
      <c r="X187" s="17">
        <f t="shared" si="46"/>
        <v>0</v>
      </c>
      <c r="Y187" s="18">
        <v>0</v>
      </c>
      <c r="Z187" s="17">
        <f t="shared" si="47"/>
        <v>0</v>
      </c>
      <c r="AA187" s="63">
        <f t="shared" si="48"/>
        <v>76</v>
      </c>
      <c r="AB187" s="67">
        <f t="shared" si="49"/>
        <v>96.20253164556962</v>
      </c>
      <c r="AC187" s="18">
        <v>3</v>
      </c>
      <c r="AD187" s="76">
        <f t="shared" si="50"/>
        <v>3.79746835443038</v>
      </c>
      <c r="AE187" s="63">
        <f t="shared" si="51"/>
        <v>79</v>
      </c>
      <c r="AF187" s="76">
        <f t="shared" si="52"/>
        <v>68.69565217391305</v>
      </c>
      <c r="AG187" s="77">
        <f t="shared" si="53"/>
        <v>-31.304347826086953</v>
      </c>
    </row>
    <row r="188" spans="1:33" s="25" customFormat="1" ht="12.75">
      <c r="A188" s="226"/>
      <c r="B188" s="108">
        <v>265</v>
      </c>
      <c r="C188" s="109" t="s">
        <v>7</v>
      </c>
      <c r="D188" s="110">
        <v>679</v>
      </c>
      <c r="E188" s="18">
        <v>163</v>
      </c>
      <c r="F188" s="17">
        <f t="shared" si="39"/>
        <v>30.754716981132074</v>
      </c>
      <c r="G188" s="18">
        <v>319</v>
      </c>
      <c r="H188" s="17">
        <f t="shared" si="40"/>
        <v>60.18867924528302</v>
      </c>
      <c r="I188" s="132">
        <v>23</v>
      </c>
      <c r="J188" s="17">
        <f t="shared" si="41"/>
        <v>4.339622641509433</v>
      </c>
      <c r="K188" s="18">
        <v>1</v>
      </c>
      <c r="L188" s="17">
        <f t="shared" si="42"/>
        <v>0.18867924528301888</v>
      </c>
      <c r="M188" s="132">
        <v>0</v>
      </c>
      <c r="N188" s="17">
        <f t="shared" si="55"/>
        <v>0</v>
      </c>
      <c r="O188" s="18">
        <v>12</v>
      </c>
      <c r="P188" s="17">
        <f t="shared" si="44"/>
        <v>2.2641509433962264</v>
      </c>
      <c r="Q188" s="18">
        <v>0</v>
      </c>
      <c r="R188" s="17">
        <f t="shared" si="54"/>
        <v>0</v>
      </c>
      <c r="S188" s="18">
        <v>0</v>
      </c>
      <c r="T188" s="17">
        <f t="shared" si="56"/>
        <v>0</v>
      </c>
      <c r="U188" s="18">
        <v>0</v>
      </c>
      <c r="V188" s="17">
        <f t="shared" si="45"/>
        <v>0</v>
      </c>
      <c r="W188" s="18">
        <v>0</v>
      </c>
      <c r="X188" s="17">
        <f t="shared" si="46"/>
        <v>0</v>
      </c>
      <c r="Y188" s="18">
        <v>0</v>
      </c>
      <c r="Z188" s="17">
        <f t="shared" si="47"/>
        <v>0</v>
      </c>
      <c r="AA188" s="63">
        <f t="shared" si="48"/>
        <v>518</v>
      </c>
      <c r="AB188" s="67">
        <f t="shared" si="49"/>
        <v>97.73584905660377</v>
      </c>
      <c r="AC188" s="18">
        <v>12</v>
      </c>
      <c r="AD188" s="76">
        <f t="shared" si="50"/>
        <v>2.2641509433962264</v>
      </c>
      <c r="AE188" s="63">
        <f t="shared" si="51"/>
        <v>530</v>
      </c>
      <c r="AF188" s="76">
        <f t="shared" si="52"/>
        <v>78.0559646539028</v>
      </c>
      <c r="AG188" s="77">
        <f t="shared" si="53"/>
        <v>-21.944035346097195</v>
      </c>
    </row>
    <row r="189" spans="1:33" s="25" customFormat="1" ht="12.75">
      <c r="A189" s="226"/>
      <c r="B189" s="108">
        <v>265</v>
      </c>
      <c r="C189" s="109" t="s">
        <v>8</v>
      </c>
      <c r="D189" s="110">
        <v>679</v>
      </c>
      <c r="E189" s="18">
        <v>131</v>
      </c>
      <c r="F189" s="17">
        <f t="shared" si="39"/>
        <v>33.93782383419689</v>
      </c>
      <c r="G189" s="18">
        <v>215</v>
      </c>
      <c r="H189" s="17">
        <f t="shared" si="40"/>
        <v>55.69948186528497</v>
      </c>
      <c r="I189" s="132">
        <v>24</v>
      </c>
      <c r="J189" s="17">
        <f t="shared" si="41"/>
        <v>6.217616580310881</v>
      </c>
      <c r="K189" s="18">
        <v>1</v>
      </c>
      <c r="L189" s="17">
        <f t="shared" si="42"/>
        <v>0.2590673575129534</v>
      </c>
      <c r="M189" s="132">
        <v>0</v>
      </c>
      <c r="N189" s="17">
        <f t="shared" si="55"/>
        <v>0</v>
      </c>
      <c r="O189" s="18">
        <v>11</v>
      </c>
      <c r="P189" s="17">
        <f t="shared" si="44"/>
        <v>2.849740932642487</v>
      </c>
      <c r="Q189" s="18">
        <v>0</v>
      </c>
      <c r="R189" s="17">
        <f t="shared" si="54"/>
        <v>0</v>
      </c>
      <c r="S189" s="18">
        <v>0</v>
      </c>
      <c r="T189" s="17">
        <f t="shared" si="56"/>
        <v>0</v>
      </c>
      <c r="U189" s="18">
        <v>0</v>
      </c>
      <c r="V189" s="17">
        <f t="shared" si="45"/>
        <v>0</v>
      </c>
      <c r="W189" s="18">
        <v>0</v>
      </c>
      <c r="X189" s="17">
        <f t="shared" si="46"/>
        <v>0</v>
      </c>
      <c r="Y189" s="18">
        <v>0</v>
      </c>
      <c r="Z189" s="17">
        <f t="shared" si="47"/>
        <v>0</v>
      </c>
      <c r="AA189" s="63">
        <f t="shared" si="48"/>
        <v>382</v>
      </c>
      <c r="AB189" s="67">
        <f t="shared" si="49"/>
        <v>98.96373056994818</v>
      </c>
      <c r="AC189" s="18">
        <v>4</v>
      </c>
      <c r="AD189" s="76">
        <f t="shared" si="50"/>
        <v>1.0362694300518136</v>
      </c>
      <c r="AE189" s="63">
        <f t="shared" si="51"/>
        <v>386</v>
      </c>
      <c r="AF189" s="76">
        <f t="shared" si="52"/>
        <v>56.84830633284241</v>
      </c>
      <c r="AG189" s="77">
        <f t="shared" si="53"/>
        <v>-43.15169366715759</v>
      </c>
    </row>
    <row r="190" spans="1:33" s="25" customFormat="1" ht="12.75">
      <c r="A190" s="226"/>
      <c r="B190" s="108">
        <v>266</v>
      </c>
      <c r="C190" s="109" t="s">
        <v>7</v>
      </c>
      <c r="D190" s="110">
        <v>573</v>
      </c>
      <c r="E190" s="18">
        <v>121</v>
      </c>
      <c r="F190" s="17">
        <f t="shared" si="39"/>
        <v>31.758530183727036</v>
      </c>
      <c r="G190" s="18">
        <v>226</v>
      </c>
      <c r="H190" s="17">
        <f t="shared" si="40"/>
        <v>59.31758530183727</v>
      </c>
      <c r="I190" s="132">
        <v>19</v>
      </c>
      <c r="J190" s="17">
        <f t="shared" si="41"/>
        <v>4.986876640419948</v>
      </c>
      <c r="K190" s="18">
        <v>0</v>
      </c>
      <c r="L190" s="17">
        <f t="shared" si="42"/>
        <v>0</v>
      </c>
      <c r="M190" s="132">
        <v>3</v>
      </c>
      <c r="N190" s="17">
        <f t="shared" si="55"/>
        <v>0.7874015748031495</v>
      </c>
      <c r="O190" s="18">
        <v>5</v>
      </c>
      <c r="P190" s="17">
        <f t="shared" si="44"/>
        <v>1.3123359580052494</v>
      </c>
      <c r="Q190" s="18">
        <v>0</v>
      </c>
      <c r="R190" s="17">
        <f t="shared" si="54"/>
        <v>0</v>
      </c>
      <c r="S190" s="18">
        <v>0</v>
      </c>
      <c r="T190" s="17">
        <f t="shared" si="56"/>
        <v>0</v>
      </c>
      <c r="U190" s="18">
        <v>0</v>
      </c>
      <c r="V190" s="17">
        <f t="shared" si="45"/>
        <v>0</v>
      </c>
      <c r="W190" s="18">
        <v>0</v>
      </c>
      <c r="X190" s="17">
        <f t="shared" si="46"/>
        <v>0</v>
      </c>
      <c r="Y190" s="18">
        <v>0</v>
      </c>
      <c r="Z190" s="17">
        <f t="shared" si="47"/>
        <v>0</v>
      </c>
      <c r="AA190" s="63">
        <f t="shared" si="48"/>
        <v>374</v>
      </c>
      <c r="AB190" s="67">
        <f t="shared" si="49"/>
        <v>98.16272965879264</v>
      </c>
      <c r="AC190" s="18">
        <v>7</v>
      </c>
      <c r="AD190" s="76">
        <f t="shared" si="50"/>
        <v>1.837270341207349</v>
      </c>
      <c r="AE190" s="63">
        <f t="shared" si="51"/>
        <v>381</v>
      </c>
      <c r="AF190" s="76">
        <f t="shared" si="52"/>
        <v>66.49214659685863</v>
      </c>
      <c r="AG190" s="77">
        <f t="shared" si="53"/>
        <v>-33.50785340314137</v>
      </c>
    </row>
    <row r="191" spans="1:33" s="57" customFormat="1" ht="12.75">
      <c r="A191" s="226"/>
      <c r="B191" s="108">
        <v>266</v>
      </c>
      <c r="C191" s="109" t="s">
        <v>8</v>
      </c>
      <c r="D191" s="110">
        <v>573</v>
      </c>
      <c r="E191" s="18">
        <v>116</v>
      </c>
      <c r="F191" s="17">
        <f t="shared" si="39"/>
        <v>31.521739130434785</v>
      </c>
      <c r="G191" s="18">
        <v>204</v>
      </c>
      <c r="H191" s="17">
        <f t="shared" si="40"/>
        <v>55.434782608695656</v>
      </c>
      <c r="I191" s="132">
        <v>31</v>
      </c>
      <c r="J191" s="17">
        <f t="shared" si="41"/>
        <v>8.423913043478262</v>
      </c>
      <c r="K191" s="18">
        <v>0</v>
      </c>
      <c r="L191" s="17">
        <f t="shared" si="42"/>
        <v>0</v>
      </c>
      <c r="M191" s="132">
        <v>0</v>
      </c>
      <c r="N191" s="17">
        <f t="shared" si="55"/>
        <v>0</v>
      </c>
      <c r="O191" s="18">
        <v>9</v>
      </c>
      <c r="P191" s="17">
        <f t="shared" si="44"/>
        <v>2.4456521739130435</v>
      </c>
      <c r="Q191" s="18">
        <v>0</v>
      </c>
      <c r="R191" s="17">
        <f t="shared" si="54"/>
        <v>0</v>
      </c>
      <c r="S191" s="18">
        <v>0</v>
      </c>
      <c r="T191" s="17">
        <f t="shared" si="56"/>
        <v>0</v>
      </c>
      <c r="U191" s="18">
        <v>0</v>
      </c>
      <c r="V191" s="17">
        <f t="shared" si="45"/>
        <v>0</v>
      </c>
      <c r="W191" s="18">
        <v>0</v>
      </c>
      <c r="X191" s="17">
        <f t="shared" si="46"/>
        <v>0</v>
      </c>
      <c r="Y191" s="18">
        <v>0</v>
      </c>
      <c r="Z191" s="17">
        <f t="shared" si="47"/>
        <v>0</v>
      </c>
      <c r="AA191" s="63">
        <f t="shared" si="48"/>
        <v>360</v>
      </c>
      <c r="AB191" s="67">
        <f t="shared" si="49"/>
        <v>97.82608695652173</v>
      </c>
      <c r="AC191" s="18">
        <v>8</v>
      </c>
      <c r="AD191" s="76">
        <f t="shared" si="50"/>
        <v>2.1739130434782608</v>
      </c>
      <c r="AE191" s="63">
        <f t="shared" si="51"/>
        <v>368</v>
      </c>
      <c r="AF191" s="76">
        <f t="shared" si="52"/>
        <v>64.22338568935427</v>
      </c>
      <c r="AG191" s="77">
        <f t="shared" si="53"/>
        <v>-35.776614310645726</v>
      </c>
    </row>
    <row r="192" spans="1:33" s="25" customFormat="1" ht="12.75">
      <c r="A192" s="226"/>
      <c r="B192" s="108">
        <v>267</v>
      </c>
      <c r="C192" s="109" t="s">
        <v>7</v>
      </c>
      <c r="D192" s="110">
        <v>616</v>
      </c>
      <c r="E192" s="18">
        <v>90</v>
      </c>
      <c r="F192" s="17">
        <f t="shared" si="39"/>
        <v>21.897810218978105</v>
      </c>
      <c r="G192" s="18">
        <v>169</v>
      </c>
      <c r="H192" s="17">
        <f t="shared" si="40"/>
        <v>41.119221411192214</v>
      </c>
      <c r="I192" s="132">
        <v>3</v>
      </c>
      <c r="J192" s="17">
        <f t="shared" si="41"/>
        <v>0.7299270072992701</v>
      </c>
      <c r="K192" s="18">
        <v>0</v>
      </c>
      <c r="L192" s="17">
        <f t="shared" si="42"/>
        <v>0</v>
      </c>
      <c r="M192" s="132">
        <v>1</v>
      </c>
      <c r="N192" s="17">
        <f aca="true" t="shared" si="57" ref="N192:N217">M192/AE192*100</f>
        <v>0.24330900243309003</v>
      </c>
      <c r="O192" s="18">
        <v>129</v>
      </c>
      <c r="P192" s="17">
        <f t="shared" si="44"/>
        <v>31.386861313868614</v>
      </c>
      <c r="Q192" s="18">
        <v>0</v>
      </c>
      <c r="R192" s="17">
        <f t="shared" si="54"/>
        <v>0</v>
      </c>
      <c r="S192" s="18">
        <v>2</v>
      </c>
      <c r="T192" s="17">
        <f t="shared" si="56"/>
        <v>0.48661800486618007</v>
      </c>
      <c r="U192" s="18">
        <v>1</v>
      </c>
      <c r="V192" s="17">
        <f t="shared" si="45"/>
        <v>0.24330900243309003</v>
      </c>
      <c r="W192" s="18">
        <v>0</v>
      </c>
      <c r="X192" s="17">
        <f t="shared" si="46"/>
        <v>0</v>
      </c>
      <c r="Y192" s="18">
        <v>0</v>
      </c>
      <c r="Z192" s="17">
        <f t="shared" si="47"/>
        <v>0</v>
      </c>
      <c r="AA192" s="63">
        <f t="shared" si="48"/>
        <v>395</v>
      </c>
      <c r="AB192" s="67">
        <f t="shared" si="49"/>
        <v>96.10705596107056</v>
      </c>
      <c r="AC192" s="18">
        <v>16</v>
      </c>
      <c r="AD192" s="76">
        <f t="shared" si="50"/>
        <v>3.8929440389294405</v>
      </c>
      <c r="AE192" s="63">
        <f t="shared" si="51"/>
        <v>411</v>
      </c>
      <c r="AF192" s="76">
        <f t="shared" si="52"/>
        <v>66.72077922077922</v>
      </c>
      <c r="AG192" s="77">
        <f t="shared" si="53"/>
        <v>-33.27922077922078</v>
      </c>
    </row>
    <row r="193" spans="1:33" s="25" customFormat="1" ht="12.75">
      <c r="A193" s="226"/>
      <c r="B193" s="108">
        <v>267</v>
      </c>
      <c r="C193" s="109" t="s">
        <v>8</v>
      </c>
      <c r="D193" s="110">
        <v>616</v>
      </c>
      <c r="E193" s="18">
        <v>80</v>
      </c>
      <c r="F193" s="17">
        <f t="shared" si="39"/>
        <v>18.2648401826484</v>
      </c>
      <c r="G193" s="18">
        <v>168</v>
      </c>
      <c r="H193" s="17">
        <f t="shared" si="40"/>
        <v>38.35616438356164</v>
      </c>
      <c r="I193" s="132">
        <v>3</v>
      </c>
      <c r="J193" s="17">
        <f t="shared" si="41"/>
        <v>0.684931506849315</v>
      </c>
      <c r="K193" s="18">
        <v>3</v>
      </c>
      <c r="L193" s="17">
        <f t="shared" si="42"/>
        <v>0.684931506849315</v>
      </c>
      <c r="M193" s="132">
        <v>3</v>
      </c>
      <c r="N193" s="17">
        <f t="shared" si="57"/>
        <v>0.684931506849315</v>
      </c>
      <c r="O193" s="18">
        <v>171</v>
      </c>
      <c r="P193" s="17">
        <f t="shared" si="44"/>
        <v>39.04109589041096</v>
      </c>
      <c r="Q193" s="18">
        <v>0</v>
      </c>
      <c r="R193" s="17">
        <f t="shared" si="54"/>
        <v>0</v>
      </c>
      <c r="S193" s="18">
        <v>0</v>
      </c>
      <c r="T193" s="17">
        <f t="shared" si="56"/>
        <v>0</v>
      </c>
      <c r="U193" s="18">
        <v>0</v>
      </c>
      <c r="V193" s="17">
        <f t="shared" si="45"/>
        <v>0</v>
      </c>
      <c r="W193" s="18">
        <v>0</v>
      </c>
      <c r="X193" s="17">
        <f t="shared" si="46"/>
        <v>0</v>
      </c>
      <c r="Y193" s="18">
        <v>0</v>
      </c>
      <c r="Z193" s="17">
        <f t="shared" si="47"/>
        <v>0</v>
      </c>
      <c r="AA193" s="63">
        <f t="shared" si="48"/>
        <v>428</v>
      </c>
      <c r="AB193" s="67">
        <f t="shared" si="49"/>
        <v>97.71689497716895</v>
      </c>
      <c r="AC193" s="18">
        <v>10</v>
      </c>
      <c r="AD193" s="76">
        <f t="shared" si="50"/>
        <v>2.28310502283105</v>
      </c>
      <c r="AE193" s="63">
        <f t="shared" si="51"/>
        <v>438</v>
      </c>
      <c r="AF193" s="76">
        <f t="shared" si="52"/>
        <v>71.1038961038961</v>
      </c>
      <c r="AG193" s="77">
        <f t="shared" si="53"/>
        <v>-28.896103896103895</v>
      </c>
    </row>
    <row r="194" spans="1:33" s="25" customFormat="1" ht="12.75">
      <c r="A194" s="226"/>
      <c r="B194" s="108">
        <v>267</v>
      </c>
      <c r="C194" s="109" t="s">
        <v>9</v>
      </c>
      <c r="D194" s="110">
        <v>617</v>
      </c>
      <c r="E194" s="18">
        <v>75</v>
      </c>
      <c r="F194" s="17">
        <f t="shared" si="39"/>
        <v>18.610421836228287</v>
      </c>
      <c r="G194" s="18">
        <v>139</v>
      </c>
      <c r="H194" s="17">
        <f t="shared" si="40"/>
        <v>34.49131513647642</v>
      </c>
      <c r="I194" s="132">
        <v>3</v>
      </c>
      <c r="J194" s="17">
        <f t="shared" si="41"/>
        <v>0.7444168734491315</v>
      </c>
      <c r="K194" s="18">
        <v>0</v>
      </c>
      <c r="L194" s="17">
        <f t="shared" si="42"/>
        <v>0</v>
      </c>
      <c r="M194" s="132">
        <v>0</v>
      </c>
      <c r="N194" s="17">
        <f t="shared" si="57"/>
        <v>0</v>
      </c>
      <c r="O194" s="18">
        <v>169</v>
      </c>
      <c r="P194" s="17">
        <f t="shared" si="44"/>
        <v>41.935483870967744</v>
      </c>
      <c r="Q194" s="18">
        <v>0</v>
      </c>
      <c r="R194" s="17">
        <f t="shared" si="54"/>
        <v>0</v>
      </c>
      <c r="S194" s="18">
        <v>0</v>
      </c>
      <c r="T194" s="17">
        <f t="shared" si="56"/>
        <v>0</v>
      </c>
      <c r="U194" s="18">
        <v>0</v>
      </c>
      <c r="V194" s="17">
        <f t="shared" si="45"/>
        <v>0</v>
      </c>
      <c r="W194" s="18">
        <v>0</v>
      </c>
      <c r="X194" s="17">
        <f t="shared" si="46"/>
        <v>0</v>
      </c>
      <c r="Y194" s="18">
        <v>0</v>
      </c>
      <c r="Z194" s="17">
        <f t="shared" si="47"/>
        <v>0</v>
      </c>
      <c r="AA194" s="63">
        <f t="shared" si="48"/>
        <v>386</v>
      </c>
      <c r="AB194" s="67">
        <f t="shared" si="49"/>
        <v>95.7816377171216</v>
      </c>
      <c r="AC194" s="18">
        <v>17</v>
      </c>
      <c r="AD194" s="76">
        <f t="shared" si="50"/>
        <v>4.218362282878412</v>
      </c>
      <c r="AE194" s="63">
        <f t="shared" si="51"/>
        <v>403</v>
      </c>
      <c r="AF194" s="76">
        <f t="shared" si="52"/>
        <v>65.3160453808752</v>
      </c>
      <c r="AG194" s="77">
        <f t="shared" si="53"/>
        <v>-34.683954619124805</v>
      </c>
    </row>
    <row r="195" spans="1:33" s="25" customFormat="1" ht="12.75">
      <c r="A195" s="226"/>
      <c r="B195" s="108">
        <v>268</v>
      </c>
      <c r="C195" s="109" t="s">
        <v>7</v>
      </c>
      <c r="D195" s="110">
        <v>669</v>
      </c>
      <c r="E195" s="18">
        <v>136</v>
      </c>
      <c r="F195" s="17">
        <f t="shared" si="39"/>
        <v>30.979498861047837</v>
      </c>
      <c r="G195" s="18">
        <v>185</v>
      </c>
      <c r="H195" s="17">
        <f t="shared" si="40"/>
        <v>42.14123006833713</v>
      </c>
      <c r="I195" s="132">
        <v>13</v>
      </c>
      <c r="J195" s="17">
        <f t="shared" si="41"/>
        <v>2.9612756264236904</v>
      </c>
      <c r="K195" s="18">
        <v>2</v>
      </c>
      <c r="L195" s="17">
        <f t="shared" si="42"/>
        <v>0.45558086560364464</v>
      </c>
      <c r="M195" s="132">
        <v>5</v>
      </c>
      <c r="N195" s="17">
        <f t="shared" si="57"/>
        <v>1.1389521640091116</v>
      </c>
      <c r="O195" s="18">
        <v>92</v>
      </c>
      <c r="P195" s="17">
        <f t="shared" si="44"/>
        <v>20.956719817767656</v>
      </c>
      <c r="Q195" s="18">
        <v>0</v>
      </c>
      <c r="R195" s="17">
        <f t="shared" si="54"/>
        <v>0</v>
      </c>
      <c r="S195" s="18">
        <v>0</v>
      </c>
      <c r="T195" s="17">
        <f t="shared" si="56"/>
        <v>0</v>
      </c>
      <c r="U195" s="18">
        <v>0</v>
      </c>
      <c r="V195" s="17">
        <f t="shared" si="45"/>
        <v>0</v>
      </c>
      <c r="W195" s="18">
        <v>0</v>
      </c>
      <c r="X195" s="17">
        <f t="shared" si="46"/>
        <v>0</v>
      </c>
      <c r="Y195" s="18">
        <v>0</v>
      </c>
      <c r="Z195" s="17">
        <f t="shared" si="47"/>
        <v>0</v>
      </c>
      <c r="AA195" s="63">
        <f t="shared" si="48"/>
        <v>433</v>
      </c>
      <c r="AB195" s="67">
        <f t="shared" si="49"/>
        <v>98.63325740318906</v>
      </c>
      <c r="AC195" s="18">
        <v>6</v>
      </c>
      <c r="AD195" s="76">
        <f t="shared" si="50"/>
        <v>1.366742596810934</v>
      </c>
      <c r="AE195" s="63">
        <f t="shared" si="51"/>
        <v>439</v>
      </c>
      <c r="AF195" s="76">
        <f t="shared" si="52"/>
        <v>65.6203288490284</v>
      </c>
      <c r="AG195" s="77">
        <f t="shared" si="53"/>
        <v>-34.3796711509716</v>
      </c>
    </row>
    <row r="196" spans="1:33" s="25" customFormat="1" ht="12.75">
      <c r="A196" s="226"/>
      <c r="B196" s="108">
        <v>268</v>
      </c>
      <c r="C196" s="109" t="s">
        <v>8</v>
      </c>
      <c r="D196" s="110">
        <v>670</v>
      </c>
      <c r="E196" s="18">
        <v>112</v>
      </c>
      <c r="F196" s="17">
        <f t="shared" si="39"/>
        <v>23.931623931623932</v>
      </c>
      <c r="G196" s="18">
        <v>219</v>
      </c>
      <c r="H196" s="17">
        <f t="shared" si="40"/>
        <v>46.794871794871796</v>
      </c>
      <c r="I196" s="132">
        <v>14</v>
      </c>
      <c r="J196" s="17">
        <f t="shared" si="41"/>
        <v>2.9914529914529915</v>
      </c>
      <c r="K196" s="18">
        <v>0</v>
      </c>
      <c r="L196" s="17">
        <f t="shared" si="42"/>
        <v>0</v>
      </c>
      <c r="M196" s="132">
        <v>9</v>
      </c>
      <c r="N196" s="17">
        <f t="shared" si="57"/>
        <v>1.9230769230769231</v>
      </c>
      <c r="O196" s="18">
        <v>106</v>
      </c>
      <c r="P196" s="17">
        <f t="shared" si="44"/>
        <v>22.64957264957265</v>
      </c>
      <c r="Q196" s="18">
        <v>0</v>
      </c>
      <c r="R196" s="17">
        <f t="shared" si="54"/>
        <v>0</v>
      </c>
      <c r="S196" s="18">
        <v>0</v>
      </c>
      <c r="T196" s="17">
        <f aca="true" t="shared" si="58" ref="T196:T217">S196/AE196*100</f>
        <v>0</v>
      </c>
      <c r="U196" s="18">
        <v>0</v>
      </c>
      <c r="V196" s="17">
        <f t="shared" si="45"/>
        <v>0</v>
      </c>
      <c r="W196" s="18">
        <v>0</v>
      </c>
      <c r="X196" s="17">
        <f t="shared" si="46"/>
        <v>0</v>
      </c>
      <c r="Y196" s="18">
        <v>0</v>
      </c>
      <c r="Z196" s="17">
        <f t="shared" si="47"/>
        <v>0</v>
      </c>
      <c r="AA196" s="63">
        <f t="shared" si="48"/>
        <v>460</v>
      </c>
      <c r="AB196" s="67">
        <f t="shared" si="49"/>
        <v>98.29059829059828</v>
      </c>
      <c r="AC196" s="18">
        <v>8</v>
      </c>
      <c r="AD196" s="76">
        <f t="shared" si="50"/>
        <v>1.7094017094017095</v>
      </c>
      <c r="AE196" s="63">
        <f t="shared" si="51"/>
        <v>468</v>
      </c>
      <c r="AF196" s="76">
        <f t="shared" si="52"/>
        <v>69.85074626865672</v>
      </c>
      <c r="AG196" s="77">
        <f t="shared" si="53"/>
        <v>-30.14925373134328</v>
      </c>
    </row>
    <row r="197" spans="1:33" s="25" customFormat="1" ht="12.75">
      <c r="A197" s="226"/>
      <c r="B197" s="108">
        <v>269</v>
      </c>
      <c r="C197" s="109" t="s">
        <v>7</v>
      </c>
      <c r="D197" s="110">
        <v>275</v>
      </c>
      <c r="E197" s="18">
        <v>58</v>
      </c>
      <c r="F197" s="17">
        <f t="shared" si="39"/>
        <v>28.57142857142857</v>
      </c>
      <c r="G197" s="18">
        <v>113</v>
      </c>
      <c r="H197" s="17">
        <f t="shared" si="40"/>
        <v>55.66502463054187</v>
      </c>
      <c r="I197" s="132">
        <v>5</v>
      </c>
      <c r="J197" s="17">
        <f t="shared" si="41"/>
        <v>2.4630541871921183</v>
      </c>
      <c r="K197" s="18">
        <v>0</v>
      </c>
      <c r="L197" s="17">
        <f t="shared" si="42"/>
        <v>0</v>
      </c>
      <c r="M197" s="132">
        <v>0</v>
      </c>
      <c r="N197" s="17">
        <f t="shared" si="57"/>
        <v>0</v>
      </c>
      <c r="O197" s="18">
        <v>20</v>
      </c>
      <c r="P197" s="17">
        <f t="shared" si="44"/>
        <v>9.852216748768473</v>
      </c>
      <c r="Q197" s="18">
        <v>0</v>
      </c>
      <c r="R197" s="17">
        <f t="shared" si="54"/>
        <v>0</v>
      </c>
      <c r="S197" s="18">
        <v>0</v>
      </c>
      <c r="T197" s="17">
        <f t="shared" si="58"/>
        <v>0</v>
      </c>
      <c r="U197" s="18">
        <v>0</v>
      </c>
      <c r="V197" s="17">
        <f t="shared" si="45"/>
        <v>0</v>
      </c>
      <c r="W197" s="18">
        <v>0</v>
      </c>
      <c r="X197" s="17">
        <f t="shared" si="46"/>
        <v>0</v>
      </c>
      <c r="Y197" s="18">
        <v>0</v>
      </c>
      <c r="Z197" s="17">
        <f t="shared" si="47"/>
        <v>0</v>
      </c>
      <c r="AA197" s="63">
        <f t="shared" si="48"/>
        <v>196</v>
      </c>
      <c r="AB197" s="67">
        <f t="shared" si="49"/>
        <v>96.55172413793103</v>
      </c>
      <c r="AC197" s="18">
        <v>7</v>
      </c>
      <c r="AD197" s="76">
        <f t="shared" si="50"/>
        <v>3.4482758620689653</v>
      </c>
      <c r="AE197" s="63">
        <f t="shared" si="51"/>
        <v>203</v>
      </c>
      <c r="AF197" s="76">
        <f t="shared" si="52"/>
        <v>73.81818181818181</v>
      </c>
      <c r="AG197" s="77">
        <f t="shared" si="53"/>
        <v>-26.181818181818187</v>
      </c>
    </row>
    <row r="198" spans="1:33" s="25" customFormat="1" ht="12.75">
      <c r="A198" s="226"/>
      <c r="B198" s="108">
        <v>270</v>
      </c>
      <c r="C198" s="109" t="s">
        <v>7</v>
      </c>
      <c r="D198" s="110">
        <v>157</v>
      </c>
      <c r="E198" s="18">
        <v>26</v>
      </c>
      <c r="F198" s="17">
        <f t="shared" si="39"/>
        <v>38.23529411764706</v>
      </c>
      <c r="G198" s="18">
        <v>19</v>
      </c>
      <c r="H198" s="17">
        <f t="shared" si="40"/>
        <v>27.941176470588236</v>
      </c>
      <c r="I198" s="132">
        <v>0</v>
      </c>
      <c r="J198" s="17">
        <f t="shared" si="41"/>
        <v>0</v>
      </c>
      <c r="K198" s="18">
        <v>1</v>
      </c>
      <c r="L198" s="17">
        <f t="shared" si="42"/>
        <v>1.4705882352941175</v>
      </c>
      <c r="M198" s="132">
        <v>0</v>
      </c>
      <c r="N198" s="17">
        <f t="shared" si="57"/>
        <v>0</v>
      </c>
      <c r="O198" s="18">
        <v>18</v>
      </c>
      <c r="P198" s="17">
        <f t="shared" si="44"/>
        <v>26.47058823529412</v>
      </c>
      <c r="Q198" s="18">
        <v>0</v>
      </c>
      <c r="R198" s="17">
        <f t="shared" si="54"/>
        <v>0</v>
      </c>
      <c r="S198" s="18">
        <v>0</v>
      </c>
      <c r="T198" s="17">
        <f t="shared" si="58"/>
        <v>0</v>
      </c>
      <c r="U198" s="18">
        <v>0</v>
      </c>
      <c r="V198" s="17">
        <f t="shared" si="45"/>
        <v>0</v>
      </c>
      <c r="W198" s="18">
        <v>0</v>
      </c>
      <c r="X198" s="17">
        <f t="shared" si="46"/>
        <v>0</v>
      </c>
      <c r="Y198" s="18">
        <v>0</v>
      </c>
      <c r="Z198" s="17">
        <f t="shared" si="47"/>
        <v>0</v>
      </c>
      <c r="AA198" s="63">
        <f t="shared" si="48"/>
        <v>64</v>
      </c>
      <c r="AB198" s="67">
        <f t="shared" si="49"/>
        <v>94.11764705882352</v>
      </c>
      <c r="AC198" s="18">
        <v>4</v>
      </c>
      <c r="AD198" s="76">
        <f t="shared" si="50"/>
        <v>5.88235294117647</v>
      </c>
      <c r="AE198" s="63">
        <f t="shared" si="51"/>
        <v>68</v>
      </c>
      <c r="AF198" s="76">
        <f t="shared" si="52"/>
        <v>43.31210191082803</v>
      </c>
      <c r="AG198" s="77">
        <f t="shared" si="53"/>
        <v>-56.68789808917197</v>
      </c>
    </row>
    <row r="199" spans="1:33" s="25" customFormat="1" ht="12.75">
      <c r="A199" s="226"/>
      <c r="B199" s="108">
        <v>271</v>
      </c>
      <c r="C199" s="109" t="s">
        <v>7</v>
      </c>
      <c r="D199" s="110">
        <v>436</v>
      </c>
      <c r="E199" s="18">
        <v>67</v>
      </c>
      <c r="F199" s="17">
        <f t="shared" si="39"/>
        <v>33.33333333333333</v>
      </c>
      <c r="G199" s="18">
        <v>110</v>
      </c>
      <c r="H199" s="17">
        <f t="shared" si="40"/>
        <v>54.72636815920397</v>
      </c>
      <c r="I199" s="132">
        <v>3</v>
      </c>
      <c r="J199" s="17">
        <f t="shared" si="41"/>
        <v>1.4925373134328357</v>
      </c>
      <c r="K199" s="18">
        <v>1</v>
      </c>
      <c r="L199" s="17">
        <f t="shared" si="42"/>
        <v>0.4975124378109453</v>
      </c>
      <c r="M199" s="132">
        <v>1</v>
      </c>
      <c r="N199" s="17">
        <f t="shared" si="57"/>
        <v>0.4975124378109453</v>
      </c>
      <c r="O199" s="18">
        <v>14</v>
      </c>
      <c r="P199" s="17">
        <f t="shared" si="44"/>
        <v>6.965174129353234</v>
      </c>
      <c r="Q199" s="18">
        <v>0</v>
      </c>
      <c r="R199" s="17">
        <f t="shared" si="54"/>
        <v>0</v>
      </c>
      <c r="S199" s="18">
        <v>0</v>
      </c>
      <c r="T199" s="17">
        <f t="shared" si="58"/>
        <v>0</v>
      </c>
      <c r="U199" s="18">
        <v>0</v>
      </c>
      <c r="V199" s="17">
        <f t="shared" si="45"/>
        <v>0</v>
      </c>
      <c r="W199" s="18">
        <v>0</v>
      </c>
      <c r="X199" s="17">
        <f t="shared" si="46"/>
        <v>0</v>
      </c>
      <c r="Y199" s="18">
        <v>0</v>
      </c>
      <c r="Z199" s="17">
        <f t="shared" si="47"/>
        <v>0</v>
      </c>
      <c r="AA199" s="63">
        <f t="shared" si="48"/>
        <v>196</v>
      </c>
      <c r="AB199" s="67">
        <f t="shared" si="49"/>
        <v>97.51243781094527</v>
      </c>
      <c r="AC199" s="18">
        <v>5</v>
      </c>
      <c r="AD199" s="76">
        <f t="shared" si="50"/>
        <v>2.4875621890547266</v>
      </c>
      <c r="AE199" s="63">
        <f t="shared" si="51"/>
        <v>201</v>
      </c>
      <c r="AF199" s="76">
        <f t="shared" si="52"/>
        <v>46.10091743119266</v>
      </c>
      <c r="AG199" s="77">
        <f t="shared" si="53"/>
        <v>-53.89908256880734</v>
      </c>
    </row>
    <row r="200" spans="1:33" s="25" customFormat="1" ht="12.75">
      <c r="A200" s="226"/>
      <c r="B200" s="108">
        <v>272</v>
      </c>
      <c r="C200" s="109" t="s">
        <v>7</v>
      </c>
      <c r="D200" s="110">
        <v>118</v>
      </c>
      <c r="E200" s="18">
        <v>13</v>
      </c>
      <c r="F200" s="17">
        <f t="shared" si="39"/>
        <v>16.455696202531644</v>
      </c>
      <c r="G200" s="18">
        <v>16</v>
      </c>
      <c r="H200" s="17">
        <f t="shared" si="40"/>
        <v>20.253164556962027</v>
      </c>
      <c r="I200" s="132">
        <v>2</v>
      </c>
      <c r="J200" s="17">
        <f t="shared" si="41"/>
        <v>2.5316455696202533</v>
      </c>
      <c r="K200" s="18">
        <v>1</v>
      </c>
      <c r="L200" s="17">
        <f t="shared" si="42"/>
        <v>1.2658227848101267</v>
      </c>
      <c r="M200" s="132">
        <v>0</v>
      </c>
      <c r="N200" s="17">
        <f t="shared" si="57"/>
        <v>0</v>
      </c>
      <c r="O200" s="18">
        <v>42</v>
      </c>
      <c r="P200" s="17">
        <f t="shared" si="44"/>
        <v>53.16455696202531</v>
      </c>
      <c r="Q200" s="18">
        <v>1</v>
      </c>
      <c r="R200" s="17">
        <f t="shared" si="54"/>
        <v>1.2658227848101267</v>
      </c>
      <c r="S200" s="18">
        <v>0</v>
      </c>
      <c r="T200" s="17">
        <f t="shared" si="58"/>
        <v>0</v>
      </c>
      <c r="U200" s="18">
        <v>0</v>
      </c>
      <c r="V200" s="17">
        <f t="shared" si="45"/>
        <v>0</v>
      </c>
      <c r="W200" s="18">
        <v>0</v>
      </c>
      <c r="X200" s="17">
        <f t="shared" si="46"/>
        <v>0</v>
      </c>
      <c r="Y200" s="18">
        <v>0</v>
      </c>
      <c r="Z200" s="17">
        <f t="shared" si="47"/>
        <v>0</v>
      </c>
      <c r="AA200" s="63">
        <f t="shared" si="48"/>
        <v>74</v>
      </c>
      <c r="AB200" s="67">
        <f t="shared" si="49"/>
        <v>93.67088607594937</v>
      </c>
      <c r="AC200" s="18">
        <v>5</v>
      </c>
      <c r="AD200" s="76">
        <f t="shared" si="50"/>
        <v>6.329113924050633</v>
      </c>
      <c r="AE200" s="63">
        <f t="shared" si="51"/>
        <v>79</v>
      </c>
      <c r="AF200" s="76">
        <f t="shared" si="52"/>
        <v>66.94915254237289</v>
      </c>
      <c r="AG200" s="77">
        <f t="shared" si="53"/>
        <v>-33.050847457627114</v>
      </c>
    </row>
    <row r="201" spans="1:33" s="25" customFormat="1" ht="12.75">
      <c r="A201" s="226"/>
      <c r="B201" s="108">
        <v>284</v>
      </c>
      <c r="C201" s="109" t="s">
        <v>7</v>
      </c>
      <c r="D201" s="110">
        <v>251</v>
      </c>
      <c r="E201" s="18">
        <v>30</v>
      </c>
      <c r="F201" s="17">
        <f t="shared" si="39"/>
        <v>28.037383177570092</v>
      </c>
      <c r="G201" s="18">
        <v>60</v>
      </c>
      <c r="H201" s="17">
        <f t="shared" si="40"/>
        <v>56.074766355140184</v>
      </c>
      <c r="I201" s="132">
        <v>7</v>
      </c>
      <c r="J201" s="17">
        <f t="shared" si="41"/>
        <v>6.5420560747663545</v>
      </c>
      <c r="K201" s="18">
        <v>2</v>
      </c>
      <c r="L201" s="17">
        <f t="shared" si="42"/>
        <v>1.8691588785046727</v>
      </c>
      <c r="M201" s="132">
        <v>3</v>
      </c>
      <c r="N201" s="17">
        <f t="shared" si="57"/>
        <v>2.803738317757009</v>
      </c>
      <c r="O201" s="18">
        <v>3</v>
      </c>
      <c r="P201" s="17">
        <f t="shared" si="44"/>
        <v>2.803738317757009</v>
      </c>
      <c r="Q201" s="18">
        <v>0</v>
      </c>
      <c r="R201" s="17">
        <f t="shared" si="54"/>
        <v>0</v>
      </c>
      <c r="S201" s="18">
        <v>0</v>
      </c>
      <c r="T201" s="17">
        <f t="shared" si="58"/>
        <v>0</v>
      </c>
      <c r="U201" s="18">
        <v>0</v>
      </c>
      <c r="V201" s="17">
        <f t="shared" si="45"/>
        <v>0</v>
      </c>
      <c r="W201" s="18">
        <v>0</v>
      </c>
      <c r="X201" s="17">
        <f t="shared" si="46"/>
        <v>0</v>
      </c>
      <c r="Y201" s="18">
        <v>0</v>
      </c>
      <c r="Z201" s="17">
        <f t="shared" si="47"/>
        <v>0</v>
      </c>
      <c r="AA201" s="63">
        <f t="shared" si="48"/>
        <v>105</v>
      </c>
      <c r="AB201" s="67">
        <f t="shared" si="49"/>
        <v>98.13084112149532</v>
      </c>
      <c r="AC201" s="18">
        <v>2</v>
      </c>
      <c r="AD201" s="76">
        <f t="shared" si="50"/>
        <v>1.8691588785046727</v>
      </c>
      <c r="AE201" s="63">
        <f t="shared" si="51"/>
        <v>107</v>
      </c>
      <c r="AF201" s="76">
        <f t="shared" si="52"/>
        <v>42.62948207171315</v>
      </c>
      <c r="AG201" s="77">
        <f t="shared" si="53"/>
        <v>-57.37051792828685</v>
      </c>
    </row>
    <row r="202" spans="1:33" s="57" customFormat="1" ht="12.75">
      <c r="A202" s="226"/>
      <c r="B202" s="108">
        <v>472</v>
      </c>
      <c r="C202" s="109" t="s">
        <v>7</v>
      </c>
      <c r="D202" s="110">
        <v>391</v>
      </c>
      <c r="E202" s="18">
        <v>72</v>
      </c>
      <c r="F202" s="17">
        <f t="shared" si="39"/>
        <v>41.86046511627907</v>
      </c>
      <c r="G202" s="18">
        <v>66</v>
      </c>
      <c r="H202" s="17">
        <f t="shared" si="40"/>
        <v>38.372093023255815</v>
      </c>
      <c r="I202" s="132">
        <v>0</v>
      </c>
      <c r="J202" s="17">
        <f t="shared" si="41"/>
        <v>0</v>
      </c>
      <c r="K202" s="18">
        <v>1</v>
      </c>
      <c r="L202" s="17">
        <f t="shared" si="42"/>
        <v>0.5813953488372093</v>
      </c>
      <c r="M202" s="132">
        <v>1</v>
      </c>
      <c r="N202" s="17">
        <f t="shared" si="57"/>
        <v>0.5813953488372093</v>
      </c>
      <c r="O202" s="18">
        <v>24</v>
      </c>
      <c r="P202" s="17">
        <f t="shared" si="44"/>
        <v>13.953488372093023</v>
      </c>
      <c r="Q202" s="18">
        <v>0</v>
      </c>
      <c r="R202" s="17">
        <f t="shared" si="54"/>
        <v>0</v>
      </c>
      <c r="S202" s="18">
        <v>0</v>
      </c>
      <c r="T202" s="17">
        <f t="shared" si="58"/>
        <v>0</v>
      </c>
      <c r="U202" s="18">
        <v>0</v>
      </c>
      <c r="V202" s="17">
        <f t="shared" si="45"/>
        <v>0</v>
      </c>
      <c r="W202" s="18">
        <v>0</v>
      </c>
      <c r="X202" s="17">
        <f t="shared" si="46"/>
        <v>0</v>
      </c>
      <c r="Y202" s="18">
        <v>0</v>
      </c>
      <c r="Z202" s="17">
        <f t="shared" si="47"/>
        <v>0</v>
      </c>
      <c r="AA202" s="63">
        <f t="shared" si="48"/>
        <v>164</v>
      </c>
      <c r="AB202" s="67">
        <f t="shared" si="49"/>
        <v>95.34883720930233</v>
      </c>
      <c r="AC202" s="18">
        <v>8</v>
      </c>
      <c r="AD202" s="76">
        <f t="shared" si="50"/>
        <v>4.651162790697675</v>
      </c>
      <c r="AE202" s="63">
        <f t="shared" si="51"/>
        <v>172</v>
      </c>
      <c r="AF202" s="76">
        <f t="shared" si="52"/>
        <v>43.98976982097187</v>
      </c>
      <c r="AG202" s="77">
        <f t="shared" si="53"/>
        <v>-56.01023017902813</v>
      </c>
    </row>
    <row r="203" spans="1:33" s="25" customFormat="1" ht="12.75">
      <c r="A203" s="226"/>
      <c r="B203" s="108">
        <v>472</v>
      </c>
      <c r="C203" s="109" t="s">
        <v>8</v>
      </c>
      <c r="D203" s="110">
        <v>391</v>
      </c>
      <c r="E203" s="18">
        <v>100</v>
      </c>
      <c r="F203" s="17">
        <f t="shared" si="39"/>
        <v>59.88023952095808</v>
      </c>
      <c r="G203" s="18">
        <v>51</v>
      </c>
      <c r="H203" s="17">
        <f t="shared" si="40"/>
        <v>30.538922155688624</v>
      </c>
      <c r="I203" s="132">
        <v>0</v>
      </c>
      <c r="J203" s="17">
        <f t="shared" si="41"/>
        <v>0</v>
      </c>
      <c r="K203" s="18">
        <v>0</v>
      </c>
      <c r="L203" s="17">
        <f t="shared" si="42"/>
        <v>0</v>
      </c>
      <c r="M203" s="132">
        <v>0</v>
      </c>
      <c r="N203" s="17">
        <f t="shared" si="57"/>
        <v>0</v>
      </c>
      <c r="O203" s="18">
        <v>0</v>
      </c>
      <c r="P203" s="17">
        <f t="shared" si="44"/>
        <v>0</v>
      </c>
      <c r="Q203" s="18">
        <v>0</v>
      </c>
      <c r="R203" s="17">
        <f t="shared" si="54"/>
        <v>0</v>
      </c>
      <c r="S203" s="18">
        <v>0</v>
      </c>
      <c r="T203" s="17">
        <f t="shared" si="58"/>
        <v>0</v>
      </c>
      <c r="U203" s="18">
        <v>0</v>
      </c>
      <c r="V203" s="17">
        <f t="shared" si="45"/>
        <v>0</v>
      </c>
      <c r="W203" s="18">
        <v>0</v>
      </c>
      <c r="X203" s="17">
        <f t="shared" si="46"/>
        <v>0</v>
      </c>
      <c r="Y203" s="18">
        <v>0</v>
      </c>
      <c r="Z203" s="17">
        <f t="shared" si="47"/>
        <v>0</v>
      </c>
      <c r="AA203" s="63">
        <f t="shared" si="48"/>
        <v>151</v>
      </c>
      <c r="AB203" s="67">
        <f t="shared" si="49"/>
        <v>90.41916167664671</v>
      </c>
      <c r="AC203" s="18">
        <v>16</v>
      </c>
      <c r="AD203" s="76">
        <f t="shared" si="50"/>
        <v>9.580838323353294</v>
      </c>
      <c r="AE203" s="63">
        <f t="shared" si="51"/>
        <v>167</v>
      </c>
      <c r="AF203" s="76">
        <f t="shared" si="52"/>
        <v>42.710997442455245</v>
      </c>
      <c r="AG203" s="77">
        <f t="shared" si="53"/>
        <v>-57.289002557544755</v>
      </c>
    </row>
    <row r="204" spans="1:33" s="57" customFormat="1" ht="12.75">
      <c r="A204" s="226"/>
      <c r="B204" s="108">
        <v>473</v>
      </c>
      <c r="C204" s="109" t="s">
        <v>7</v>
      </c>
      <c r="D204" s="110">
        <v>397</v>
      </c>
      <c r="E204" s="18">
        <v>54</v>
      </c>
      <c r="F204" s="17">
        <f t="shared" si="39"/>
        <v>28.57142857142857</v>
      </c>
      <c r="G204" s="18">
        <v>98</v>
      </c>
      <c r="H204" s="17">
        <f t="shared" si="40"/>
        <v>51.85185185185185</v>
      </c>
      <c r="I204" s="132">
        <v>6</v>
      </c>
      <c r="J204" s="17">
        <f t="shared" si="41"/>
        <v>3.1746031746031744</v>
      </c>
      <c r="K204" s="18">
        <v>1</v>
      </c>
      <c r="L204" s="17">
        <f t="shared" si="42"/>
        <v>0.5291005291005291</v>
      </c>
      <c r="M204" s="132">
        <v>0</v>
      </c>
      <c r="N204" s="17">
        <f t="shared" si="57"/>
        <v>0</v>
      </c>
      <c r="O204" s="18">
        <v>30</v>
      </c>
      <c r="P204" s="17">
        <f t="shared" si="44"/>
        <v>15.873015873015872</v>
      </c>
      <c r="Q204" s="18">
        <v>0</v>
      </c>
      <c r="R204" s="17">
        <f t="shared" si="54"/>
        <v>0</v>
      </c>
      <c r="S204" s="18">
        <v>0</v>
      </c>
      <c r="T204" s="17">
        <f t="shared" si="58"/>
        <v>0</v>
      </c>
      <c r="U204" s="18">
        <v>0</v>
      </c>
      <c r="V204" s="17">
        <f t="shared" si="45"/>
        <v>0</v>
      </c>
      <c r="W204" s="18">
        <v>0</v>
      </c>
      <c r="X204" s="17">
        <f t="shared" si="46"/>
        <v>0</v>
      </c>
      <c r="Y204" s="18">
        <v>0</v>
      </c>
      <c r="Z204" s="17">
        <f t="shared" si="47"/>
        <v>0</v>
      </c>
      <c r="AA204" s="63">
        <f t="shared" si="48"/>
        <v>189</v>
      </c>
      <c r="AB204" s="67">
        <f t="shared" si="49"/>
        <v>100</v>
      </c>
      <c r="AC204" s="18">
        <v>0</v>
      </c>
      <c r="AD204" s="76">
        <f t="shared" si="50"/>
        <v>0</v>
      </c>
      <c r="AE204" s="63">
        <f t="shared" si="51"/>
        <v>189</v>
      </c>
      <c r="AF204" s="76">
        <f t="shared" si="52"/>
        <v>47.607052896725435</v>
      </c>
      <c r="AG204" s="77">
        <f t="shared" si="53"/>
        <v>-52.392947103274565</v>
      </c>
    </row>
    <row r="205" spans="1:33" s="25" customFormat="1" ht="12.75">
      <c r="A205" s="226"/>
      <c r="B205" s="108">
        <v>473</v>
      </c>
      <c r="C205" s="109" t="s">
        <v>16</v>
      </c>
      <c r="D205" s="110">
        <v>444</v>
      </c>
      <c r="E205" s="18">
        <v>63</v>
      </c>
      <c r="F205" s="17">
        <f aca="true" t="shared" si="59" ref="F205:F217">E205/AE205*100</f>
        <v>26.923076923076923</v>
      </c>
      <c r="G205" s="18">
        <v>152</v>
      </c>
      <c r="H205" s="17">
        <f aca="true" t="shared" si="60" ref="H205:H217">G205/AE205*100</f>
        <v>64.95726495726495</v>
      </c>
      <c r="I205" s="132">
        <v>3</v>
      </c>
      <c r="J205" s="17">
        <f aca="true" t="shared" si="61" ref="J205:J217">I205/AE205*100</f>
        <v>1.282051282051282</v>
      </c>
      <c r="K205" s="18">
        <v>1</v>
      </c>
      <c r="L205" s="17">
        <f aca="true" t="shared" si="62" ref="L205:L217">K205/AE205*100</f>
        <v>0.4273504273504274</v>
      </c>
      <c r="M205" s="132">
        <v>2</v>
      </c>
      <c r="N205" s="17">
        <f t="shared" si="57"/>
        <v>0.8547008547008548</v>
      </c>
      <c r="O205" s="18">
        <v>9</v>
      </c>
      <c r="P205" s="17">
        <f aca="true" t="shared" si="63" ref="P205:P217">O205/AE205*100</f>
        <v>3.8461538461538463</v>
      </c>
      <c r="Q205" s="18">
        <v>0</v>
      </c>
      <c r="R205" s="17">
        <f t="shared" si="54"/>
        <v>0</v>
      </c>
      <c r="S205" s="18">
        <v>1</v>
      </c>
      <c r="T205" s="17">
        <f t="shared" si="58"/>
        <v>0.4273504273504274</v>
      </c>
      <c r="U205" s="18">
        <v>0</v>
      </c>
      <c r="V205" s="17">
        <f aca="true" t="shared" si="64" ref="V205:V217">U205/AE205*100</f>
        <v>0</v>
      </c>
      <c r="W205" s="18">
        <v>0</v>
      </c>
      <c r="X205" s="17">
        <f aca="true" t="shared" si="65" ref="X205:X217">W205/AE205*100</f>
        <v>0</v>
      </c>
      <c r="Y205" s="18">
        <v>0</v>
      </c>
      <c r="Z205" s="17">
        <f aca="true" t="shared" si="66" ref="Z205:Z217">Y205/AE205*100</f>
        <v>0</v>
      </c>
      <c r="AA205" s="63">
        <f aca="true" t="shared" si="67" ref="AA205:AA217">Y205+W205+U205+S205+O205+M205+K205+I205+G205+E205</f>
        <v>231</v>
      </c>
      <c r="AB205" s="67">
        <f aca="true" t="shared" si="68" ref="AB205:AB217">AA205/AE205*100</f>
        <v>98.71794871794873</v>
      </c>
      <c r="AC205" s="18">
        <v>3</v>
      </c>
      <c r="AD205" s="76">
        <f aca="true" t="shared" si="69" ref="AD205:AD217">AC205/AE205*100</f>
        <v>1.282051282051282</v>
      </c>
      <c r="AE205" s="63">
        <f aca="true" t="shared" si="70" ref="AE205:AE217">AA205+AC205</f>
        <v>234</v>
      </c>
      <c r="AF205" s="76">
        <f aca="true" t="shared" si="71" ref="AF205:AF217">AE205/D205*100</f>
        <v>52.702702702702695</v>
      </c>
      <c r="AG205" s="77">
        <f aca="true" t="shared" si="72" ref="AG205:AG217">AF205-100</f>
        <v>-47.297297297297305</v>
      </c>
    </row>
    <row r="206" spans="1:33" s="25" customFormat="1" ht="12.75">
      <c r="A206" s="226"/>
      <c r="B206" s="108">
        <v>474</v>
      </c>
      <c r="C206" s="109" t="s">
        <v>7</v>
      </c>
      <c r="D206" s="110">
        <v>157</v>
      </c>
      <c r="E206" s="18">
        <v>52</v>
      </c>
      <c r="F206" s="17">
        <f t="shared" si="59"/>
        <v>47.706422018348626</v>
      </c>
      <c r="G206" s="18">
        <v>50</v>
      </c>
      <c r="H206" s="17">
        <f t="shared" si="60"/>
        <v>45.87155963302752</v>
      </c>
      <c r="I206" s="132">
        <v>0</v>
      </c>
      <c r="J206" s="17">
        <f t="shared" si="61"/>
        <v>0</v>
      </c>
      <c r="K206" s="18">
        <v>0</v>
      </c>
      <c r="L206" s="17">
        <f t="shared" si="62"/>
        <v>0</v>
      </c>
      <c r="M206" s="132">
        <v>0</v>
      </c>
      <c r="N206" s="17">
        <f t="shared" si="57"/>
        <v>0</v>
      </c>
      <c r="O206" s="18">
        <v>6</v>
      </c>
      <c r="P206" s="17">
        <f t="shared" si="63"/>
        <v>5.5045871559633035</v>
      </c>
      <c r="Q206" s="18">
        <v>0</v>
      </c>
      <c r="R206" s="17">
        <f aca="true" t="shared" si="73" ref="R206:R219">Q206/AE206*100</f>
        <v>0</v>
      </c>
      <c r="S206" s="18">
        <v>1</v>
      </c>
      <c r="T206" s="17">
        <f t="shared" si="58"/>
        <v>0.9174311926605505</v>
      </c>
      <c r="U206" s="18">
        <v>0</v>
      </c>
      <c r="V206" s="17">
        <f t="shared" si="64"/>
        <v>0</v>
      </c>
      <c r="W206" s="18">
        <v>0</v>
      </c>
      <c r="X206" s="17">
        <f t="shared" si="65"/>
        <v>0</v>
      </c>
      <c r="Y206" s="18">
        <v>0</v>
      </c>
      <c r="Z206" s="17">
        <f t="shared" si="66"/>
        <v>0</v>
      </c>
      <c r="AA206" s="63">
        <f t="shared" si="67"/>
        <v>109</v>
      </c>
      <c r="AB206" s="67">
        <f t="shared" si="68"/>
        <v>100</v>
      </c>
      <c r="AC206" s="18">
        <v>0</v>
      </c>
      <c r="AD206" s="76">
        <f t="shared" si="69"/>
        <v>0</v>
      </c>
      <c r="AE206" s="63">
        <f t="shared" si="70"/>
        <v>109</v>
      </c>
      <c r="AF206" s="76">
        <f t="shared" si="71"/>
        <v>69.42675159235668</v>
      </c>
      <c r="AG206" s="77">
        <f t="shared" si="72"/>
        <v>-30.57324840764332</v>
      </c>
    </row>
    <row r="207" spans="1:33" s="25" customFormat="1" ht="12.75">
      <c r="A207" s="226"/>
      <c r="B207" s="108">
        <v>478</v>
      </c>
      <c r="C207" s="109" t="s">
        <v>7</v>
      </c>
      <c r="D207" s="110">
        <v>450</v>
      </c>
      <c r="E207" s="18">
        <v>84</v>
      </c>
      <c r="F207" s="17">
        <f t="shared" si="59"/>
        <v>34.42622950819672</v>
      </c>
      <c r="G207" s="18">
        <v>118</v>
      </c>
      <c r="H207" s="17">
        <f t="shared" si="60"/>
        <v>48.36065573770492</v>
      </c>
      <c r="I207" s="132">
        <v>7</v>
      </c>
      <c r="J207" s="17">
        <f t="shared" si="61"/>
        <v>2.8688524590163933</v>
      </c>
      <c r="K207" s="18">
        <v>0</v>
      </c>
      <c r="L207" s="17">
        <f t="shared" si="62"/>
        <v>0</v>
      </c>
      <c r="M207" s="132">
        <v>0</v>
      </c>
      <c r="N207" s="17">
        <f t="shared" si="57"/>
        <v>0</v>
      </c>
      <c r="O207" s="18">
        <v>30</v>
      </c>
      <c r="P207" s="17">
        <f t="shared" si="63"/>
        <v>12.295081967213115</v>
      </c>
      <c r="Q207" s="18">
        <v>0</v>
      </c>
      <c r="R207" s="17">
        <f t="shared" si="73"/>
        <v>0</v>
      </c>
      <c r="S207" s="18">
        <v>1</v>
      </c>
      <c r="T207" s="17">
        <f t="shared" si="58"/>
        <v>0.4098360655737705</v>
      </c>
      <c r="U207" s="18">
        <v>1</v>
      </c>
      <c r="V207" s="17">
        <f t="shared" si="64"/>
        <v>0.4098360655737705</v>
      </c>
      <c r="W207" s="18">
        <v>0</v>
      </c>
      <c r="X207" s="17">
        <f t="shared" si="65"/>
        <v>0</v>
      </c>
      <c r="Y207" s="18">
        <v>1</v>
      </c>
      <c r="Z207" s="17">
        <f t="shared" si="66"/>
        <v>0.4098360655737705</v>
      </c>
      <c r="AA207" s="63">
        <f t="shared" si="67"/>
        <v>242</v>
      </c>
      <c r="AB207" s="67">
        <f t="shared" si="68"/>
        <v>99.18032786885246</v>
      </c>
      <c r="AC207" s="18">
        <v>2</v>
      </c>
      <c r="AD207" s="76">
        <f t="shared" si="69"/>
        <v>0.819672131147541</v>
      </c>
      <c r="AE207" s="63">
        <f t="shared" si="70"/>
        <v>244</v>
      </c>
      <c r="AF207" s="76">
        <f t="shared" si="71"/>
        <v>54.22222222222223</v>
      </c>
      <c r="AG207" s="77">
        <f t="shared" si="72"/>
        <v>-45.77777777777777</v>
      </c>
    </row>
    <row r="208" spans="1:33" s="25" customFormat="1" ht="12.75">
      <c r="A208" s="226"/>
      <c r="B208" s="108">
        <v>478</v>
      </c>
      <c r="C208" s="109" t="s">
        <v>8</v>
      </c>
      <c r="D208" s="110">
        <v>451</v>
      </c>
      <c r="E208" s="18">
        <v>71</v>
      </c>
      <c r="F208" s="17">
        <f t="shared" si="59"/>
        <v>30.08474576271186</v>
      </c>
      <c r="G208" s="18">
        <v>93</v>
      </c>
      <c r="H208" s="17">
        <f t="shared" si="60"/>
        <v>39.40677966101695</v>
      </c>
      <c r="I208" s="132">
        <v>10</v>
      </c>
      <c r="J208" s="17">
        <f t="shared" si="61"/>
        <v>4.23728813559322</v>
      </c>
      <c r="K208" s="18">
        <v>0</v>
      </c>
      <c r="L208" s="17">
        <f t="shared" si="62"/>
        <v>0</v>
      </c>
      <c r="M208" s="132">
        <v>2</v>
      </c>
      <c r="N208" s="17">
        <f t="shared" si="57"/>
        <v>0.847457627118644</v>
      </c>
      <c r="O208" s="18">
        <v>54</v>
      </c>
      <c r="P208" s="17">
        <f t="shared" si="63"/>
        <v>22.88135593220339</v>
      </c>
      <c r="Q208" s="18">
        <v>0</v>
      </c>
      <c r="R208" s="17">
        <f t="shared" si="73"/>
        <v>0</v>
      </c>
      <c r="S208" s="18">
        <v>0</v>
      </c>
      <c r="T208" s="17">
        <f t="shared" si="58"/>
        <v>0</v>
      </c>
      <c r="U208" s="18">
        <v>0</v>
      </c>
      <c r="V208" s="17">
        <f t="shared" si="64"/>
        <v>0</v>
      </c>
      <c r="W208" s="18">
        <v>0</v>
      </c>
      <c r="X208" s="17">
        <f t="shared" si="65"/>
        <v>0</v>
      </c>
      <c r="Y208" s="18">
        <v>0</v>
      </c>
      <c r="Z208" s="17">
        <f t="shared" si="66"/>
        <v>0</v>
      </c>
      <c r="AA208" s="63">
        <f t="shared" si="67"/>
        <v>230</v>
      </c>
      <c r="AB208" s="67">
        <f t="shared" si="68"/>
        <v>97.45762711864407</v>
      </c>
      <c r="AC208" s="18">
        <v>6</v>
      </c>
      <c r="AD208" s="76">
        <f t="shared" si="69"/>
        <v>2.5423728813559325</v>
      </c>
      <c r="AE208" s="63">
        <f t="shared" si="70"/>
        <v>236</v>
      </c>
      <c r="AF208" s="76">
        <f t="shared" si="71"/>
        <v>52.328159645232816</v>
      </c>
      <c r="AG208" s="77">
        <f t="shared" si="72"/>
        <v>-47.671840354767184</v>
      </c>
    </row>
    <row r="209" spans="1:33" s="57" customFormat="1" ht="12.75">
      <c r="A209" s="226"/>
      <c r="B209" s="108">
        <v>479</v>
      </c>
      <c r="C209" s="109" t="s">
        <v>7</v>
      </c>
      <c r="D209" s="110">
        <v>476</v>
      </c>
      <c r="E209" s="18">
        <v>162</v>
      </c>
      <c r="F209" s="17">
        <f t="shared" si="59"/>
        <v>59.55882352941176</v>
      </c>
      <c r="G209" s="18">
        <v>83</v>
      </c>
      <c r="H209" s="17">
        <f t="shared" si="60"/>
        <v>30.514705882352942</v>
      </c>
      <c r="I209" s="132">
        <v>7</v>
      </c>
      <c r="J209" s="17">
        <f t="shared" si="61"/>
        <v>2.5735294117647056</v>
      </c>
      <c r="K209" s="18">
        <v>2</v>
      </c>
      <c r="L209" s="17">
        <f t="shared" si="62"/>
        <v>0.7352941176470588</v>
      </c>
      <c r="M209" s="132">
        <v>0</v>
      </c>
      <c r="N209" s="17">
        <f t="shared" si="57"/>
        <v>0</v>
      </c>
      <c r="O209" s="18">
        <v>8</v>
      </c>
      <c r="P209" s="17">
        <f t="shared" si="63"/>
        <v>2.941176470588235</v>
      </c>
      <c r="Q209" s="18">
        <v>0</v>
      </c>
      <c r="R209" s="17">
        <f t="shared" si="73"/>
        <v>0</v>
      </c>
      <c r="S209" s="18">
        <v>2</v>
      </c>
      <c r="T209" s="17">
        <f t="shared" si="58"/>
        <v>0.7352941176470588</v>
      </c>
      <c r="U209" s="18">
        <v>1</v>
      </c>
      <c r="V209" s="17">
        <f t="shared" si="64"/>
        <v>0.3676470588235294</v>
      </c>
      <c r="W209" s="18">
        <v>0</v>
      </c>
      <c r="X209" s="17">
        <f t="shared" si="65"/>
        <v>0</v>
      </c>
      <c r="Y209" s="18">
        <v>0</v>
      </c>
      <c r="Z209" s="17">
        <f t="shared" si="66"/>
        <v>0</v>
      </c>
      <c r="AA209" s="63">
        <f t="shared" si="67"/>
        <v>265</v>
      </c>
      <c r="AB209" s="67">
        <f t="shared" si="68"/>
        <v>97.42647058823529</v>
      </c>
      <c r="AC209" s="18">
        <v>7</v>
      </c>
      <c r="AD209" s="76">
        <f t="shared" si="69"/>
        <v>2.5735294117647056</v>
      </c>
      <c r="AE209" s="63">
        <f t="shared" si="70"/>
        <v>272</v>
      </c>
      <c r="AF209" s="76">
        <f t="shared" si="71"/>
        <v>57.14285714285714</v>
      </c>
      <c r="AG209" s="77">
        <f t="shared" si="72"/>
        <v>-42.85714285714286</v>
      </c>
    </row>
    <row r="210" spans="1:33" s="25" customFormat="1" ht="12.75">
      <c r="A210" s="226"/>
      <c r="B210" s="108">
        <v>483</v>
      </c>
      <c r="C210" s="109" t="s">
        <v>7</v>
      </c>
      <c r="D210" s="110">
        <v>248</v>
      </c>
      <c r="E210" s="18">
        <v>27</v>
      </c>
      <c r="F210" s="17">
        <f t="shared" si="59"/>
        <v>23.893805309734514</v>
      </c>
      <c r="G210" s="18">
        <v>48</v>
      </c>
      <c r="H210" s="17">
        <f t="shared" si="60"/>
        <v>42.47787610619469</v>
      </c>
      <c r="I210" s="132">
        <v>3</v>
      </c>
      <c r="J210" s="17">
        <f t="shared" si="61"/>
        <v>2.6548672566371683</v>
      </c>
      <c r="K210" s="18">
        <v>1</v>
      </c>
      <c r="L210" s="17">
        <f t="shared" si="62"/>
        <v>0.8849557522123894</v>
      </c>
      <c r="M210" s="132">
        <v>1</v>
      </c>
      <c r="N210" s="17">
        <f t="shared" si="57"/>
        <v>0.8849557522123894</v>
      </c>
      <c r="O210" s="18">
        <v>27</v>
      </c>
      <c r="P210" s="17">
        <f t="shared" si="63"/>
        <v>23.893805309734514</v>
      </c>
      <c r="Q210" s="18">
        <v>0</v>
      </c>
      <c r="R210" s="17">
        <f t="shared" si="73"/>
        <v>0</v>
      </c>
      <c r="S210" s="18">
        <v>0</v>
      </c>
      <c r="T210" s="17">
        <f t="shared" si="58"/>
        <v>0</v>
      </c>
      <c r="U210" s="18">
        <v>2</v>
      </c>
      <c r="V210" s="17">
        <f t="shared" si="64"/>
        <v>1.7699115044247788</v>
      </c>
      <c r="W210" s="18">
        <v>1</v>
      </c>
      <c r="X210" s="17">
        <f t="shared" si="65"/>
        <v>0.8849557522123894</v>
      </c>
      <c r="Y210" s="18">
        <v>0</v>
      </c>
      <c r="Z210" s="17">
        <f t="shared" si="66"/>
        <v>0</v>
      </c>
      <c r="AA210" s="63">
        <f t="shared" si="67"/>
        <v>110</v>
      </c>
      <c r="AB210" s="67">
        <f t="shared" si="68"/>
        <v>97.34513274336283</v>
      </c>
      <c r="AC210" s="18">
        <v>3</v>
      </c>
      <c r="AD210" s="76">
        <f t="shared" si="69"/>
        <v>2.6548672566371683</v>
      </c>
      <c r="AE210" s="63">
        <f t="shared" si="70"/>
        <v>113</v>
      </c>
      <c r="AF210" s="76">
        <f t="shared" si="71"/>
        <v>45.564516129032256</v>
      </c>
      <c r="AG210" s="77">
        <f t="shared" si="72"/>
        <v>-54.435483870967744</v>
      </c>
    </row>
    <row r="211" spans="1:33" s="25" customFormat="1" ht="12.75">
      <c r="A211" s="226"/>
      <c r="B211" s="108">
        <v>484</v>
      </c>
      <c r="C211" s="109" t="s">
        <v>7</v>
      </c>
      <c r="D211" s="110">
        <v>390</v>
      </c>
      <c r="E211" s="18">
        <v>71</v>
      </c>
      <c r="F211" s="17">
        <f t="shared" si="59"/>
        <v>41.52046783625731</v>
      </c>
      <c r="G211" s="18">
        <v>85</v>
      </c>
      <c r="H211" s="17">
        <f t="shared" si="60"/>
        <v>49.707602339181285</v>
      </c>
      <c r="I211" s="132">
        <v>0</v>
      </c>
      <c r="J211" s="17">
        <f t="shared" si="61"/>
        <v>0</v>
      </c>
      <c r="K211" s="18">
        <v>1</v>
      </c>
      <c r="L211" s="17">
        <f t="shared" si="62"/>
        <v>0.5847953216374269</v>
      </c>
      <c r="M211" s="132">
        <v>0</v>
      </c>
      <c r="N211" s="17">
        <f t="shared" si="57"/>
        <v>0</v>
      </c>
      <c r="O211" s="18">
        <v>3</v>
      </c>
      <c r="P211" s="17">
        <f t="shared" si="63"/>
        <v>1.7543859649122806</v>
      </c>
      <c r="Q211" s="18">
        <v>0</v>
      </c>
      <c r="R211" s="17">
        <f t="shared" si="73"/>
        <v>0</v>
      </c>
      <c r="S211" s="18">
        <v>1</v>
      </c>
      <c r="T211" s="17">
        <f t="shared" si="58"/>
        <v>0.5847953216374269</v>
      </c>
      <c r="U211" s="18">
        <v>0</v>
      </c>
      <c r="V211" s="17">
        <f t="shared" si="64"/>
        <v>0</v>
      </c>
      <c r="W211" s="18">
        <v>0</v>
      </c>
      <c r="X211" s="17">
        <f t="shared" si="65"/>
        <v>0</v>
      </c>
      <c r="Y211" s="18">
        <v>0</v>
      </c>
      <c r="Z211" s="17">
        <f t="shared" si="66"/>
        <v>0</v>
      </c>
      <c r="AA211" s="63">
        <f t="shared" si="67"/>
        <v>161</v>
      </c>
      <c r="AB211" s="67">
        <f t="shared" si="68"/>
        <v>94.15204678362574</v>
      </c>
      <c r="AC211" s="18">
        <v>10</v>
      </c>
      <c r="AD211" s="76">
        <f t="shared" si="69"/>
        <v>5.847953216374268</v>
      </c>
      <c r="AE211" s="63">
        <f t="shared" si="70"/>
        <v>171</v>
      </c>
      <c r="AF211" s="76">
        <f t="shared" si="71"/>
        <v>43.84615384615385</v>
      </c>
      <c r="AG211" s="77">
        <f t="shared" si="72"/>
        <v>-56.15384615384615</v>
      </c>
    </row>
    <row r="212" spans="1:33" s="25" customFormat="1" ht="12.75">
      <c r="A212" s="226"/>
      <c r="B212" s="108">
        <v>484</v>
      </c>
      <c r="C212" s="109" t="s">
        <v>8</v>
      </c>
      <c r="D212" s="110">
        <v>391</v>
      </c>
      <c r="E212" s="18">
        <v>71</v>
      </c>
      <c r="F212" s="17">
        <f t="shared" si="59"/>
        <v>35.5</v>
      </c>
      <c r="G212" s="18">
        <v>114</v>
      </c>
      <c r="H212" s="17">
        <f t="shared" si="60"/>
        <v>56.99999999999999</v>
      </c>
      <c r="I212" s="132">
        <v>1</v>
      </c>
      <c r="J212" s="17">
        <f t="shared" si="61"/>
        <v>0.5</v>
      </c>
      <c r="K212" s="18">
        <v>2</v>
      </c>
      <c r="L212" s="17">
        <f t="shared" si="62"/>
        <v>1</v>
      </c>
      <c r="M212" s="132">
        <v>0</v>
      </c>
      <c r="N212" s="17">
        <f t="shared" si="57"/>
        <v>0</v>
      </c>
      <c r="O212" s="18">
        <v>6</v>
      </c>
      <c r="P212" s="17">
        <f t="shared" si="63"/>
        <v>3</v>
      </c>
      <c r="Q212" s="18">
        <v>0</v>
      </c>
      <c r="R212" s="17">
        <f t="shared" si="73"/>
        <v>0</v>
      </c>
      <c r="S212" s="18">
        <v>1</v>
      </c>
      <c r="T212" s="17">
        <f t="shared" si="58"/>
        <v>0.5</v>
      </c>
      <c r="U212" s="18">
        <v>0</v>
      </c>
      <c r="V212" s="17">
        <f t="shared" si="64"/>
        <v>0</v>
      </c>
      <c r="W212" s="18">
        <v>0</v>
      </c>
      <c r="X212" s="17">
        <f t="shared" si="65"/>
        <v>0</v>
      </c>
      <c r="Y212" s="18">
        <v>0</v>
      </c>
      <c r="Z212" s="17">
        <f t="shared" si="66"/>
        <v>0</v>
      </c>
      <c r="AA212" s="63">
        <f t="shared" si="67"/>
        <v>195</v>
      </c>
      <c r="AB212" s="67">
        <f t="shared" si="68"/>
        <v>97.5</v>
      </c>
      <c r="AC212" s="18">
        <v>5</v>
      </c>
      <c r="AD212" s="76">
        <f t="shared" si="69"/>
        <v>2.5</v>
      </c>
      <c r="AE212" s="63">
        <f t="shared" si="70"/>
        <v>200</v>
      </c>
      <c r="AF212" s="76">
        <f t="shared" si="71"/>
        <v>51.150895140664964</v>
      </c>
      <c r="AG212" s="77">
        <f t="shared" si="72"/>
        <v>-48.849104859335036</v>
      </c>
    </row>
    <row r="213" spans="1:33" s="57" customFormat="1" ht="12.75">
      <c r="A213" s="226"/>
      <c r="B213" s="108">
        <v>484</v>
      </c>
      <c r="C213" s="109" t="s">
        <v>16</v>
      </c>
      <c r="D213" s="110">
        <v>212</v>
      </c>
      <c r="E213" s="18">
        <v>62</v>
      </c>
      <c r="F213" s="17">
        <f t="shared" si="59"/>
        <v>50</v>
      </c>
      <c r="G213" s="18">
        <v>44</v>
      </c>
      <c r="H213" s="17">
        <f t="shared" si="60"/>
        <v>35.483870967741936</v>
      </c>
      <c r="I213" s="132">
        <v>2</v>
      </c>
      <c r="J213" s="17">
        <f t="shared" si="61"/>
        <v>1.6129032258064515</v>
      </c>
      <c r="K213" s="18">
        <v>1</v>
      </c>
      <c r="L213" s="17">
        <f t="shared" si="62"/>
        <v>0.8064516129032258</v>
      </c>
      <c r="M213" s="132">
        <v>4</v>
      </c>
      <c r="N213" s="17">
        <f t="shared" si="57"/>
        <v>3.225806451612903</v>
      </c>
      <c r="O213" s="18">
        <v>1</v>
      </c>
      <c r="P213" s="17">
        <f t="shared" si="63"/>
        <v>0.8064516129032258</v>
      </c>
      <c r="Q213" s="18">
        <v>2</v>
      </c>
      <c r="R213" s="17">
        <f t="shared" si="73"/>
        <v>1.6129032258064515</v>
      </c>
      <c r="S213" s="18">
        <v>3</v>
      </c>
      <c r="T213" s="17">
        <f t="shared" si="58"/>
        <v>2.4193548387096775</v>
      </c>
      <c r="U213" s="18">
        <v>0</v>
      </c>
      <c r="V213" s="17">
        <f t="shared" si="64"/>
        <v>0</v>
      </c>
      <c r="W213" s="18">
        <v>0</v>
      </c>
      <c r="X213" s="17">
        <f t="shared" si="65"/>
        <v>0</v>
      </c>
      <c r="Y213" s="18">
        <v>0</v>
      </c>
      <c r="Z213" s="17">
        <f t="shared" si="66"/>
        <v>0</v>
      </c>
      <c r="AA213" s="63">
        <f t="shared" si="67"/>
        <v>117</v>
      </c>
      <c r="AB213" s="67">
        <f t="shared" si="68"/>
        <v>94.35483870967742</v>
      </c>
      <c r="AC213" s="18">
        <v>7</v>
      </c>
      <c r="AD213" s="76">
        <f t="shared" si="69"/>
        <v>5.64516129032258</v>
      </c>
      <c r="AE213" s="63">
        <f t="shared" si="70"/>
        <v>124</v>
      </c>
      <c r="AF213" s="76">
        <f t="shared" si="71"/>
        <v>58.490566037735846</v>
      </c>
      <c r="AG213" s="77">
        <f t="shared" si="72"/>
        <v>-41.509433962264154</v>
      </c>
    </row>
    <row r="214" spans="1:33" s="57" customFormat="1" ht="12.75">
      <c r="A214" s="226"/>
      <c r="B214" s="108">
        <v>486</v>
      </c>
      <c r="C214" s="109" t="s">
        <v>7</v>
      </c>
      <c r="D214" s="110">
        <v>566</v>
      </c>
      <c r="E214" s="18">
        <v>119</v>
      </c>
      <c r="F214" s="17">
        <f t="shared" si="59"/>
        <v>45.76923076923077</v>
      </c>
      <c r="G214" s="18">
        <v>99</v>
      </c>
      <c r="H214" s="17">
        <f t="shared" si="60"/>
        <v>38.07692307692307</v>
      </c>
      <c r="I214" s="132">
        <v>5</v>
      </c>
      <c r="J214" s="17">
        <f t="shared" si="61"/>
        <v>1.9230769230769231</v>
      </c>
      <c r="K214" s="18">
        <v>1</v>
      </c>
      <c r="L214" s="17">
        <f t="shared" si="62"/>
        <v>0.38461538461538464</v>
      </c>
      <c r="M214" s="132">
        <v>5</v>
      </c>
      <c r="N214" s="17">
        <f t="shared" si="57"/>
        <v>1.9230769230769231</v>
      </c>
      <c r="O214" s="18">
        <v>21</v>
      </c>
      <c r="P214" s="17">
        <f t="shared" si="63"/>
        <v>8.076923076923077</v>
      </c>
      <c r="Q214" s="18">
        <v>0</v>
      </c>
      <c r="R214" s="17">
        <f t="shared" si="73"/>
        <v>0</v>
      </c>
      <c r="S214" s="18">
        <v>0</v>
      </c>
      <c r="T214" s="17">
        <f t="shared" si="58"/>
        <v>0</v>
      </c>
      <c r="U214" s="18">
        <v>0</v>
      </c>
      <c r="V214" s="17">
        <f t="shared" si="64"/>
        <v>0</v>
      </c>
      <c r="W214" s="18">
        <v>0</v>
      </c>
      <c r="X214" s="17">
        <f t="shared" si="65"/>
        <v>0</v>
      </c>
      <c r="Y214" s="18">
        <v>0</v>
      </c>
      <c r="Z214" s="17">
        <f t="shared" si="66"/>
        <v>0</v>
      </c>
      <c r="AA214" s="63">
        <f t="shared" si="67"/>
        <v>250</v>
      </c>
      <c r="AB214" s="67">
        <f t="shared" si="68"/>
        <v>96.15384615384616</v>
      </c>
      <c r="AC214" s="18">
        <v>10</v>
      </c>
      <c r="AD214" s="76">
        <f t="shared" si="69"/>
        <v>3.8461538461538463</v>
      </c>
      <c r="AE214" s="63">
        <f t="shared" si="70"/>
        <v>260</v>
      </c>
      <c r="AF214" s="76">
        <f t="shared" si="71"/>
        <v>45.936395759717314</v>
      </c>
      <c r="AG214" s="77">
        <f t="shared" si="72"/>
        <v>-54.063604240282686</v>
      </c>
    </row>
    <row r="215" spans="1:33" s="57" customFormat="1" ht="12.75">
      <c r="A215" s="226"/>
      <c r="B215" s="108">
        <v>486</v>
      </c>
      <c r="C215" s="109" t="s">
        <v>8</v>
      </c>
      <c r="D215" s="110">
        <v>567</v>
      </c>
      <c r="E215" s="18">
        <v>106</v>
      </c>
      <c r="F215" s="17">
        <f t="shared" si="59"/>
        <v>42.06349206349206</v>
      </c>
      <c r="G215" s="18">
        <v>111</v>
      </c>
      <c r="H215" s="17">
        <f t="shared" si="60"/>
        <v>44.047619047619044</v>
      </c>
      <c r="I215" s="132">
        <v>4</v>
      </c>
      <c r="J215" s="17">
        <f t="shared" si="61"/>
        <v>1.5873015873015872</v>
      </c>
      <c r="K215" s="18">
        <v>1</v>
      </c>
      <c r="L215" s="17">
        <f t="shared" si="62"/>
        <v>0.3968253968253968</v>
      </c>
      <c r="M215" s="132">
        <v>4</v>
      </c>
      <c r="N215" s="17">
        <f t="shared" si="57"/>
        <v>1.5873015873015872</v>
      </c>
      <c r="O215" s="18">
        <v>17</v>
      </c>
      <c r="P215" s="17">
        <f t="shared" si="63"/>
        <v>6.746031746031746</v>
      </c>
      <c r="Q215" s="18">
        <v>0</v>
      </c>
      <c r="R215" s="17">
        <f t="shared" si="73"/>
        <v>0</v>
      </c>
      <c r="S215" s="18">
        <v>3</v>
      </c>
      <c r="T215" s="17">
        <f t="shared" si="58"/>
        <v>1.1904761904761905</v>
      </c>
      <c r="U215" s="18">
        <v>0</v>
      </c>
      <c r="V215" s="17">
        <f t="shared" si="64"/>
        <v>0</v>
      </c>
      <c r="W215" s="18">
        <v>0</v>
      </c>
      <c r="X215" s="17">
        <f t="shared" si="65"/>
        <v>0</v>
      </c>
      <c r="Y215" s="18">
        <v>0</v>
      </c>
      <c r="Z215" s="17">
        <f t="shared" si="66"/>
        <v>0</v>
      </c>
      <c r="AA215" s="63">
        <f t="shared" si="67"/>
        <v>246</v>
      </c>
      <c r="AB215" s="67">
        <f t="shared" si="68"/>
        <v>97.61904761904762</v>
      </c>
      <c r="AC215" s="18">
        <v>6</v>
      </c>
      <c r="AD215" s="76">
        <f t="shared" si="69"/>
        <v>2.380952380952381</v>
      </c>
      <c r="AE215" s="63">
        <f t="shared" si="70"/>
        <v>252</v>
      </c>
      <c r="AF215" s="76">
        <f t="shared" si="71"/>
        <v>44.44444444444444</v>
      </c>
      <c r="AG215" s="77">
        <f t="shared" si="72"/>
        <v>-55.55555555555556</v>
      </c>
    </row>
    <row r="216" spans="1:33" s="25" customFormat="1" ht="12.75">
      <c r="A216" s="226" t="s">
        <v>15</v>
      </c>
      <c r="B216" s="108">
        <v>487</v>
      </c>
      <c r="C216" s="109" t="s">
        <v>7</v>
      </c>
      <c r="D216" s="110">
        <v>636</v>
      </c>
      <c r="E216" s="18">
        <v>153</v>
      </c>
      <c r="F216" s="17">
        <f t="shared" si="59"/>
        <v>44.868035190615835</v>
      </c>
      <c r="G216" s="18">
        <v>156</v>
      </c>
      <c r="H216" s="17">
        <f t="shared" si="60"/>
        <v>45.74780058651026</v>
      </c>
      <c r="I216" s="132">
        <v>10</v>
      </c>
      <c r="J216" s="17">
        <f t="shared" si="61"/>
        <v>2.932551319648094</v>
      </c>
      <c r="K216" s="18">
        <v>0</v>
      </c>
      <c r="L216" s="17">
        <f t="shared" si="62"/>
        <v>0</v>
      </c>
      <c r="M216" s="132">
        <v>2</v>
      </c>
      <c r="N216" s="17">
        <f t="shared" si="57"/>
        <v>0.5865102639296188</v>
      </c>
      <c r="O216" s="18">
        <v>12</v>
      </c>
      <c r="P216" s="17">
        <f t="shared" si="63"/>
        <v>3.519061583577713</v>
      </c>
      <c r="Q216" s="18">
        <v>0</v>
      </c>
      <c r="R216" s="17">
        <f t="shared" si="73"/>
        <v>0</v>
      </c>
      <c r="S216" s="18">
        <v>0</v>
      </c>
      <c r="T216" s="17">
        <f t="shared" si="58"/>
        <v>0</v>
      </c>
      <c r="U216" s="18">
        <v>0</v>
      </c>
      <c r="V216" s="17">
        <f t="shared" si="64"/>
        <v>0</v>
      </c>
      <c r="W216" s="18">
        <v>0</v>
      </c>
      <c r="X216" s="17">
        <f t="shared" si="65"/>
        <v>0</v>
      </c>
      <c r="Y216" s="18">
        <v>0</v>
      </c>
      <c r="Z216" s="17">
        <f t="shared" si="66"/>
        <v>0</v>
      </c>
      <c r="AA216" s="63">
        <f t="shared" si="67"/>
        <v>333</v>
      </c>
      <c r="AB216" s="67">
        <f t="shared" si="68"/>
        <v>97.65395894428153</v>
      </c>
      <c r="AC216" s="18">
        <v>8</v>
      </c>
      <c r="AD216" s="76">
        <f t="shared" si="69"/>
        <v>2.346041055718475</v>
      </c>
      <c r="AE216" s="63">
        <f t="shared" si="70"/>
        <v>341</v>
      </c>
      <c r="AF216" s="76">
        <f t="shared" si="71"/>
        <v>53.61635220125787</v>
      </c>
      <c r="AG216" s="77">
        <f t="shared" si="72"/>
        <v>-46.38364779874213</v>
      </c>
    </row>
    <row r="217" spans="1:33" s="25" customFormat="1" ht="13.5" thickBot="1">
      <c r="A217" s="227"/>
      <c r="B217" s="111">
        <v>488</v>
      </c>
      <c r="C217" s="112" t="s">
        <v>7</v>
      </c>
      <c r="D217" s="113">
        <v>377</v>
      </c>
      <c r="E217" s="51">
        <v>46</v>
      </c>
      <c r="F217" s="50">
        <f t="shared" si="59"/>
        <v>27.878787878787882</v>
      </c>
      <c r="G217" s="51">
        <v>102</v>
      </c>
      <c r="H217" s="50">
        <f t="shared" si="60"/>
        <v>61.81818181818181</v>
      </c>
      <c r="I217" s="134">
        <v>3</v>
      </c>
      <c r="J217" s="50">
        <f t="shared" si="61"/>
        <v>1.8181818181818181</v>
      </c>
      <c r="K217" s="51">
        <v>1</v>
      </c>
      <c r="L217" s="50">
        <f t="shared" si="62"/>
        <v>0.6060606060606061</v>
      </c>
      <c r="M217" s="134">
        <v>1</v>
      </c>
      <c r="N217" s="50">
        <f t="shared" si="57"/>
        <v>0.6060606060606061</v>
      </c>
      <c r="O217" s="51">
        <v>11</v>
      </c>
      <c r="P217" s="50">
        <f t="shared" si="63"/>
        <v>6.666666666666667</v>
      </c>
      <c r="Q217" s="51">
        <v>0</v>
      </c>
      <c r="R217" s="50">
        <f t="shared" si="73"/>
        <v>0</v>
      </c>
      <c r="S217" s="51">
        <v>1</v>
      </c>
      <c r="T217" s="50">
        <f t="shared" si="58"/>
        <v>0.6060606060606061</v>
      </c>
      <c r="U217" s="51">
        <v>0</v>
      </c>
      <c r="V217" s="50">
        <f t="shared" si="64"/>
        <v>0</v>
      </c>
      <c r="W217" s="51">
        <v>0</v>
      </c>
      <c r="X217" s="50">
        <f t="shared" si="65"/>
        <v>0</v>
      </c>
      <c r="Y217" s="51">
        <v>0</v>
      </c>
      <c r="Z217" s="50">
        <f t="shared" si="66"/>
        <v>0</v>
      </c>
      <c r="AA217" s="65">
        <f t="shared" si="67"/>
        <v>165</v>
      </c>
      <c r="AB217" s="82">
        <f t="shared" si="68"/>
        <v>100</v>
      </c>
      <c r="AC217" s="51">
        <v>0</v>
      </c>
      <c r="AD217" s="116">
        <f t="shared" si="69"/>
        <v>0</v>
      </c>
      <c r="AE217" s="65">
        <f t="shared" si="70"/>
        <v>165</v>
      </c>
      <c r="AF217" s="116">
        <f t="shared" si="71"/>
        <v>43.76657824933687</v>
      </c>
      <c r="AG217" s="117">
        <f t="shared" si="72"/>
        <v>-56.23342175066313</v>
      </c>
    </row>
    <row r="218" spans="1:33" s="25" customFormat="1" ht="7.5" customHeight="1" thickBot="1" thickTop="1">
      <c r="A218" s="1"/>
      <c r="B218" s="4"/>
      <c r="C218" s="1"/>
      <c r="D218" s="7"/>
      <c r="E218" s="58"/>
      <c r="F218" s="14"/>
      <c r="G218" s="58"/>
      <c r="H218" s="14"/>
      <c r="I218" s="68"/>
      <c r="J218" s="14"/>
      <c r="K218" s="68"/>
      <c r="L218" s="14"/>
      <c r="M218" s="68"/>
      <c r="N218" s="14"/>
      <c r="O218" s="68"/>
      <c r="P218" s="14"/>
      <c r="Q218" s="14"/>
      <c r="R218" s="14"/>
      <c r="S218" s="58"/>
      <c r="T218" s="14"/>
      <c r="U218" s="58"/>
      <c r="V218" s="14"/>
      <c r="W218" s="58"/>
      <c r="X218" s="14"/>
      <c r="Y218" s="58"/>
      <c r="Z218" s="14"/>
      <c r="AA218" s="58"/>
      <c r="AB218" s="58"/>
      <c r="AC218" s="58"/>
      <c r="AD218" s="68"/>
      <c r="AE218" s="58"/>
      <c r="AF218" s="68"/>
      <c r="AG218" s="68"/>
    </row>
    <row r="219" spans="1:33" s="13" customFormat="1" ht="15" customHeight="1" thickBot="1" thickTop="1">
      <c r="A219" s="202" t="s">
        <v>20</v>
      </c>
      <c r="B219" s="202"/>
      <c r="C219" s="21">
        <f>COUNTA(C13:C217)</f>
        <v>205</v>
      </c>
      <c r="D219" s="22">
        <f>SUM(D13:D218)</f>
        <v>109475</v>
      </c>
      <c r="E219" s="22">
        <f>SUM(E13:E218)</f>
        <v>21799</v>
      </c>
      <c r="F219" s="78">
        <f>E219/AE219*100</f>
        <v>38.19695111266866</v>
      </c>
      <c r="G219" s="22">
        <f>SUM(G13:G218)</f>
        <v>20374</v>
      </c>
      <c r="H219" s="78">
        <f>G219/AE219*100</f>
        <v>35.700017522340985</v>
      </c>
      <c r="I219" s="22">
        <f>SUM(I13:I218)</f>
        <v>1121</v>
      </c>
      <c r="J219" s="78">
        <f>I219/AE219*100</f>
        <v>1.9642544243910987</v>
      </c>
      <c r="K219" s="22">
        <f>SUM(K13:K218)</f>
        <v>483</v>
      </c>
      <c r="L219" s="78">
        <f>K219/AE219*100</f>
        <v>0.8463290695636937</v>
      </c>
      <c r="M219" s="22">
        <f>SUM(M13:M218)</f>
        <v>514</v>
      </c>
      <c r="N219" s="78">
        <f>M219/AE219*100</f>
        <v>0.9006483266164359</v>
      </c>
      <c r="O219" s="22">
        <f>SUM(O13:O218)</f>
        <v>11204</v>
      </c>
      <c r="P219" s="78">
        <f>O219/AE219*100</f>
        <v>19.632030839320134</v>
      </c>
      <c r="Q219" s="22">
        <f>SUM(Q13:Q218)</f>
        <v>9</v>
      </c>
      <c r="R219" s="23">
        <f t="shared" si="73"/>
        <v>0.015770106886280007</v>
      </c>
      <c r="S219" s="22">
        <f>SUM(S13:S218)</f>
        <v>33</v>
      </c>
      <c r="T219" s="78">
        <f>S219/AE219*100</f>
        <v>0.05782372524969336</v>
      </c>
      <c r="U219" s="22">
        <f>SUM(U13:U218)</f>
        <v>24</v>
      </c>
      <c r="V219" s="78">
        <f>U219/AE219*100</f>
        <v>0.04205361836341335</v>
      </c>
      <c r="W219" s="22">
        <f>SUM(W13:W218)</f>
        <v>12</v>
      </c>
      <c r="X219" s="78">
        <f>W219/AE219*100</f>
        <v>0.021026809181706674</v>
      </c>
      <c r="Y219" s="22">
        <f>SUM(Y13:Y218)</f>
        <v>23</v>
      </c>
      <c r="Z219" s="78">
        <f>Y219/AE219*100</f>
        <v>0.040301384264937797</v>
      </c>
      <c r="AA219" s="22">
        <f>SUM(AA13:AA218)</f>
        <v>55587</v>
      </c>
      <c r="AB219" s="85">
        <f>AA219/AE219*100</f>
        <v>97.40143683196075</v>
      </c>
      <c r="AC219" s="22">
        <f>SUM(AC13:AC218)</f>
        <v>1483</v>
      </c>
      <c r="AD219" s="79">
        <f>AC219/AE219*100</f>
        <v>2.59856316803925</v>
      </c>
      <c r="AE219" s="22">
        <f>SUM(AE13:AE218)</f>
        <v>57070</v>
      </c>
      <c r="AF219" s="79">
        <f>AE219/D219*100</f>
        <v>52.13062343000685</v>
      </c>
      <c r="AG219" s="80">
        <f>AF219-100</f>
        <v>-47.86937656999315</v>
      </c>
    </row>
    <row r="220" spans="9:33" ht="9" customHeight="1" thickBot="1" thickTop="1">
      <c r="I220" s="68"/>
      <c r="K220" s="68"/>
      <c r="M220" s="68"/>
      <c r="O220" s="68"/>
      <c r="U220" s="58"/>
      <c r="AG220" s="178"/>
    </row>
    <row r="221" spans="1:33" s="170" customFormat="1" ht="15" customHeight="1" thickBot="1" thickTop="1">
      <c r="A221" s="233" t="s">
        <v>50</v>
      </c>
      <c r="B221" s="233"/>
      <c r="C221" s="169">
        <f>COUNTA(C19,C21,C26,C28,C31,C35,C42,C45,C47,C50,C53,C60:C61,C64,C84,C86,C89,C111,C120,C123:C124,C131,C137:C138,C140,C142,C145,C150,C152,C159,C174,C186)</f>
        <v>32</v>
      </c>
      <c r="D221" s="169">
        <f>SUM(D19,D21,D26,D28,D31,D35,D42,D45,D47,D50,D53,D60:D61,D64,D84,D86,D89,D111,D120,D122,D123:D124,D131,D137:D138,D140,D142,D145,D150,D152,D159,D174,D186)</f>
        <v>18658</v>
      </c>
      <c r="E221" s="169">
        <f>SUM(E19,E21,E26,E28,E31,E35,E42,E45,E47,E50,E53,E60:E61,E64,E84,E86,E89,E111,E120,E122,E123:E124,E131,E137:E138,E140,E142,E145,E150,E152,E159,E174,E186)</f>
        <v>3431</v>
      </c>
      <c r="F221" s="181">
        <f>E221/AE219*100</f>
        <v>6.011915191869634</v>
      </c>
      <c r="G221" s="169">
        <f>SUM(G19,G21,G26,G28,G31,G35,G42,G45,G47,G50,G53,G60:G61,G64,G84,G86,G89,G111,G120,G122,G123:G124,G131,G137:G138,G140,G142,G145,G150,G152,G159,G174,G186)</f>
        <v>2832</v>
      </c>
      <c r="H221" s="181">
        <f>G221/AE219*100</f>
        <v>4.962326966882776</v>
      </c>
      <c r="I221" s="169">
        <f>SUM(I19,I21,I26,I28,I31,I35,I42,I45,I47,I50,I53,I60:I61,I64,I84,I86,I89,I111,I120,I122,I123:I124,I131,I137:I138,I140,I142,I145,I150,I152,I159,I174,I186)</f>
        <v>191</v>
      </c>
      <c r="J221" s="181">
        <f>I221/AE219*100</f>
        <v>0.33467671280883127</v>
      </c>
      <c r="K221" s="169">
        <f>SUM(K19,K21,K26,K28,K31,K35,K42,K45,K47,K50,K53,K60:K61,K64,K84,K86,K89,K111,K120,K122,K123:K124,K131,K137:K138,K140,K142,K145,K150,K152,K159,K174,K186)</f>
        <v>52</v>
      </c>
      <c r="L221" s="181">
        <f>K221/AE219*100</f>
        <v>0.09111617312072894</v>
      </c>
      <c r="M221" s="169">
        <f>SUM(M19,M21,M26,M28,M31,M35,M42,M45,M47,M50,M53,M60:M61,M64,M84,M86,M89,M111,M120,M122,M123:M124,M131,M137:M138,M140,M142,M145,M150,M152,M159,M174,M186)</f>
        <v>84</v>
      </c>
      <c r="N221" s="181">
        <f>M221/AE219*100</f>
        <v>0.14718766427194674</v>
      </c>
      <c r="O221" s="169">
        <f>SUM(O19,O21,O26,O28,O31,O35,O42,O45,O47,O50,O53,O60:O61,O64,O84,O86,O89,O111,O120,O122,O123:O124,O131,O137:O138,O140,O142,O145,O150,O152,O159,O174,O186)</f>
        <v>1893</v>
      </c>
      <c r="P221" s="181">
        <f>O221/AE219*100</f>
        <v>3.316979148414228</v>
      </c>
      <c r="Q221" s="169">
        <f>SUM(Q19,Q21,Q26,Q28,Q31,Q35,Q42,Q45,Q47,Q50,Q53,Q60:Q61,Q64,Q84,Q86,Q89,Q111,Q120,Q122,Q123:Q124,Q131,Q137:Q138,Q140,Q142,Q145,Q150,Q152,Q159,Q174,Q186)</f>
        <v>0</v>
      </c>
      <c r="R221" s="181">
        <f>Q221/AE219*100</f>
        <v>0</v>
      </c>
      <c r="S221" s="169">
        <f>SUM(S19,S21,S26,S28,S31,S35,S42,S45,S47,S50,S53,S60:S61,S64,S84,S86,S89,S111,S120,S122,S123:S124,S131,S137:S138,S140,S142,S145,S150,S152,S159,S174,S186)</f>
        <v>4</v>
      </c>
      <c r="T221" s="181">
        <f>S221/AE219*100</f>
        <v>0.007008936393902225</v>
      </c>
      <c r="U221" s="169">
        <f>SUM(U19,U21,U26,U28,U31,U35,U42,U45,U47,U50,U53,U60:U61,U64,U84,U86,U89,U111,U120,U122,U123:U124,U131,U137:U138,U140,U142,U145,U150,U152,U159,U174,U186)</f>
        <v>2</v>
      </c>
      <c r="V221" s="181">
        <f>U221/AE219*100</f>
        <v>0.0035044681969511127</v>
      </c>
      <c r="W221" s="169">
        <f>SUM(W19,W21,W26,W28,W31,W35,W42,W45,W47,W50,W53,W60:W61,W64,W84,W86,W89,W111,W120,W122,W123:W124,W131,W137:W138,W140,W142,W145,W150,W152,W159,W174,W186)</f>
        <v>1</v>
      </c>
      <c r="X221" s="181">
        <f>W221/AE219*100</f>
        <v>0.0017522340984755564</v>
      </c>
      <c r="Y221" s="169">
        <f>SUM(Y19,Y21,Y26,Y28,Y31,Y35,Y42,Y45,Y47,Y50,Y53,Y60:Y61,Y64,Y84,Y86,Y89,Y111,Y120,Y122,Y123:Y124,Y131,Y137:Y138,Y140,Y142,Y145,Y150,Y152,Y159,Y174,Y186)</f>
        <v>5</v>
      </c>
      <c r="Z221" s="181">
        <f>Y221/AE219*100</f>
        <v>0.008761170492377783</v>
      </c>
      <c r="AA221" s="169">
        <f>SUM(AA19,AA21,AA26,AA28,AA31,AA35,AA42,AA45,AA47,AA50,AA53,AA60:AA61,AA64,AA84,AA86,AA89,AA111,AA120,AA122,AA123:AA124,AA131,AA137:AA138,AA140,AA142,AA145,AA150,AA152,AA159,AA174,AA186)</f>
        <v>8495</v>
      </c>
      <c r="AB221" s="187">
        <f>AA221/AE219*100</f>
        <v>14.885228666549851</v>
      </c>
      <c r="AC221" s="169">
        <f>SUM(AC19,AC21,AC26,AC28,AC31,AC35,AC42,AC45,AC47,AC50,AC53,AC60:AC61,AC64,AC84,AC86,AC89,AC111,AC120,AC122,AC123:AC124,AC131,AC137:AC138,AC140,AC142,AC145,AC150,AC152,AC159,AC174,AC186)</f>
        <v>327</v>
      </c>
      <c r="AD221" s="182">
        <f>AC221/AE221*100</f>
        <v>3.7066424846973476</v>
      </c>
      <c r="AE221" s="169">
        <f>SUM(AE19,AE21,AE26,AE28,AE31,AE35,AE42,AE45,AE47,AE50,AE53,AE60:AE61,AE64,AE84,AE86,AE89,AE111,AE120,AE122,AE123:AE124,AE131,AE137:AE138,AE140,AE142,AE145,AE150,AE152,AE159,AE174,AE186)</f>
        <v>8822</v>
      </c>
      <c r="AF221" s="182">
        <f>AE221/AE219*100</f>
        <v>15.458209216751358</v>
      </c>
      <c r="AG221" s="179"/>
    </row>
    <row r="222" spans="1:33" s="176" customFormat="1" ht="9" customHeight="1" thickBot="1" thickTop="1">
      <c r="A222" s="171"/>
      <c r="B222" s="172"/>
      <c r="C222" s="171"/>
      <c r="D222" s="173"/>
      <c r="E222" s="173"/>
      <c r="F222" s="174"/>
      <c r="G222" s="173"/>
      <c r="H222" s="174"/>
      <c r="I222" s="175"/>
      <c r="J222" s="174"/>
      <c r="K222" s="175"/>
      <c r="L222" s="174"/>
      <c r="M222" s="175"/>
      <c r="N222" s="174"/>
      <c r="O222" s="175"/>
      <c r="P222" s="174"/>
      <c r="Q222" s="174"/>
      <c r="R222" s="174"/>
      <c r="S222" s="173"/>
      <c r="T222" s="174"/>
      <c r="U222" s="173"/>
      <c r="V222" s="174"/>
      <c r="W222" s="173"/>
      <c r="X222" s="174"/>
      <c r="Y222" s="173"/>
      <c r="Z222" s="174"/>
      <c r="AA222" s="173"/>
      <c r="AB222" s="173"/>
      <c r="AC222" s="173"/>
      <c r="AD222" s="175"/>
      <c r="AE222" s="173"/>
      <c r="AF222" s="175"/>
      <c r="AG222" s="180"/>
    </row>
    <row r="223" spans="1:33" s="170" customFormat="1" ht="15" customHeight="1" thickBot="1" thickTop="1">
      <c r="A223" s="234" t="s">
        <v>50</v>
      </c>
      <c r="B223" s="234"/>
      <c r="C223" s="177">
        <f>COUNTA(C157)</f>
        <v>1</v>
      </c>
      <c r="D223" s="177">
        <f>D157</f>
        <v>421</v>
      </c>
      <c r="E223" s="177">
        <f>E157</f>
        <v>77</v>
      </c>
      <c r="F223" s="185">
        <f>E223/AE219*100</f>
        <v>0.13492202558261784</v>
      </c>
      <c r="G223" s="177">
        <f>G157</f>
        <v>69</v>
      </c>
      <c r="H223" s="185">
        <f>G223/AE219*100</f>
        <v>0.12090415279481338</v>
      </c>
      <c r="I223" s="177">
        <f>I157</f>
        <v>4</v>
      </c>
      <c r="J223" s="185">
        <f>I223/AE219*100</f>
        <v>0.007008936393902225</v>
      </c>
      <c r="K223" s="177">
        <f>K157</f>
        <v>1</v>
      </c>
      <c r="L223" s="185">
        <f>K223/AE219*100</f>
        <v>0.0017522340984755564</v>
      </c>
      <c r="M223" s="177">
        <f>M157</f>
        <v>2</v>
      </c>
      <c r="N223" s="185">
        <f>M223/AE219*100</f>
        <v>0.0035044681969511127</v>
      </c>
      <c r="O223" s="177">
        <f>O157</f>
        <v>44</v>
      </c>
      <c r="P223" s="185">
        <f>O223/AE219*100</f>
        <v>0.07709830033292447</v>
      </c>
      <c r="Q223" s="177">
        <f>Q157</f>
        <v>0</v>
      </c>
      <c r="R223" s="185">
        <f>Q223/AE219*100</f>
        <v>0</v>
      </c>
      <c r="S223" s="177">
        <f>S157</f>
        <v>0</v>
      </c>
      <c r="T223" s="185">
        <f>S223/AE219*100</f>
        <v>0</v>
      </c>
      <c r="U223" s="177">
        <f>U157</f>
        <v>0</v>
      </c>
      <c r="V223" s="185">
        <f>U223/AE219*100</f>
        <v>0</v>
      </c>
      <c r="W223" s="177">
        <f>W157</f>
        <v>0</v>
      </c>
      <c r="X223" s="185">
        <f>W223/AE219*100</f>
        <v>0</v>
      </c>
      <c r="Y223" s="177">
        <f>Y157</f>
        <v>0</v>
      </c>
      <c r="Z223" s="185">
        <f>Y223/AE219*100</f>
        <v>0</v>
      </c>
      <c r="AA223" s="177">
        <f>AA157</f>
        <v>197</v>
      </c>
      <c r="AB223" s="188">
        <f>AA223/AE219*100</f>
        <v>0.3451901173996846</v>
      </c>
      <c r="AC223" s="177">
        <f>AC157</f>
        <v>0</v>
      </c>
      <c r="AD223" s="186">
        <f>AC223/AE219*100</f>
        <v>0</v>
      </c>
      <c r="AE223" s="177">
        <f>AE157</f>
        <v>197</v>
      </c>
      <c r="AF223" s="186">
        <f>AE223/AE219*100</f>
        <v>0.3451901173996846</v>
      </c>
      <c r="AG223" s="184"/>
    </row>
    <row r="224" spans="9:21" ht="9" customHeight="1" thickBot="1" thickTop="1">
      <c r="I224" s="68"/>
      <c r="K224" s="68"/>
      <c r="M224" s="68"/>
      <c r="O224" s="68"/>
      <c r="U224" s="58"/>
    </row>
    <row r="225" spans="1:33" s="170" customFormat="1" ht="17.25" customHeight="1" thickBot="1" thickTop="1">
      <c r="A225" s="231" t="s">
        <v>54</v>
      </c>
      <c r="B225" s="232"/>
      <c r="C225" s="183">
        <f>SUM(C221:C223)</f>
        <v>33</v>
      </c>
      <c r="D225" s="183">
        <f>SUM(D221:D223)</f>
        <v>19079</v>
      </c>
      <c r="E225" s="183">
        <f>SUM(E221:E223)</f>
        <v>3508</v>
      </c>
      <c r="F225" s="78">
        <f>E225/AE219*100</f>
        <v>6.146837217452251</v>
      </c>
      <c r="G225" s="183">
        <f>SUM(G221:G223)</f>
        <v>2901</v>
      </c>
      <c r="H225" s="78">
        <f>G225/AE219*100</f>
        <v>5.083231119677589</v>
      </c>
      <c r="I225" s="183">
        <f>SUM(I221:I223)</f>
        <v>195</v>
      </c>
      <c r="J225" s="78">
        <f>I225/AE219*100</f>
        <v>0.3416856492027335</v>
      </c>
      <c r="K225" s="183">
        <f>SUM(K221:K223)</f>
        <v>53</v>
      </c>
      <c r="L225" s="78">
        <f>K225/AE219*100</f>
        <v>0.09286840721920447</v>
      </c>
      <c r="M225" s="183">
        <f>SUM(M221:M223)</f>
        <v>86</v>
      </c>
      <c r="N225" s="78">
        <f>M225/AE219*100</f>
        <v>0.15069213246889784</v>
      </c>
      <c r="O225" s="183">
        <f>SUM(O221:O223)</f>
        <v>1937</v>
      </c>
      <c r="P225" s="78">
        <f>O225/AE219*100</f>
        <v>3.394077448747153</v>
      </c>
      <c r="Q225" s="183">
        <f>SUM(Q221:Q223)</f>
        <v>0</v>
      </c>
      <c r="R225" s="78">
        <f>Q225/AE219*100</f>
        <v>0</v>
      </c>
      <c r="S225" s="183">
        <f>SUM(S221:S223)</f>
        <v>4</v>
      </c>
      <c r="T225" s="78">
        <f>S225/AE219*100</f>
        <v>0.007008936393902225</v>
      </c>
      <c r="U225" s="183">
        <f>SUM(U221:U223)</f>
        <v>2</v>
      </c>
      <c r="V225" s="78">
        <f>U225/AE219*100</f>
        <v>0.0035044681969511127</v>
      </c>
      <c r="W225" s="183">
        <f>SUM(W221:W223)</f>
        <v>1</v>
      </c>
      <c r="X225" s="78">
        <f>W225/AE219*100</f>
        <v>0.0017522340984755564</v>
      </c>
      <c r="Y225" s="183">
        <f>SUM(Y221:Y223)</f>
        <v>5</v>
      </c>
      <c r="Z225" s="78">
        <f>Y225/AE219*100</f>
        <v>0.008761170492377783</v>
      </c>
      <c r="AA225" s="183">
        <f>SUM(AA221:AA223)</f>
        <v>8692</v>
      </c>
      <c r="AB225" s="85">
        <f>AA225/AE219*100</f>
        <v>15.230418783949537</v>
      </c>
      <c r="AC225" s="183">
        <f>SUM(AC221:AC223)</f>
        <v>327</v>
      </c>
      <c r="AD225" s="79">
        <f>AC225/AE219*100</f>
        <v>0.572980550201507</v>
      </c>
      <c r="AE225" s="183">
        <f>SUM(AE221:AE223)</f>
        <v>9019</v>
      </c>
      <c r="AF225" s="79">
        <f>AE225/AE219*100</f>
        <v>15.803399334151042</v>
      </c>
      <c r="AG225" s="184"/>
    </row>
    <row r="226" ht="9" customHeight="1" thickBot="1" thickTop="1"/>
    <row r="227" spans="1:33" s="170" customFormat="1" ht="17.25" customHeight="1" thickBot="1" thickTop="1">
      <c r="A227" s="231" t="s">
        <v>55</v>
      </c>
      <c r="B227" s="232"/>
      <c r="C227" s="183">
        <f>(C219-C225)</f>
        <v>172</v>
      </c>
      <c r="D227" s="183">
        <f>(D219-D225)</f>
        <v>90396</v>
      </c>
      <c r="E227" s="183">
        <f>(E219-E225)</f>
        <v>18291</v>
      </c>
      <c r="F227" s="78">
        <f>E227/AE227*100</f>
        <v>38.06580508210027</v>
      </c>
      <c r="G227" s="183">
        <f>(G219-G225)</f>
        <v>17473</v>
      </c>
      <c r="H227" s="78">
        <f>G227/AE227*100</f>
        <v>36.363447170714444</v>
      </c>
      <c r="I227" s="183">
        <f>(I219-I225)</f>
        <v>926</v>
      </c>
      <c r="J227" s="78">
        <f>I227/AE227*100</f>
        <v>1.9271191026201329</v>
      </c>
      <c r="K227" s="183">
        <f>(K219-K225)</f>
        <v>430</v>
      </c>
      <c r="L227" s="78">
        <f>K227/AE227*100</f>
        <v>0.8948825206551372</v>
      </c>
      <c r="M227" s="183">
        <f>(M219-M225)</f>
        <v>428</v>
      </c>
      <c r="N227" s="78">
        <f>M227/AE227*100</f>
        <v>0.8907202763730203</v>
      </c>
      <c r="O227" s="183">
        <f>(O219-O225)</f>
        <v>9267</v>
      </c>
      <c r="P227" s="78">
        <f>O227/AE227*100</f>
        <v>19.285758881188737</v>
      </c>
      <c r="Q227" s="183">
        <f>(Q219-Q225)</f>
        <v>9</v>
      </c>
      <c r="R227" s="78">
        <f>Q227/AE227*100</f>
        <v>0.018730099269526127</v>
      </c>
      <c r="S227" s="183">
        <f>(S219-S225)</f>
        <v>29</v>
      </c>
      <c r="T227" s="78">
        <f>S227/AE227*100</f>
        <v>0.0603525420906953</v>
      </c>
      <c r="U227" s="183">
        <f>(U219-U225)</f>
        <v>22</v>
      </c>
      <c r="V227" s="78">
        <f>U227/AE227*100</f>
        <v>0.04578468710328609</v>
      </c>
      <c r="W227" s="183">
        <f>(W219-W225)</f>
        <v>11</v>
      </c>
      <c r="X227" s="78">
        <f>W227/AE227*100</f>
        <v>0.022892343551643046</v>
      </c>
      <c r="Y227" s="183">
        <f>(Y219-Y225)</f>
        <v>18</v>
      </c>
      <c r="Z227" s="78">
        <f>Y227/AE227*100</f>
        <v>0.037460198539052254</v>
      </c>
      <c r="AA227" s="183">
        <f>(AA219-AA225)</f>
        <v>46895</v>
      </c>
      <c r="AB227" s="85">
        <f>AA227/AE227*100</f>
        <v>97.59422280493642</v>
      </c>
      <c r="AC227" s="183">
        <f>(AC219-AC225)</f>
        <v>1156</v>
      </c>
      <c r="AD227" s="79">
        <f>AC227/AE227*100</f>
        <v>2.4057771950635782</v>
      </c>
      <c r="AE227" s="183">
        <f>(AE219-AE225)</f>
        <v>48051</v>
      </c>
      <c r="AF227" s="79">
        <f>AE227/D227*100</f>
        <v>53.156113102349664</v>
      </c>
      <c r="AG227" s="80">
        <f>AF227-100</f>
        <v>-46.843886897650336</v>
      </c>
    </row>
    <row r="228" ht="7.5" customHeight="1" thickTop="1"/>
    <row r="229" spans="1:6" ht="12.75">
      <c r="A229" s="135"/>
      <c r="B229" s="168" t="s">
        <v>51</v>
      </c>
      <c r="F229" s="167" t="s">
        <v>52</v>
      </c>
    </row>
    <row r="230" spans="1:6" ht="12.75">
      <c r="A230" s="149"/>
      <c r="B230" s="168" t="s">
        <v>51</v>
      </c>
      <c r="F230" s="167" t="s">
        <v>53</v>
      </c>
    </row>
    <row r="231" spans="2:18" ht="12.75">
      <c r="B231" s="235"/>
      <c r="C231" s="235"/>
      <c r="D231" s="235"/>
      <c r="E231" s="235"/>
      <c r="F231" s="236"/>
      <c r="G231" s="236"/>
      <c r="H231" s="236"/>
      <c r="I231" s="236"/>
      <c r="J231" s="236"/>
      <c r="K231" s="236"/>
      <c r="L231" s="236"/>
      <c r="M231" s="236"/>
      <c r="N231" s="236"/>
      <c r="O231" s="236"/>
      <c r="P231" s="236"/>
      <c r="Q231" s="236"/>
      <c r="R231" s="236"/>
    </row>
  </sheetData>
  <mergeCells count="44">
    <mergeCell ref="A8:AG8"/>
    <mergeCell ref="A227:B227"/>
    <mergeCell ref="AG9:AG11"/>
    <mergeCell ref="AC9:AD10"/>
    <mergeCell ref="AE9:AE11"/>
    <mergeCell ref="Y10:Z10"/>
    <mergeCell ref="U10:V10"/>
    <mergeCell ref="W10:X10"/>
    <mergeCell ref="I10:J10"/>
    <mergeCell ref="Q10:R10"/>
    <mergeCell ref="B231:E231"/>
    <mergeCell ref="F231:R231"/>
    <mergeCell ref="AF9:AF11"/>
    <mergeCell ref="A1:AG1"/>
    <mergeCell ref="A2:AG2"/>
    <mergeCell ref="A3:AG3"/>
    <mergeCell ref="A4:AG4"/>
    <mergeCell ref="A5:AG5"/>
    <mergeCell ref="A6:AG6"/>
    <mergeCell ref="A7:AG7"/>
    <mergeCell ref="AA9:AB10"/>
    <mergeCell ref="E10:F10"/>
    <mergeCell ref="C9:C11"/>
    <mergeCell ref="S10:T10"/>
    <mergeCell ref="D9:D11"/>
    <mergeCell ref="G10:H10"/>
    <mergeCell ref="E9:Z9"/>
    <mergeCell ref="M10:N10"/>
    <mergeCell ref="O10:P10"/>
    <mergeCell ref="K10:L10"/>
    <mergeCell ref="A221:B221"/>
    <mergeCell ref="A223:B223"/>
    <mergeCell ref="A9:A11"/>
    <mergeCell ref="B9:B11"/>
    <mergeCell ref="A225:B225"/>
    <mergeCell ref="A219:B219"/>
    <mergeCell ref="A13:A41"/>
    <mergeCell ref="A42:A70"/>
    <mergeCell ref="A71:A99"/>
    <mergeCell ref="A100:A128"/>
    <mergeCell ref="A129:A157"/>
    <mergeCell ref="A158:A186"/>
    <mergeCell ref="A187:A215"/>
    <mergeCell ref="A216:A217"/>
  </mergeCells>
  <printOptions/>
  <pageMargins left="0" right="0" top="0.5905511811023623" bottom="0.5905511811023623" header="0" footer="0"/>
  <pageSetup fitToHeight="2" horizontalDpi="300" verticalDpi="300" orientation="landscape" paperSize="5" scale="90" r:id="rId2"/>
  <headerFooter alignWithMargins="0">
    <oddFooter>&amp;C&amp;P de &amp;N</oddFooter>
  </headerFooter>
  <ignoredErrors>
    <ignoredError sqref="AF10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L116"/>
  <sheetViews>
    <sheetView zoomScale="75" zoomScaleNormal="75" workbookViewId="0" topLeftCell="A88">
      <selection activeCell="A13" sqref="A13:A37"/>
    </sheetView>
  </sheetViews>
  <sheetFormatPr defaultColWidth="11.421875" defaultRowHeight="12.75"/>
  <cols>
    <col min="1" max="1" width="9.8515625" style="1" customWidth="1"/>
    <col min="2" max="2" width="7.28125" style="4" customWidth="1"/>
    <col min="3" max="3" width="5.28125" style="1" customWidth="1"/>
    <col min="4" max="4" width="6.28125" style="189" customWidth="1"/>
    <col min="5" max="5" width="5.7109375" style="58" customWidth="1"/>
    <col min="6" max="6" width="4.57421875" style="14" customWidth="1"/>
    <col min="7" max="7" width="5.7109375" style="58" customWidth="1"/>
    <col min="8" max="8" width="4.421875" style="14" customWidth="1"/>
    <col min="9" max="9" width="5.7109375" style="58" customWidth="1"/>
    <col min="10" max="10" width="4.57421875" style="14" customWidth="1"/>
    <col min="11" max="11" width="5.7109375" style="58" customWidth="1"/>
    <col min="12" max="12" width="4.57421875" style="14" customWidth="1"/>
    <col min="13" max="13" width="5.7109375" style="58" customWidth="1"/>
    <col min="14" max="14" width="4.57421875" style="14" customWidth="1"/>
    <col min="15" max="15" width="5.57421875" style="58" customWidth="1"/>
    <col min="16" max="16" width="4.57421875" style="14" customWidth="1"/>
    <col min="17" max="17" width="5.7109375" style="14" customWidth="1"/>
    <col min="18" max="18" width="4.57421875" style="14" customWidth="1"/>
    <col min="19" max="19" width="5.7109375" style="58" customWidth="1"/>
    <col min="20" max="20" width="4.57421875" style="14" customWidth="1"/>
    <col min="21" max="21" width="5.7109375" style="68" customWidth="1"/>
    <col min="22" max="22" width="4.57421875" style="14" customWidth="1"/>
    <col min="23" max="23" width="5.7109375" style="58" customWidth="1"/>
    <col min="24" max="24" width="4.57421875" style="14" customWidth="1"/>
    <col min="25" max="25" width="5.7109375" style="58" customWidth="1"/>
    <col min="26" max="26" width="4.57421875" style="14" customWidth="1"/>
    <col min="27" max="27" width="6.140625" style="58" customWidth="1"/>
    <col min="28" max="28" width="5.00390625" style="58" customWidth="1"/>
    <col min="29" max="29" width="5.7109375" style="58" customWidth="1"/>
    <col min="30" max="30" width="4.28125" style="68" customWidth="1"/>
    <col min="31" max="31" width="7.00390625" style="58" customWidth="1"/>
    <col min="32" max="32" width="7.28125" style="68" customWidth="1"/>
    <col min="33" max="33" width="7.140625" style="68" customWidth="1"/>
    <col min="34" max="38" width="11.421875" style="12" customWidth="1"/>
  </cols>
  <sheetData>
    <row r="1" spans="1:33" ht="39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</row>
    <row r="2" spans="1:33" ht="18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 ht="12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</row>
    <row r="4" spans="1:33" ht="12.75">
      <c r="A4" s="217" t="s">
        <v>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</row>
    <row r="5" spans="1:33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</row>
    <row r="6" spans="1:33" ht="31.5" customHeight="1">
      <c r="A6" s="218" t="s">
        <v>56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</row>
    <row r="7" spans="1:33" ht="11.25" customHeight="1">
      <c r="A7" s="219" t="s">
        <v>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</row>
    <row r="8" spans="1:33" ht="13.5" thickBot="1">
      <c r="A8" s="220" t="s">
        <v>48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</row>
    <row r="9" spans="1:38" s="84" customFormat="1" ht="12" customHeight="1" thickBot="1" thickTop="1">
      <c r="A9" s="199" t="s">
        <v>36</v>
      </c>
      <c r="B9" s="200" t="s">
        <v>4</v>
      </c>
      <c r="C9" s="199" t="s">
        <v>5</v>
      </c>
      <c r="D9" s="207" t="s">
        <v>23</v>
      </c>
      <c r="E9" s="210" t="s">
        <v>26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01" t="s">
        <v>27</v>
      </c>
      <c r="AB9" s="204"/>
      <c r="AC9" s="221" t="s">
        <v>24</v>
      </c>
      <c r="AD9" s="222"/>
      <c r="AE9" s="207" t="s">
        <v>25</v>
      </c>
      <c r="AF9" s="203" t="s">
        <v>38</v>
      </c>
      <c r="AG9" s="211" t="s">
        <v>39</v>
      </c>
      <c r="AH9" s="15"/>
      <c r="AI9" s="15"/>
      <c r="AJ9" s="15"/>
      <c r="AK9" s="15"/>
      <c r="AL9" s="15"/>
    </row>
    <row r="10" spans="1:33" s="15" customFormat="1" ht="18.75" customHeight="1" thickBot="1" thickTop="1">
      <c r="A10" s="199"/>
      <c r="B10" s="200"/>
      <c r="C10" s="199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  <c r="R10" s="209"/>
      <c r="S10" s="208"/>
      <c r="T10" s="209"/>
      <c r="U10" s="208"/>
      <c r="V10" s="209"/>
      <c r="W10" s="208"/>
      <c r="X10" s="209"/>
      <c r="Y10" s="208"/>
      <c r="Z10" s="209"/>
      <c r="AA10" s="205"/>
      <c r="AB10" s="206"/>
      <c r="AC10" s="223"/>
      <c r="AD10" s="224"/>
      <c r="AE10" s="207"/>
      <c r="AF10" s="197"/>
      <c r="AG10" s="212"/>
    </row>
    <row r="11" spans="1:33" s="15" customFormat="1" ht="12.75" customHeight="1" thickBot="1" thickTop="1">
      <c r="A11" s="199"/>
      <c r="B11" s="200"/>
      <c r="C11" s="199"/>
      <c r="D11" s="207"/>
      <c r="E11" s="19" t="s">
        <v>21</v>
      </c>
      <c r="F11" s="70" t="s">
        <v>22</v>
      </c>
      <c r="G11" s="19" t="s">
        <v>21</v>
      </c>
      <c r="H11" s="70" t="s">
        <v>22</v>
      </c>
      <c r="I11" s="19" t="s">
        <v>21</v>
      </c>
      <c r="J11" s="70" t="s">
        <v>22</v>
      </c>
      <c r="K11" s="19" t="s">
        <v>21</v>
      </c>
      <c r="L11" s="70" t="s">
        <v>22</v>
      </c>
      <c r="M11" s="19" t="s">
        <v>21</v>
      </c>
      <c r="N11" s="70" t="s">
        <v>22</v>
      </c>
      <c r="O11" s="19" t="s">
        <v>21</v>
      </c>
      <c r="P11" s="70" t="s">
        <v>22</v>
      </c>
      <c r="Q11" s="20" t="s">
        <v>28</v>
      </c>
      <c r="R11" s="70" t="s">
        <v>22</v>
      </c>
      <c r="S11" s="19" t="s">
        <v>21</v>
      </c>
      <c r="T11" s="70" t="s">
        <v>22</v>
      </c>
      <c r="U11" s="19" t="s">
        <v>21</v>
      </c>
      <c r="V11" s="70" t="s">
        <v>22</v>
      </c>
      <c r="W11" s="19" t="s">
        <v>21</v>
      </c>
      <c r="X11" s="70" t="s">
        <v>22</v>
      </c>
      <c r="Y11" s="19" t="s">
        <v>21</v>
      </c>
      <c r="Z11" s="70" t="s">
        <v>22</v>
      </c>
      <c r="AA11" s="20" t="s">
        <v>28</v>
      </c>
      <c r="AB11" s="34" t="s">
        <v>22</v>
      </c>
      <c r="AC11" s="19" t="s">
        <v>28</v>
      </c>
      <c r="AD11" s="34" t="s">
        <v>22</v>
      </c>
      <c r="AE11" s="207"/>
      <c r="AF11" s="198"/>
      <c r="AG11" s="213"/>
    </row>
    <row r="12" spans="1:38" s="2" customFormat="1" ht="7.5" customHeight="1" thickBot="1" thickTop="1">
      <c r="A12" s="1"/>
      <c r="B12" s="4"/>
      <c r="C12" s="1"/>
      <c r="D12" s="189"/>
      <c r="E12" s="58"/>
      <c r="F12" s="14"/>
      <c r="G12" s="58"/>
      <c r="H12" s="14"/>
      <c r="I12" s="58"/>
      <c r="J12" s="14"/>
      <c r="K12" s="58"/>
      <c r="L12" s="14"/>
      <c r="M12" s="58"/>
      <c r="N12" s="14"/>
      <c r="O12" s="58"/>
      <c r="P12" s="14"/>
      <c r="Q12" s="14"/>
      <c r="R12" s="14"/>
      <c r="S12" s="58"/>
      <c r="T12" s="14"/>
      <c r="U12" s="68"/>
      <c r="V12" s="14"/>
      <c r="W12" s="58"/>
      <c r="X12" s="14"/>
      <c r="Y12" s="58"/>
      <c r="Z12" s="14"/>
      <c r="AA12" s="58"/>
      <c r="AB12" s="58"/>
      <c r="AC12" s="58"/>
      <c r="AD12" s="68"/>
      <c r="AE12" s="58"/>
      <c r="AF12" s="68"/>
      <c r="AG12" s="68"/>
      <c r="AH12" s="9"/>
      <c r="AI12" s="9"/>
      <c r="AJ12" s="9"/>
      <c r="AK12" s="9"/>
      <c r="AL12" s="9"/>
    </row>
    <row r="13" spans="1:33" ht="15" customHeight="1" thickTop="1">
      <c r="A13" s="228" t="s">
        <v>2</v>
      </c>
      <c r="B13" s="37">
        <v>303</v>
      </c>
      <c r="C13" s="38" t="s">
        <v>7</v>
      </c>
      <c r="D13" s="190">
        <v>397</v>
      </c>
      <c r="E13" s="40">
        <v>78</v>
      </c>
      <c r="F13" s="41">
        <f aca="true" t="shared" si="0" ref="F13:F44">E13/AE13*100</f>
        <v>32.5</v>
      </c>
      <c r="G13" s="42">
        <v>88</v>
      </c>
      <c r="H13" s="41">
        <f aca="true" t="shared" si="1" ref="H13:H44">G13/AE13*100</f>
        <v>36.666666666666664</v>
      </c>
      <c r="I13" s="61">
        <v>9</v>
      </c>
      <c r="J13" s="41">
        <f aca="true" t="shared" si="2" ref="J13:J44">I13/AE13*100</f>
        <v>3.75</v>
      </c>
      <c r="K13" s="40">
        <v>0</v>
      </c>
      <c r="L13" s="41">
        <f aca="true" t="shared" si="3" ref="L13:L44">K13/AE13*100</f>
        <v>0</v>
      </c>
      <c r="M13" s="61">
        <v>0</v>
      </c>
      <c r="N13" s="41">
        <f aca="true" t="shared" si="4" ref="N13:N44">M13/AE13*100</f>
        <v>0</v>
      </c>
      <c r="O13" s="40">
        <v>46</v>
      </c>
      <c r="P13" s="41">
        <f aca="true" t="shared" si="5" ref="P13:P44">O13/AE13*100</f>
        <v>19.166666666666668</v>
      </c>
      <c r="Q13" s="42">
        <v>0</v>
      </c>
      <c r="R13" s="41">
        <f>Q13/AE13*100</f>
        <v>0</v>
      </c>
      <c r="S13" s="88">
        <v>1</v>
      </c>
      <c r="T13" s="41">
        <f aca="true" t="shared" si="6" ref="T13:T44">S13/AE13*100</f>
        <v>0.4166666666666667</v>
      </c>
      <c r="U13" s="40">
        <v>0</v>
      </c>
      <c r="V13" s="41">
        <f aca="true" t="shared" si="7" ref="V13:V44">U13/AE13*100</f>
        <v>0</v>
      </c>
      <c r="W13" s="88">
        <v>0</v>
      </c>
      <c r="X13" s="41">
        <f aca="true" t="shared" si="8" ref="X13:X44">W13/AE13*100</f>
        <v>0</v>
      </c>
      <c r="Y13" s="64">
        <v>0</v>
      </c>
      <c r="Z13" s="41">
        <f aca="true" t="shared" si="9" ref="Z13:Z44">Y13/AE13*100</f>
        <v>0</v>
      </c>
      <c r="AA13" s="64">
        <f>Y13+W13+U13+S13+O13+Q13+M13+K13+I13+G13+E13</f>
        <v>222</v>
      </c>
      <c r="AB13" s="81">
        <f aca="true" t="shared" si="10" ref="AB13:AB44">AA13/AE13*100</f>
        <v>92.5</v>
      </c>
      <c r="AC13" s="40">
        <v>18</v>
      </c>
      <c r="AD13" s="43">
        <f aca="true" t="shared" si="11" ref="AD13:AD44">AC13/AE13*100</f>
        <v>7.5</v>
      </c>
      <c r="AE13" s="64">
        <f aca="true" t="shared" si="12" ref="AE13:AE44">AA13+AC13</f>
        <v>240</v>
      </c>
      <c r="AF13" s="43">
        <f aca="true" t="shared" si="13" ref="AF13:AF44">AE13/D13*100</f>
        <v>60.45340050377834</v>
      </c>
      <c r="AG13" s="44">
        <f aca="true" t="shared" si="14" ref="AG13:AG44">AF13-100</f>
        <v>-39.54659949622166</v>
      </c>
    </row>
    <row r="14" spans="1:33" ht="15" customHeight="1">
      <c r="A14" s="229"/>
      <c r="B14" s="5">
        <v>303</v>
      </c>
      <c r="C14" s="3" t="s">
        <v>8</v>
      </c>
      <c r="D14" s="191">
        <v>398</v>
      </c>
      <c r="E14" s="16">
        <v>86</v>
      </c>
      <c r="F14" s="17">
        <f t="shared" si="0"/>
        <v>33.204633204633204</v>
      </c>
      <c r="G14" s="18">
        <v>91</v>
      </c>
      <c r="H14" s="17">
        <f t="shared" si="1"/>
        <v>35.13513513513514</v>
      </c>
      <c r="I14" s="60">
        <v>5</v>
      </c>
      <c r="J14" s="17">
        <f t="shared" si="2"/>
        <v>1.9305019305019304</v>
      </c>
      <c r="K14" s="16">
        <v>4</v>
      </c>
      <c r="L14" s="17">
        <f t="shared" si="3"/>
        <v>1.5444015444015444</v>
      </c>
      <c r="M14" s="60">
        <v>0</v>
      </c>
      <c r="N14" s="17">
        <f t="shared" si="4"/>
        <v>0</v>
      </c>
      <c r="O14" s="16">
        <v>53</v>
      </c>
      <c r="P14" s="17">
        <f t="shared" si="5"/>
        <v>20.463320463320464</v>
      </c>
      <c r="Q14" s="18">
        <v>0</v>
      </c>
      <c r="R14" s="17">
        <f aca="true" t="shared" si="15" ref="R14:R77">Q14/AE14*100</f>
        <v>0</v>
      </c>
      <c r="S14" s="54">
        <v>0</v>
      </c>
      <c r="T14" s="17">
        <f t="shared" si="6"/>
        <v>0</v>
      </c>
      <c r="U14" s="16">
        <v>0</v>
      </c>
      <c r="V14" s="17">
        <f t="shared" si="7"/>
        <v>0</v>
      </c>
      <c r="W14" s="54">
        <v>0</v>
      </c>
      <c r="X14" s="17">
        <f t="shared" si="8"/>
        <v>0</v>
      </c>
      <c r="Y14" s="63">
        <v>0</v>
      </c>
      <c r="Z14" s="17">
        <f t="shared" si="9"/>
        <v>0</v>
      </c>
      <c r="AA14" s="63">
        <f aca="true" t="shared" si="16" ref="AA14:AA77">Y14+W14+U14+S14+O14+Q14+M14+K14+I14+G14+E14</f>
        <v>239</v>
      </c>
      <c r="AB14" s="67">
        <f t="shared" si="10"/>
        <v>92.27799227799228</v>
      </c>
      <c r="AC14" s="16">
        <v>20</v>
      </c>
      <c r="AD14" s="45">
        <f t="shared" si="11"/>
        <v>7.722007722007722</v>
      </c>
      <c r="AE14" s="63">
        <f t="shared" si="12"/>
        <v>259</v>
      </c>
      <c r="AF14" s="45">
        <f t="shared" si="13"/>
        <v>65.07537688442211</v>
      </c>
      <c r="AG14" s="36">
        <f t="shared" si="14"/>
        <v>-34.92462311557789</v>
      </c>
    </row>
    <row r="15" spans="1:33" ht="15" customHeight="1">
      <c r="A15" s="229"/>
      <c r="B15" s="5">
        <v>304</v>
      </c>
      <c r="C15" s="3" t="s">
        <v>7</v>
      </c>
      <c r="D15" s="191">
        <v>403</v>
      </c>
      <c r="E15" s="16">
        <v>115</v>
      </c>
      <c r="F15" s="17">
        <f t="shared" si="0"/>
        <v>46.37096774193548</v>
      </c>
      <c r="G15" s="18">
        <v>75</v>
      </c>
      <c r="H15" s="17">
        <f t="shared" si="1"/>
        <v>30.241935483870968</v>
      </c>
      <c r="I15" s="60">
        <v>4</v>
      </c>
      <c r="J15" s="17">
        <f t="shared" si="2"/>
        <v>1.6129032258064515</v>
      </c>
      <c r="K15" s="16">
        <v>5</v>
      </c>
      <c r="L15" s="17">
        <f t="shared" si="3"/>
        <v>2.0161290322580645</v>
      </c>
      <c r="M15" s="60">
        <v>1</v>
      </c>
      <c r="N15" s="17">
        <f t="shared" si="4"/>
        <v>0.4032258064516129</v>
      </c>
      <c r="O15" s="16">
        <v>33</v>
      </c>
      <c r="P15" s="17">
        <f t="shared" si="5"/>
        <v>13.306451612903224</v>
      </c>
      <c r="Q15" s="18">
        <v>0</v>
      </c>
      <c r="R15" s="17">
        <f t="shared" si="15"/>
        <v>0</v>
      </c>
      <c r="S15" s="54">
        <v>3</v>
      </c>
      <c r="T15" s="17">
        <f t="shared" si="6"/>
        <v>1.2096774193548387</v>
      </c>
      <c r="U15" s="16">
        <v>0</v>
      </c>
      <c r="V15" s="17">
        <f t="shared" si="7"/>
        <v>0</v>
      </c>
      <c r="W15" s="54">
        <v>0</v>
      </c>
      <c r="X15" s="17">
        <f t="shared" si="8"/>
        <v>0</v>
      </c>
      <c r="Y15" s="63">
        <v>0</v>
      </c>
      <c r="Z15" s="17">
        <f t="shared" si="9"/>
        <v>0</v>
      </c>
      <c r="AA15" s="63">
        <f t="shared" si="16"/>
        <v>236</v>
      </c>
      <c r="AB15" s="67">
        <f t="shared" si="10"/>
        <v>95.16129032258065</v>
      </c>
      <c r="AC15" s="16">
        <v>12</v>
      </c>
      <c r="AD15" s="45">
        <f t="shared" si="11"/>
        <v>4.838709677419355</v>
      </c>
      <c r="AE15" s="63">
        <f t="shared" si="12"/>
        <v>248</v>
      </c>
      <c r="AF15" s="45">
        <f t="shared" si="13"/>
        <v>61.53846153846154</v>
      </c>
      <c r="AG15" s="36">
        <f t="shared" si="14"/>
        <v>-38.46153846153846</v>
      </c>
    </row>
    <row r="16" spans="1:33" ht="15" customHeight="1">
      <c r="A16" s="229"/>
      <c r="B16" s="5">
        <v>304</v>
      </c>
      <c r="C16" s="3" t="s">
        <v>8</v>
      </c>
      <c r="D16" s="191">
        <v>403</v>
      </c>
      <c r="E16" s="16">
        <v>115</v>
      </c>
      <c r="F16" s="17">
        <f t="shared" si="0"/>
        <v>43.72623574144487</v>
      </c>
      <c r="G16" s="18">
        <v>85</v>
      </c>
      <c r="H16" s="17">
        <f t="shared" si="1"/>
        <v>32.31939163498099</v>
      </c>
      <c r="I16" s="60">
        <v>4</v>
      </c>
      <c r="J16" s="17">
        <f t="shared" si="2"/>
        <v>1.520912547528517</v>
      </c>
      <c r="K16" s="16">
        <v>2</v>
      </c>
      <c r="L16" s="17">
        <f t="shared" si="3"/>
        <v>0.7604562737642585</v>
      </c>
      <c r="M16" s="60">
        <v>1</v>
      </c>
      <c r="N16" s="17">
        <f t="shared" si="4"/>
        <v>0.38022813688212925</v>
      </c>
      <c r="O16" s="16">
        <v>39</v>
      </c>
      <c r="P16" s="17">
        <f t="shared" si="5"/>
        <v>14.82889733840304</v>
      </c>
      <c r="Q16" s="18">
        <v>0</v>
      </c>
      <c r="R16" s="17">
        <f t="shared" si="15"/>
        <v>0</v>
      </c>
      <c r="S16" s="54">
        <v>1</v>
      </c>
      <c r="T16" s="17">
        <f t="shared" si="6"/>
        <v>0.38022813688212925</v>
      </c>
      <c r="U16" s="16">
        <v>0</v>
      </c>
      <c r="V16" s="17">
        <f t="shared" si="7"/>
        <v>0</v>
      </c>
      <c r="W16" s="54">
        <v>0</v>
      </c>
      <c r="X16" s="17">
        <f t="shared" si="8"/>
        <v>0</v>
      </c>
      <c r="Y16" s="63">
        <v>0</v>
      </c>
      <c r="Z16" s="17">
        <f t="shared" si="9"/>
        <v>0</v>
      </c>
      <c r="AA16" s="63">
        <f t="shared" si="16"/>
        <v>247</v>
      </c>
      <c r="AB16" s="67">
        <f t="shared" si="10"/>
        <v>93.91634980988593</v>
      </c>
      <c r="AC16" s="16">
        <v>16</v>
      </c>
      <c r="AD16" s="45">
        <f t="shared" si="11"/>
        <v>6.083650190114068</v>
      </c>
      <c r="AE16" s="63">
        <f t="shared" si="12"/>
        <v>263</v>
      </c>
      <c r="AF16" s="45">
        <f t="shared" si="13"/>
        <v>65.2605459057072</v>
      </c>
      <c r="AG16" s="36">
        <f t="shared" si="14"/>
        <v>-34.739454094292796</v>
      </c>
    </row>
    <row r="17" spans="1:33" ht="15" customHeight="1">
      <c r="A17" s="229"/>
      <c r="B17" s="5">
        <v>305</v>
      </c>
      <c r="C17" s="3" t="s">
        <v>7</v>
      </c>
      <c r="D17" s="191">
        <v>476</v>
      </c>
      <c r="E17" s="16">
        <v>147</v>
      </c>
      <c r="F17" s="17">
        <f t="shared" si="0"/>
        <v>51.041666666666664</v>
      </c>
      <c r="G17" s="18">
        <v>90</v>
      </c>
      <c r="H17" s="17">
        <f t="shared" si="1"/>
        <v>31.25</v>
      </c>
      <c r="I17" s="60">
        <v>0</v>
      </c>
      <c r="J17" s="17">
        <f t="shared" si="2"/>
        <v>0</v>
      </c>
      <c r="K17" s="16">
        <v>3</v>
      </c>
      <c r="L17" s="17">
        <f t="shared" si="3"/>
        <v>1.0416666666666665</v>
      </c>
      <c r="M17" s="60">
        <v>0</v>
      </c>
      <c r="N17" s="17">
        <f t="shared" si="4"/>
        <v>0</v>
      </c>
      <c r="O17" s="16">
        <v>32</v>
      </c>
      <c r="P17" s="17">
        <f t="shared" si="5"/>
        <v>11.11111111111111</v>
      </c>
      <c r="Q17" s="18">
        <v>0</v>
      </c>
      <c r="R17" s="17">
        <f t="shared" si="15"/>
        <v>0</v>
      </c>
      <c r="S17" s="54">
        <v>0</v>
      </c>
      <c r="T17" s="17">
        <f t="shared" si="6"/>
        <v>0</v>
      </c>
      <c r="U17" s="16">
        <v>0</v>
      </c>
      <c r="V17" s="17">
        <f t="shared" si="7"/>
        <v>0</v>
      </c>
      <c r="W17" s="54">
        <v>0</v>
      </c>
      <c r="X17" s="17">
        <f t="shared" si="8"/>
        <v>0</v>
      </c>
      <c r="Y17" s="63">
        <v>0</v>
      </c>
      <c r="Z17" s="17">
        <f t="shared" si="9"/>
        <v>0</v>
      </c>
      <c r="AA17" s="63">
        <f t="shared" si="16"/>
        <v>272</v>
      </c>
      <c r="AB17" s="67">
        <f t="shared" si="10"/>
        <v>94.44444444444444</v>
      </c>
      <c r="AC17" s="16">
        <v>16</v>
      </c>
      <c r="AD17" s="45">
        <f t="shared" si="11"/>
        <v>5.555555555555555</v>
      </c>
      <c r="AE17" s="63">
        <f t="shared" si="12"/>
        <v>288</v>
      </c>
      <c r="AF17" s="45">
        <f t="shared" si="13"/>
        <v>60.50420168067227</v>
      </c>
      <c r="AG17" s="36">
        <f t="shared" si="14"/>
        <v>-39.49579831932773</v>
      </c>
    </row>
    <row r="18" spans="1:33" ht="15" customHeight="1">
      <c r="A18" s="229"/>
      <c r="B18" s="5">
        <v>305</v>
      </c>
      <c r="C18" s="3" t="s">
        <v>8</v>
      </c>
      <c r="D18" s="191">
        <v>476</v>
      </c>
      <c r="E18" s="16">
        <v>158</v>
      </c>
      <c r="F18" s="17">
        <f t="shared" si="0"/>
        <v>52.84280936454849</v>
      </c>
      <c r="G18" s="18">
        <v>90</v>
      </c>
      <c r="H18" s="17">
        <f t="shared" si="1"/>
        <v>30.100334448160538</v>
      </c>
      <c r="I18" s="60">
        <v>1</v>
      </c>
      <c r="J18" s="17">
        <f t="shared" si="2"/>
        <v>0.33444816053511706</v>
      </c>
      <c r="K18" s="16">
        <v>0</v>
      </c>
      <c r="L18" s="17">
        <f t="shared" si="3"/>
        <v>0</v>
      </c>
      <c r="M18" s="60">
        <v>0</v>
      </c>
      <c r="N18" s="17">
        <f t="shared" si="4"/>
        <v>0</v>
      </c>
      <c r="O18" s="16">
        <v>35</v>
      </c>
      <c r="P18" s="17">
        <f t="shared" si="5"/>
        <v>11.705685618729097</v>
      </c>
      <c r="Q18" s="18">
        <v>0</v>
      </c>
      <c r="R18" s="17">
        <f t="shared" si="15"/>
        <v>0</v>
      </c>
      <c r="S18" s="54">
        <v>2</v>
      </c>
      <c r="T18" s="17">
        <f t="shared" si="6"/>
        <v>0.6688963210702341</v>
      </c>
      <c r="U18" s="16">
        <v>0</v>
      </c>
      <c r="V18" s="17">
        <f t="shared" si="7"/>
        <v>0</v>
      </c>
      <c r="W18" s="54">
        <v>0</v>
      </c>
      <c r="X18" s="17">
        <f t="shared" si="8"/>
        <v>0</v>
      </c>
      <c r="Y18" s="63">
        <v>0</v>
      </c>
      <c r="Z18" s="17">
        <f t="shared" si="9"/>
        <v>0</v>
      </c>
      <c r="AA18" s="63">
        <f t="shared" si="16"/>
        <v>286</v>
      </c>
      <c r="AB18" s="67">
        <f t="shared" si="10"/>
        <v>95.65217391304348</v>
      </c>
      <c r="AC18" s="16">
        <v>13</v>
      </c>
      <c r="AD18" s="45">
        <f t="shared" si="11"/>
        <v>4.3478260869565215</v>
      </c>
      <c r="AE18" s="63">
        <f t="shared" si="12"/>
        <v>299</v>
      </c>
      <c r="AF18" s="45">
        <f t="shared" si="13"/>
        <v>62.81512605042017</v>
      </c>
      <c r="AG18" s="36">
        <f t="shared" si="14"/>
        <v>-37.18487394957983</v>
      </c>
    </row>
    <row r="19" spans="1:33" ht="15" customHeight="1">
      <c r="A19" s="229"/>
      <c r="B19" s="5">
        <v>306</v>
      </c>
      <c r="C19" s="3" t="s">
        <v>7</v>
      </c>
      <c r="D19" s="191">
        <v>510</v>
      </c>
      <c r="E19" s="16">
        <v>127</v>
      </c>
      <c r="F19" s="17">
        <f t="shared" si="0"/>
        <v>41.10032362459547</v>
      </c>
      <c r="G19" s="18">
        <v>131</v>
      </c>
      <c r="H19" s="17">
        <f t="shared" si="1"/>
        <v>42.394822006472495</v>
      </c>
      <c r="I19" s="60">
        <v>11</v>
      </c>
      <c r="J19" s="17">
        <f t="shared" si="2"/>
        <v>3.559870550161812</v>
      </c>
      <c r="K19" s="16">
        <v>2</v>
      </c>
      <c r="L19" s="17">
        <f t="shared" si="3"/>
        <v>0.6472491909385114</v>
      </c>
      <c r="M19" s="60">
        <v>1</v>
      </c>
      <c r="N19" s="17">
        <f t="shared" si="4"/>
        <v>0.3236245954692557</v>
      </c>
      <c r="O19" s="16">
        <v>35</v>
      </c>
      <c r="P19" s="17">
        <f t="shared" si="5"/>
        <v>11.326860841423949</v>
      </c>
      <c r="Q19" s="18">
        <v>0</v>
      </c>
      <c r="R19" s="17">
        <f t="shared" si="15"/>
        <v>0</v>
      </c>
      <c r="S19" s="54">
        <v>2</v>
      </c>
      <c r="T19" s="17">
        <f t="shared" si="6"/>
        <v>0.6472491909385114</v>
      </c>
      <c r="U19" s="16">
        <v>0</v>
      </c>
      <c r="V19" s="17">
        <f t="shared" si="7"/>
        <v>0</v>
      </c>
      <c r="W19" s="54">
        <v>0</v>
      </c>
      <c r="X19" s="17">
        <f t="shared" si="8"/>
        <v>0</v>
      </c>
      <c r="Y19" s="63">
        <v>0</v>
      </c>
      <c r="Z19" s="17">
        <f t="shared" si="9"/>
        <v>0</v>
      </c>
      <c r="AA19" s="63">
        <f t="shared" si="16"/>
        <v>309</v>
      </c>
      <c r="AB19" s="67">
        <f t="shared" si="10"/>
        <v>100</v>
      </c>
      <c r="AC19" s="16">
        <v>0</v>
      </c>
      <c r="AD19" s="45">
        <f t="shared" si="11"/>
        <v>0</v>
      </c>
      <c r="AE19" s="63">
        <f t="shared" si="12"/>
        <v>309</v>
      </c>
      <c r="AF19" s="45">
        <f t="shared" si="13"/>
        <v>60.588235294117645</v>
      </c>
      <c r="AG19" s="36">
        <f t="shared" si="14"/>
        <v>-39.411764705882355</v>
      </c>
    </row>
    <row r="20" spans="1:33" ht="15" customHeight="1">
      <c r="A20" s="229"/>
      <c r="B20" s="5">
        <v>306</v>
      </c>
      <c r="C20" s="3" t="s">
        <v>8</v>
      </c>
      <c r="D20" s="191">
        <v>511</v>
      </c>
      <c r="E20" s="16">
        <v>115</v>
      </c>
      <c r="F20" s="17">
        <f t="shared" si="0"/>
        <v>38.46153846153847</v>
      </c>
      <c r="G20" s="18">
        <v>133</v>
      </c>
      <c r="H20" s="17">
        <f t="shared" si="1"/>
        <v>44.481605351170565</v>
      </c>
      <c r="I20" s="60">
        <v>5</v>
      </c>
      <c r="J20" s="17">
        <f t="shared" si="2"/>
        <v>1.6722408026755853</v>
      </c>
      <c r="K20" s="16">
        <v>3</v>
      </c>
      <c r="L20" s="17">
        <f t="shared" si="3"/>
        <v>1.0033444816053512</v>
      </c>
      <c r="M20" s="60">
        <v>1</v>
      </c>
      <c r="N20" s="17">
        <f t="shared" si="4"/>
        <v>0.33444816053511706</v>
      </c>
      <c r="O20" s="16">
        <v>31</v>
      </c>
      <c r="P20" s="17">
        <f t="shared" si="5"/>
        <v>10.367892976588628</v>
      </c>
      <c r="Q20" s="18">
        <v>0</v>
      </c>
      <c r="R20" s="17">
        <f t="shared" si="15"/>
        <v>0</v>
      </c>
      <c r="S20" s="54">
        <v>1</v>
      </c>
      <c r="T20" s="17">
        <f t="shared" si="6"/>
        <v>0.33444816053511706</v>
      </c>
      <c r="U20" s="16">
        <v>0</v>
      </c>
      <c r="V20" s="17">
        <f t="shared" si="7"/>
        <v>0</v>
      </c>
      <c r="W20" s="54">
        <v>0</v>
      </c>
      <c r="X20" s="17">
        <f t="shared" si="8"/>
        <v>0</v>
      </c>
      <c r="Y20" s="63">
        <v>0</v>
      </c>
      <c r="Z20" s="17">
        <f t="shared" si="9"/>
        <v>0</v>
      </c>
      <c r="AA20" s="63">
        <f t="shared" si="16"/>
        <v>289</v>
      </c>
      <c r="AB20" s="67">
        <f t="shared" si="10"/>
        <v>96.65551839464884</v>
      </c>
      <c r="AC20" s="16">
        <v>10</v>
      </c>
      <c r="AD20" s="45">
        <f t="shared" si="11"/>
        <v>3.3444816053511706</v>
      </c>
      <c r="AE20" s="63">
        <f t="shared" si="12"/>
        <v>299</v>
      </c>
      <c r="AF20" s="45">
        <f t="shared" si="13"/>
        <v>58.51272015655577</v>
      </c>
      <c r="AG20" s="36">
        <f t="shared" si="14"/>
        <v>-41.48727984344423</v>
      </c>
    </row>
    <row r="21" spans="1:33" ht="15" customHeight="1">
      <c r="A21" s="229"/>
      <c r="B21" s="5">
        <v>307</v>
      </c>
      <c r="C21" s="3" t="s">
        <v>7</v>
      </c>
      <c r="D21" s="191">
        <v>403</v>
      </c>
      <c r="E21" s="16">
        <v>117</v>
      </c>
      <c r="F21" s="17">
        <f t="shared" si="0"/>
        <v>42.54545454545455</v>
      </c>
      <c r="G21" s="18">
        <v>94</v>
      </c>
      <c r="H21" s="17">
        <f t="shared" si="1"/>
        <v>34.18181818181818</v>
      </c>
      <c r="I21" s="60">
        <v>6</v>
      </c>
      <c r="J21" s="17">
        <f t="shared" si="2"/>
        <v>2.181818181818182</v>
      </c>
      <c r="K21" s="16">
        <v>0</v>
      </c>
      <c r="L21" s="17">
        <f t="shared" si="3"/>
        <v>0</v>
      </c>
      <c r="M21" s="60">
        <v>2</v>
      </c>
      <c r="N21" s="17">
        <f t="shared" si="4"/>
        <v>0.7272727272727273</v>
      </c>
      <c r="O21" s="16">
        <v>31</v>
      </c>
      <c r="P21" s="17">
        <f t="shared" si="5"/>
        <v>11.272727272727273</v>
      </c>
      <c r="Q21" s="18">
        <v>0</v>
      </c>
      <c r="R21" s="17">
        <f t="shared" si="15"/>
        <v>0</v>
      </c>
      <c r="S21" s="54">
        <v>11</v>
      </c>
      <c r="T21" s="17">
        <f t="shared" si="6"/>
        <v>4</v>
      </c>
      <c r="U21" s="16">
        <v>0</v>
      </c>
      <c r="V21" s="17">
        <f t="shared" si="7"/>
        <v>0</v>
      </c>
      <c r="W21" s="54">
        <v>0</v>
      </c>
      <c r="X21" s="17">
        <f t="shared" si="8"/>
        <v>0</v>
      </c>
      <c r="Y21" s="63">
        <v>0</v>
      </c>
      <c r="Z21" s="17">
        <f t="shared" si="9"/>
        <v>0</v>
      </c>
      <c r="AA21" s="63">
        <f t="shared" si="16"/>
        <v>261</v>
      </c>
      <c r="AB21" s="67">
        <f t="shared" si="10"/>
        <v>94.9090909090909</v>
      </c>
      <c r="AC21" s="16">
        <v>14</v>
      </c>
      <c r="AD21" s="45">
        <f t="shared" si="11"/>
        <v>5.090909090909091</v>
      </c>
      <c r="AE21" s="63">
        <f t="shared" si="12"/>
        <v>275</v>
      </c>
      <c r="AF21" s="45">
        <f t="shared" si="13"/>
        <v>68.23821339950372</v>
      </c>
      <c r="AG21" s="36">
        <f t="shared" si="14"/>
        <v>-31.76178660049628</v>
      </c>
    </row>
    <row r="22" spans="1:33" ht="15" customHeight="1">
      <c r="A22" s="229"/>
      <c r="B22" s="5">
        <v>307</v>
      </c>
      <c r="C22" s="3" t="s">
        <v>8</v>
      </c>
      <c r="D22" s="191">
        <v>404</v>
      </c>
      <c r="E22" s="16">
        <v>122</v>
      </c>
      <c r="F22" s="17">
        <f t="shared" si="0"/>
        <v>45.52238805970149</v>
      </c>
      <c r="G22" s="18">
        <v>85</v>
      </c>
      <c r="H22" s="17">
        <f t="shared" si="1"/>
        <v>31.716417910447763</v>
      </c>
      <c r="I22" s="60">
        <v>7</v>
      </c>
      <c r="J22" s="17">
        <f t="shared" si="2"/>
        <v>2.6119402985074625</v>
      </c>
      <c r="K22" s="16">
        <v>2</v>
      </c>
      <c r="L22" s="17">
        <f t="shared" si="3"/>
        <v>0.7462686567164178</v>
      </c>
      <c r="M22" s="60">
        <v>0</v>
      </c>
      <c r="N22" s="17">
        <f t="shared" si="4"/>
        <v>0</v>
      </c>
      <c r="O22" s="16">
        <v>27</v>
      </c>
      <c r="P22" s="17">
        <f t="shared" si="5"/>
        <v>10.074626865671641</v>
      </c>
      <c r="Q22" s="18">
        <v>0</v>
      </c>
      <c r="R22" s="17">
        <f t="shared" si="15"/>
        <v>0</v>
      </c>
      <c r="S22" s="54">
        <v>9</v>
      </c>
      <c r="T22" s="17">
        <f t="shared" si="6"/>
        <v>3.3582089552238807</v>
      </c>
      <c r="U22" s="16">
        <v>0</v>
      </c>
      <c r="V22" s="17">
        <f t="shared" si="7"/>
        <v>0</v>
      </c>
      <c r="W22" s="54">
        <v>0</v>
      </c>
      <c r="X22" s="17">
        <f t="shared" si="8"/>
        <v>0</v>
      </c>
      <c r="Y22" s="63">
        <v>0</v>
      </c>
      <c r="Z22" s="17">
        <f t="shared" si="9"/>
        <v>0</v>
      </c>
      <c r="AA22" s="63">
        <f t="shared" si="16"/>
        <v>252</v>
      </c>
      <c r="AB22" s="67">
        <f t="shared" si="10"/>
        <v>94.02985074626866</v>
      </c>
      <c r="AC22" s="16">
        <v>16</v>
      </c>
      <c r="AD22" s="45">
        <f t="shared" si="11"/>
        <v>5.970149253731343</v>
      </c>
      <c r="AE22" s="63">
        <f t="shared" si="12"/>
        <v>268</v>
      </c>
      <c r="AF22" s="45">
        <f t="shared" si="13"/>
        <v>66.33663366336634</v>
      </c>
      <c r="AG22" s="36">
        <f t="shared" si="14"/>
        <v>-33.66336633663366</v>
      </c>
    </row>
    <row r="23" spans="1:33" ht="15" customHeight="1">
      <c r="A23" s="229"/>
      <c r="B23" s="5">
        <v>308</v>
      </c>
      <c r="C23" s="3" t="s">
        <v>7</v>
      </c>
      <c r="D23" s="191">
        <v>497</v>
      </c>
      <c r="E23" s="16">
        <v>104</v>
      </c>
      <c r="F23" s="17">
        <f t="shared" si="0"/>
        <v>33.12101910828025</v>
      </c>
      <c r="G23" s="18">
        <v>176</v>
      </c>
      <c r="H23" s="17">
        <f t="shared" si="1"/>
        <v>56.05095541401274</v>
      </c>
      <c r="I23" s="60">
        <v>2</v>
      </c>
      <c r="J23" s="17">
        <f t="shared" si="2"/>
        <v>0.6369426751592357</v>
      </c>
      <c r="K23" s="16">
        <v>2</v>
      </c>
      <c r="L23" s="17">
        <f t="shared" si="3"/>
        <v>0.6369426751592357</v>
      </c>
      <c r="M23" s="60">
        <v>1</v>
      </c>
      <c r="N23" s="17">
        <f t="shared" si="4"/>
        <v>0.3184713375796179</v>
      </c>
      <c r="O23" s="16">
        <v>23</v>
      </c>
      <c r="P23" s="17">
        <f t="shared" si="5"/>
        <v>7.32484076433121</v>
      </c>
      <c r="Q23" s="18">
        <v>0</v>
      </c>
      <c r="R23" s="17">
        <f t="shared" si="15"/>
        <v>0</v>
      </c>
      <c r="S23" s="54">
        <v>1</v>
      </c>
      <c r="T23" s="17">
        <f t="shared" si="6"/>
        <v>0.3184713375796179</v>
      </c>
      <c r="U23" s="16">
        <v>0</v>
      </c>
      <c r="V23" s="17">
        <f t="shared" si="7"/>
        <v>0</v>
      </c>
      <c r="W23" s="54">
        <v>0</v>
      </c>
      <c r="X23" s="17">
        <f t="shared" si="8"/>
        <v>0</v>
      </c>
      <c r="Y23" s="63">
        <v>0</v>
      </c>
      <c r="Z23" s="17">
        <f t="shared" si="9"/>
        <v>0</v>
      </c>
      <c r="AA23" s="63">
        <f t="shared" si="16"/>
        <v>309</v>
      </c>
      <c r="AB23" s="67">
        <f t="shared" si="10"/>
        <v>98.40764331210191</v>
      </c>
      <c r="AC23" s="16">
        <v>5</v>
      </c>
      <c r="AD23" s="45">
        <f t="shared" si="11"/>
        <v>1.5923566878980893</v>
      </c>
      <c r="AE23" s="63">
        <f t="shared" si="12"/>
        <v>314</v>
      </c>
      <c r="AF23" s="45">
        <f t="shared" si="13"/>
        <v>63.17907444668008</v>
      </c>
      <c r="AG23" s="36">
        <f t="shared" si="14"/>
        <v>-36.82092555331992</v>
      </c>
    </row>
    <row r="24" spans="1:33" ht="15" customHeight="1">
      <c r="A24" s="229"/>
      <c r="B24" s="5">
        <v>308</v>
      </c>
      <c r="C24" s="3" t="s">
        <v>14</v>
      </c>
      <c r="D24" s="191">
        <v>0</v>
      </c>
      <c r="E24" s="16">
        <v>29</v>
      </c>
      <c r="F24" s="17">
        <f t="shared" si="0"/>
        <v>46.03174603174603</v>
      </c>
      <c r="G24" s="18">
        <v>21</v>
      </c>
      <c r="H24" s="17">
        <f t="shared" si="1"/>
        <v>33.33333333333333</v>
      </c>
      <c r="I24" s="60">
        <v>4</v>
      </c>
      <c r="J24" s="17">
        <f t="shared" si="2"/>
        <v>6.349206349206349</v>
      </c>
      <c r="K24" s="16">
        <v>0</v>
      </c>
      <c r="L24" s="17">
        <f t="shared" si="3"/>
        <v>0</v>
      </c>
      <c r="M24" s="60">
        <v>0</v>
      </c>
      <c r="N24" s="17">
        <f t="shared" si="4"/>
        <v>0</v>
      </c>
      <c r="O24" s="16">
        <v>9</v>
      </c>
      <c r="P24" s="17">
        <f t="shared" si="5"/>
        <v>14.285714285714285</v>
      </c>
      <c r="Q24" s="18">
        <v>0</v>
      </c>
      <c r="R24" s="17">
        <f t="shared" si="15"/>
        <v>0</v>
      </c>
      <c r="S24" s="54">
        <v>0</v>
      </c>
      <c r="T24" s="17">
        <f t="shared" si="6"/>
        <v>0</v>
      </c>
      <c r="U24" s="16">
        <v>0</v>
      </c>
      <c r="V24" s="17">
        <f t="shared" si="7"/>
        <v>0</v>
      </c>
      <c r="W24" s="54">
        <v>0</v>
      </c>
      <c r="X24" s="17">
        <f t="shared" si="8"/>
        <v>0</v>
      </c>
      <c r="Y24" s="63">
        <v>0</v>
      </c>
      <c r="Z24" s="17">
        <f t="shared" si="9"/>
        <v>0</v>
      </c>
      <c r="AA24" s="63">
        <f t="shared" si="16"/>
        <v>63</v>
      </c>
      <c r="AB24" s="67">
        <f t="shared" si="10"/>
        <v>100</v>
      </c>
      <c r="AC24" s="16">
        <v>0</v>
      </c>
      <c r="AD24" s="45">
        <f t="shared" si="11"/>
        <v>0</v>
      </c>
      <c r="AE24" s="63">
        <f t="shared" si="12"/>
        <v>63</v>
      </c>
      <c r="AF24" s="45">
        <f>AE24/250*100</f>
        <v>25.2</v>
      </c>
      <c r="AG24" s="36">
        <f t="shared" si="14"/>
        <v>-74.8</v>
      </c>
    </row>
    <row r="25" spans="1:33" ht="15" customHeight="1">
      <c r="A25" s="229"/>
      <c r="B25" s="5">
        <v>309</v>
      </c>
      <c r="C25" s="3" t="s">
        <v>7</v>
      </c>
      <c r="D25" s="191">
        <v>408</v>
      </c>
      <c r="E25" s="16">
        <v>112</v>
      </c>
      <c r="F25" s="17">
        <f t="shared" si="0"/>
        <v>41.32841328413284</v>
      </c>
      <c r="G25" s="18">
        <v>131</v>
      </c>
      <c r="H25" s="17">
        <f t="shared" si="1"/>
        <v>48.33948339483395</v>
      </c>
      <c r="I25" s="60">
        <v>3</v>
      </c>
      <c r="J25" s="17">
        <f t="shared" si="2"/>
        <v>1.107011070110701</v>
      </c>
      <c r="K25" s="16">
        <v>1</v>
      </c>
      <c r="L25" s="17">
        <f t="shared" si="3"/>
        <v>0.36900369003690037</v>
      </c>
      <c r="M25" s="60">
        <v>0</v>
      </c>
      <c r="N25" s="17">
        <f t="shared" si="4"/>
        <v>0</v>
      </c>
      <c r="O25" s="16">
        <v>9</v>
      </c>
      <c r="P25" s="17">
        <f t="shared" si="5"/>
        <v>3.3210332103321036</v>
      </c>
      <c r="Q25" s="18">
        <v>0</v>
      </c>
      <c r="R25" s="17">
        <f t="shared" si="15"/>
        <v>0</v>
      </c>
      <c r="S25" s="54">
        <v>3</v>
      </c>
      <c r="T25" s="17">
        <f t="shared" si="6"/>
        <v>1.107011070110701</v>
      </c>
      <c r="U25" s="16">
        <v>0</v>
      </c>
      <c r="V25" s="17">
        <f t="shared" si="7"/>
        <v>0</v>
      </c>
      <c r="W25" s="54">
        <v>0</v>
      </c>
      <c r="X25" s="17">
        <f t="shared" si="8"/>
        <v>0</v>
      </c>
      <c r="Y25" s="63">
        <v>0</v>
      </c>
      <c r="Z25" s="17">
        <f t="shared" si="9"/>
        <v>0</v>
      </c>
      <c r="AA25" s="63">
        <f t="shared" si="16"/>
        <v>259</v>
      </c>
      <c r="AB25" s="67">
        <f t="shared" si="10"/>
        <v>95.5719557195572</v>
      </c>
      <c r="AC25" s="16">
        <v>12</v>
      </c>
      <c r="AD25" s="45">
        <f t="shared" si="11"/>
        <v>4.428044280442804</v>
      </c>
      <c r="AE25" s="63">
        <f t="shared" si="12"/>
        <v>271</v>
      </c>
      <c r="AF25" s="45">
        <f t="shared" si="13"/>
        <v>66.42156862745098</v>
      </c>
      <c r="AG25" s="36">
        <f t="shared" si="14"/>
        <v>-33.57843137254902</v>
      </c>
    </row>
    <row r="26" spans="1:33" ht="15" customHeight="1">
      <c r="A26" s="229"/>
      <c r="B26" s="5">
        <v>309</v>
      </c>
      <c r="C26" s="3" t="s">
        <v>8</v>
      </c>
      <c r="D26" s="191">
        <v>408</v>
      </c>
      <c r="E26" s="16">
        <v>92</v>
      </c>
      <c r="F26" s="17">
        <f t="shared" si="0"/>
        <v>36.36363636363637</v>
      </c>
      <c r="G26" s="18">
        <v>128</v>
      </c>
      <c r="H26" s="17">
        <f t="shared" si="1"/>
        <v>50.59288537549407</v>
      </c>
      <c r="I26" s="60">
        <v>4</v>
      </c>
      <c r="J26" s="17">
        <f t="shared" si="2"/>
        <v>1.5810276679841897</v>
      </c>
      <c r="K26" s="16">
        <v>1</v>
      </c>
      <c r="L26" s="17">
        <f t="shared" si="3"/>
        <v>0.3952569169960474</v>
      </c>
      <c r="M26" s="60">
        <v>0</v>
      </c>
      <c r="N26" s="17">
        <f t="shared" si="4"/>
        <v>0</v>
      </c>
      <c r="O26" s="16">
        <v>20</v>
      </c>
      <c r="P26" s="17">
        <f t="shared" si="5"/>
        <v>7.905138339920949</v>
      </c>
      <c r="Q26" s="18">
        <v>0</v>
      </c>
      <c r="R26" s="17">
        <f t="shared" si="15"/>
        <v>0</v>
      </c>
      <c r="S26" s="54">
        <v>0</v>
      </c>
      <c r="T26" s="17">
        <f t="shared" si="6"/>
        <v>0</v>
      </c>
      <c r="U26" s="16">
        <v>0</v>
      </c>
      <c r="V26" s="17">
        <f t="shared" si="7"/>
        <v>0</v>
      </c>
      <c r="W26" s="54">
        <v>0</v>
      </c>
      <c r="X26" s="17">
        <f t="shared" si="8"/>
        <v>0</v>
      </c>
      <c r="Y26" s="63">
        <v>0</v>
      </c>
      <c r="Z26" s="17">
        <f t="shared" si="9"/>
        <v>0</v>
      </c>
      <c r="AA26" s="63">
        <f t="shared" si="16"/>
        <v>245</v>
      </c>
      <c r="AB26" s="67">
        <f t="shared" si="10"/>
        <v>96.83794466403161</v>
      </c>
      <c r="AC26" s="16">
        <v>8</v>
      </c>
      <c r="AD26" s="45">
        <f t="shared" si="11"/>
        <v>3.1620553359683794</v>
      </c>
      <c r="AE26" s="63">
        <f t="shared" si="12"/>
        <v>253</v>
      </c>
      <c r="AF26" s="45">
        <f t="shared" si="13"/>
        <v>62.00980392156863</v>
      </c>
      <c r="AG26" s="36">
        <f t="shared" si="14"/>
        <v>-37.99019607843137</v>
      </c>
    </row>
    <row r="27" spans="1:33" ht="15" customHeight="1">
      <c r="A27" s="229"/>
      <c r="B27" s="5">
        <v>310</v>
      </c>
      <c r="C27" s="3" t="s">
        <v>7</v>
      </c>
      <c r="D27" s="191">
        <v>380</v>
      </c>
      <c r="E27" s="16">
        <v>107</v>
      </c>
      <c r="F27" s="17">
        <f t="shared" si="0"/>
        <v>41.63424124513619</v>
      </c>
      <c r="G27" s="18">
        <v>126</v>
      </c>
      <c r="H27" s="17">
        <f t="shared" si="1"/>
        <v>49.0272373540856</v>
      </c>
      <c r="I27" s="60">
        <v>3</v>
      </c>
      <c r="J27" s="17">
        <f t="shared" si="2"/>
        <v>1.1673151750972763</v>
      </c>
      <c r="K27" s="16">
        <v>1</v>
      </c>
      <c r="L27" s="17">
        <f t="shared" si="3"/>
        <v>0.38910505836575876</v>
      </c>
      <c r="M27" s="60">
        <v>1</v>
      </c>
      <c r="N27" s="17">
        <f t="shared" si="4"/>
        <v>0.38910505836575876</v>
      </c>
      <c r="O27" s="16">
        <v>10</v>
      </c>
      <c r="P27" s="17">
        <f t="shared" si="5"/>
        <v>3.8910505836575875</v>
      </c>
      <c r="Q27" s="18">
        <v>0</v>
      </c>
      <c r="R27" s="17">
        <f t="shared" si="15"/>
        <v>0</v>
      </c>
      <c r="S27" s="54">
        <v>2</v>
      </c>
      <c r="T27" s="17">
        <f t="shared" si="6"/>
        <v>0.7782101167315175</v>
      </c>
      <c r="U27" s="16">
        <v>0</v>
      </c>
      <c r="V27" s="17">
        <f t="shared" si="7"/>
        <v>0</v>
      </c>
      <c r="W27" s="54">
        <v>0</v>
      </c>
      <c r="X27" s="17">
        <f t="shared" si="8"/>
        <v>0</v>
      </c>
      <c r="Y27" s="63">
        <v>0</v>
      </c>
      <c r="Z27" s="17">
        <f t="shared" si="9"/>
        <v>0</v>
      </c>
      <c r="AA27" s="63">
        <f t="shared" si="16"/>
        <v>250</v>
      </c>
      <c r="AB27" s="67">
        <f t="shared" si="10"/>
        <v>97.27626459143968</v>
      </c>
      <c r="AC27" s="16">
        <v>7</v>
      </c>
      <c r="AD27" s="45">
        <f t="shared" si="11"/>
        <v>2.7237354085603114</v>
      </c>
      <c r="AE27" s="63">
        <f t="shared" si="12"/>
        <v>257</v>
      </c>
      <c r="AF27" s="45">
        <f t="shared" si="13"/>
        <v>67.63157894736842</v>
      </c>
      <c r="AG27" s="36">
        <f t="shared" si="14"/>
        <v>-32.368421052631575</v>
      </c>
    </row>
    <row r="28" spans="1:33" ht="15" customHeight="1">
      <c r="A28" s="229"/>
      <c r="B28" s="5">
        <v>310</v>
      </c>
      <c r="C28" s="3" t="s">
        <v>8</v>
      </c>
      <c r="D28" s="191">
        <v>380</v>
      </c>
      <c r="E28" s="16">
        <v>74</v>
      </c>
      <c r="F28" s="17">
        <f t="shared" si="0"/>
        <v>30.833333333333336</v>
      </c>
      <c r="G28" s="18">
        <v>118</v>
      </c>
      <c r="H28" s="17">
        <f t="shared" si="1"/>
        <v>49.166666666666664</v>
      </c>
      <c r="I28" s="60">
        <v>3</v>
      </c>
      <c r="J28" s="17">
        <f t="shared" si="2"/>
        <v>1.25</v>
      </c>
      <c r="K28" s="16">
        <v>2</v>
      </c>
      <c r="L28" s="17">
        <f t="shared" si="3"/>
        <v>0.8333333333333334</v>
      </c>
      <c r="M28" s="60">
        <v>0</v>
      </c>
      <c r="N28" s="17">
        <f t="shared" si="4"/>
        <v>0</v>
      </c>
      <c r="O28" s="16">
        <v>17</v>
      </c>
      <c r="P28" s="17">
        <f t="shared" si="5"/>
        <v>7.083333333333333</v>
      </c>
      <c r="Q28" s="18">
        <v>0</v>
      </c>
      <c r="R28" s="17">
        <f t="shared" si="15"/>
        <v>0</v>
      </c>
      <c r="S28" s="54">
        <v>1</v>
      </c>
      <c r="T28" s="17">
        <f t="shared" si="6"/>
        <v>0.4166666666666667</v>
      </c>
      <c r="U28" s="16">
        <v>0</v>
      </c>
      <c r="V28" s="17">
        <f t="shared" si="7"/>
        <v>0</v>
      </c>
      <c r="W28" s="54">
        <v>2</v>
      </c>
      <c r="X28" s="17">
        <f t="shared" si="8"/>
        <v>0.8333333333333334</v>
      </c>
      <c r="Y28" s="63">
        <v>0</v>
      </c>
      <c r="Z28" s="17">
        <f t="shared" si="9"/>
        <v>0</v>
      </c>
      <c r="AA28" s="63">
        <f t="shared" si="16"/>
        <v>217</v>
      </c>
      <c r="AB28" s="67">
        <f t="shared" si="10"/>
        <v>90.41666666666667</v>
      </c>
      <c r="AC28" s="16">
        <v>23</v>
      </c>
      <c r="AD28" s="45">
        <f t="shared" si="11"/>
        <v>9.583333333333334</v>
      </c>
      <c r="AE28" s="63">
        <f t="shared" si="12"/>
        <v>240</v>
      </c>
      <c r="AF28" s="45">
        <f t="shared" si="13"/>
        <v>63.1578947368421</v>
      </c>
      <c r="AG28" s="36">
        <f t="shared" si="14"/>
        <v>-36.8421052631579</v>
      </c>
    </row>
    <row r="29" spans="1:33" ht="15" customHeight="1">
      <c r="A29" s="229"/>
      <c r="B29" s="5">
        <v>311</v>
      </c>
      <c r="C29" s="3" t="s">
        <v>7</v>
      </c>
      <c r="D29" s="191">
        <v>693</v>
      </c>
      <c r="E29" s="16">
        <v>215</v>
      </c>
      <c r="F29" s="17">
        <f t="shared" si="0"/>
        <v>48.31460674157304</v>
      </c>
      <c r="G29" s="18">
        <v>177</v>
      </c>
      <c r="H29" s="17">
        <f t="shared" si="1"/>
        <v>39.7752808988764</v>
      </c>
      <c r="I29" s="60">
        <v>3</v>
      </c>
      <c r="J29" s="17">
        <f t="shared" si="2"/>
        <v>0.6741573033707865</v>
      </c>
      <c r="K29" s="16">
        <v>4</v>
      </c>
      <c r="L29" s="17">
        <f t="shared" si="3"/>
        <v>0.8988764044943821</v>
      </c>
      <c r="M29" s="60">
        <v>0</v>
      </c>
      <c r="N29" s="17">
        <f t="shared" si="4"/>
        <v>0</v>
      </c>
      <c r="O29" s="16">
        <v>20</v>
      </c>
      <c r="P29" s="17">
        <f t="shared" si="5"/>
        <v>4.49438202247191</v>
      </c>
      <c r="Q29" s="18">
        <v>0</v>
      </c>
      <c r="R29" s="17">
        <f t="shared" si="15"/>
        <v>0</v>
      </c>
      <c r="S29" s="54">
        <v>2</v>
      </c>
      <c r="T29" s="17">
        <f t="shared" si="6"/>
        <v>0.44943820224719105</v>
      </c>
      <c r="U29" s="16">
        <v>0</v>
      </c>
      <c r="V29" s="17">
        <f t="shared" si="7"/>
        <v>0</v>
      </c>
      <c r="W29" s="54">
        <v>0</v>
      </c>
      <c r="X29" s="17">
        <f t="shared" si="8"/>
        <v>0</v>
      </c>
      <c r="Y29" s="63">
        <v>0</v>
      </c>
      <c r="Z29" s="17">
        <f t="shared" si="9"/>
        <v>0</v>
      </c>
      <c r="AA29" s="63">
        <f t="shared" si="16"/>
        <v>421</v>
      </c>
      <c r="AB29" s="67">
        <f t="shared" si="10"/>
        <v>94.6067415730337</v>
      </c>
      <c r="AC29" s="16">
        <v>24</v>
      </c>
      <c r="AD29" s="45">
        <f t="shared" si="11"/>
        <v>5.393258426966292</v>
      </c>
      <c r="AE29" s="63">
        <f t="shared" si="12"/>
        <v>445</v>
      </c>
      <c r="AF29" s="45">
        <f t="shared" si="13"/>
        <v>64.21356421356421</v>
      </c>
      <c r="AG29" s="36">
        <f t="shared" si="14"/>
        <v>-35.78643578643579</v>
      </c>
    </row>
    <row r="30" spans="1:33" ht="15" customHeight="1">
      <c r="A30" s="229"/>
      <c r="B30" s="5">
        <v>312</v>
      </c>
      <c r="C30" s="3" t="s">
        <v>7</v>
      </c>
      <c r="D30" s="191">
        <v>488</v>
      </c>
      <c r="E30" s="16">
        <v>176</v>
      </c>
      <c r="F30" s="17">
        <f t="shared" si="0"/>
        <v>53.822629969418955</v>
      </c>
      <c r="G30" s="18">
        <v>97</v>
      </c>
      <c r="H30" s="17">
        <f t="shared" si="1"/>
        <v>29.66360856269113</v>
      </c>
      <c r="I30" s="60">
        <v>3</v>
      </c>
      <c r="J30" s="17">
        <f t="shared" si="2"/>
        <v>0.9174311926605505</v>
      </c>
      <c r="K30" s="16">
        <v>1</v>
      </c>
      <c r="L30" s="17">
        <f t="shared" si="3"/>
        <v>0.3058103975535168</v>
      </c>
      <c r="M30" s="60">
        <v>0</v>
      </c>
      <c r="N30" s="17">
        <f t="shared" si="4"/>
        <v>0</v>
      </c>
      <c r="O30" s="16">
        <v>35</v>
      </c>
      <c r="P30" s="17">
        <f t="shared" si="5"/>
        <v>10.703363914373089</v>
      </c>
      <c r="Q30" s="18">
        <v>0</v>
      </c>
      <c r="R30" s="17">
        <f t="shared" si="15"/>
        <v>0</v>
      </c>
      <c r="S30" s="54">
        <v>2</v>
      </c>
      <c r="T30" s="17">
        <f t="shared" si="6"/>
        <v>0.6116207951070336</v>
      </c>
      <c r="U30" s="16">
        <v>0</v>
      </c>
      <c r="V30" s="17">
        <f t="shared" si="7"/>
        <v>0</v>
      </c>
      <c r="W30" s="54">
        <v>0</v>
      </c>
      <c r="X30" s="17">
        <f t="shared" si="8"/>
        <v>0</v>
      </c>
      <c r="Y30" s="63">
        <v>0</v>
      </c>
      <c r="Z30" s="17">
        <f t="shared" si="9"/>
        <v>0</v>
      </c>
      <c r="AA30" s="63">
        <f t="shared" si="16"/>
        <v>314</v>
      </c>
      <c r="AB30" s="67">
        <f t="shared" si="10"/>
        <v>96.02446483180428</v>
      </c>
      <c r="AC30" s="16">
        <v>13</v>
      </c>
      <c r="AD30" s="45">
        <f t="shared" si="11"/>
        <v>3.9755351681957185</v>
      </c>
      <c r="AE30" s="63">
        <f t="shared" si="12"/>
        <v>327</v>
      </c>
      <c r="AF30" s="45">
        <f t="shared" si="13"/>
        <v>67.00819672131148</v>
      </c>
      <c r="AG30" s="36">
        <f t="shared" si="14"/>
        <v>-32.99180327868852</v>
      </c>
    </row>
    <row r="31" spans="1:33" ht="15" customHeight="1">
      <c r="A31" s="229"/>
      <c r="B31" s="5">
        <v>312</v>
      </c>
      <c r="C31" s="3" t="s">
        <v>8</v>
      </c>
      <c r="D31" s="191">
        <v>488</v>
      </c>
      <c r="E31" s="16">
        <v>169</v>
      </c>
      <c r="F31" s="17">
        <f t="shared" si="0"/>
        <v>52.81249999999999</v>
      </c>
      <c r="G31" s="18">
        <v>95</v>
      </c>
      <c r="H31" s="17">
        <f t="shared" si="1"/>
        <v>29.6875</v>
      </c>
      <c r="I31" s="60">
        <v>1</v>
      </c>
      <c r="J31" s="17">
        <f t="shared" si="2"/>
        <v>0.3125</v>
      </c>
      <c r="K31" s="16">
        <v>1</v>
      </c>
      <c r="L31" s="17">
        <f t="shared" si="3"/>
        <v>0.3125</v>
      </c>
      <c r="M31" s="60">
        <v>0</v>
      </c>
      <c r="N31" s="17">
        <f t="shared" si="4"/>
        <v>0</v>
      </c>
      <c r="O31" s="16">
        <v>31</v>
      </c>
      <c r="P31" s="17">
        <f t="shared" si="5"/>
        <v>9.6875</v>
      </c>
      <c r="Q31" s="18">
        <v>0</v>
      </c>
      <c r="R31" s="17">
        <f t="shared" si="15"/>
        <v>0</v>
      </c>
      <c r="S31" s="54">
        <v>2</v>
      </c>
      <c r="T31" s="17">
        <f t="shared" si="6"/>
        <v>0.625</v>
      </c>
      <c r="U31" s="16">
        <v>0</v>
      </c>
      <c r="V31" s="17">
        <f t="shared" si="7"/>
        <v>0</v>
      </c>
      <c r="W31" s="54">
        <v>0</v>
      </c>
      <c r="X31" s="17">
        <f t="shared" si="8"/>
        <v>0</v>
      </c>
      <c r="Y31" s="63">
        <v>0</v>
      </c>
      <c r="Z31" s="17">
        <f t="shared" si="9"/>
        <v>0</v>
      </c>
      <c r="AA31" s="63">
        <f t="shared" si="16"/>
        <v>299</v>
      </c>
      <c r="AB31" s="67">
        <f t="shared" si="10"/>
        <v>93.4375</v>
      </c>
      <c r="AC31" s="16">
        <v>21</v>
      </c>
      <c r="AD31" s="45">
        <f t="shared" si="11"/>
        <v>6.5625</v>
      </c>
      <c r="AE31" s="63">
        <f t="shared" si="12"/>
        <v>320</v>
      </c>
      <c r="AF31" s="45">
        <f t="shared" si="13"/>
        <v>65.57377049180327</v>
      </c>
      <c r="AG31" s="36">
        <f t="shared" si="14"/>
        <v>-34.42622950819673</v>
      </c>
    </row>
    <row r="32" spans="1:33" ht="15" customHeight="1">
      <c r="A32" s="229"/>
      <c r="B32" s="5">
        <v>313</v>
      </c>
      <c r="C32" s="3" t="s">
        <v>7</v>
      </c>
      <c r="D32" s="191">
        <v>477</v>
      </c>
      <c r="E32" s="16">
        <v>169</v>
      </c>
      <c r="F32" s="17">
        <f t="shared" si="0"/>
        <v>55.5921052631579</v>
      </c>
      <c r="G32" s="18">
        <v>82</v>
      </c>
      <c r="H32" s="17">
        <f t="shared" si="1"/>
        <v>26.973684210526315</v>
      </c>
      <c r="I32" s="60">
        <v>4</v>
      </c>
      <c r="J32" s="17">
        <f t="shared" si="2"/>
        <v>1.3157894736842104</v>
      </c>
      <c r="K32" s="16">
        <v>1</v>
      </c>
      <c r="L32" s="17">
        <f t="shared" si="3"/>
        <v>0.3289473684210526</v>
      </c>
      <c r="M32" s="60">
        <v>0</v>
      </c>
      <c r="N32" s="17">
        <f t="shared" si="4"/>
        <v>0</v>
      </c>
      <c r="O32" s="16">
        <v>26</v>
      </c>
      <c r="P32" s="17">
        <f t="shared" si="5"/>
        <v>8.552631578947368</v>
      </c>
      <c r="Q32" s="18">
        <v>0</v>
      </c>
      <c r="R32" s="17">
        <f t="shared" si="15"/>
        <v>0</v>
      </c>
      <c r="S32" s="54">
        <v>2</v>
      </c>
      <c r="T32" s="17">
        <f t="shared" si="6"/>
        <v>0.6578947368421052</v>
      </c>
      <c r="U32" s="16">
        <v>0</v>
      </c>
      <c r="V32" s="17">
        <f t="shared" si="7"/>
        <v>0</v>
      </c>
      <c r="W32" s="54">
        <v>0</v>
      </c>
      <c r="X32" s="17">
        <f t="shared" si="8"/>
        <v>0</v>
      </c>
      <c r="Y32" s="63">
        <v>0</v>
      </c>
      <c r="Z32" s="17">
        <f t="shared" si="9"/>
        <v>0</v>
      </c>
      <c r="AA32" s="63">
        <f t="shared" si="16"/>
        <v>284</v>
      </c>
      <c r="AB32" s="67">
        <f t="shared" si="10"/>
        <v>93.42105263157895</v>
      </c>
      <c r="AC32" s="16">
        <v>20</v>
      </c>
      <c r="AD32" s="45">
        <f t="shared" si="11"/>
        <v>6.578947368421052</v>
      </c>
      <c r="AE32" s="63">
        <f t="shared" si="12"/>
        <v>304</v>
      </c>
      <c r="AF32" s="45">
        <f t="shared" si="13"/>
        <v>63.731656184486376</v>
      </c>
      <c r="AG32" s="36">
        <f t="shared" si="14"/>
        <v>-36.268343815513624</v>
      </c>
    </row>
    <row r="33" spans="1:33" ht="15" customHeight="1">
      <c r="A33" s="229"/>
      <c r="B33" s="5">
        <v>313</v>
      </c>
      <c r="C33" s="3" t="s">
        <v>8</v>
      </c>
      <c r="D33" s="191">
        <v>478</v>
      </c>
      <c r="E33" s="16">
        <v>155</v>
      </c>
      <c r="F33" s="17">
        <f t="shared" si="0"/>
        <v>55.55555555555556</v>
      </c>
      <c r="G33" s="18">
        <v>91</v>
      </c>
      <c r="H33" s="17">
        <f t="shared" si="1"/>
        <v>32.61648745519714</v>
      </c>
      <c r="I33" s="60">
        <v>6</v>
      </c>
      <c r="J33" s="17">
        <f t="shared" si="2"/>
        <v>2.1505376344086025</v>
      </c>
      <c r="K33" s="16">
        <v>2</v>
      </c>
      <c r="L33" s="17">
        <f t="shared" si="3"/>
        <v>0.7168458781362007</v>
      </c>
      <c r="M33" s="60">
        <v>0</v>
      </c>
      <c r="N33" s="17">
        <f t="shared" si="4"/>
        <v>0</v>
      </c>
      <c r="O33" s="16">
        <v>17</v>
      </c>
      <c r="P33" s="17">
        <f t="shared" si="5"/>
        <v>6.093189964157706</v>
      </c>
      <c r="Q33" s="18">
        <v>0</v>
      </c>
      <c r="R33" s="17">
        <f t="shared" si="15"/>
        <v>0</v>
      </c>
      <c r="S33" s="54">
        <v>4</v>
      </c>
      <c r="T33" s="17">
        <f t="shared" si="6"/>
        <v>1.4336917562724014</v>
      </c>
      <c r="U33" s="16">
        <v>0</v>
      </c>
      <c r="V33" s="17">
        <f t="shared" si="7"/>
        <v>0</v>
      </c>
      <c r="W33" s="54">
        <v>0</v>
      </c>
      <c r="X33" s="17">
        <f t="shared" si="8"/>
        <v>0</v>
      </c>
      <c r="Y33" s="63">
        <v>0</v>
      </c>
      <c r="Z33" s="17">
        <f t="shared" si="9"/>
        <v>0</v>
      </c>
      <c r="AA33" s="63">
        <f t="shared" si="16"/>
        <v>275</v>
      </c>
      <c r="AB33" s="67">
        <f t="shared" si="10"/>
        <v>98.56630824372759</v>
      </c>
      <c r="AC33" s="16">
        <v>4</v>
      </c>
      <c r="AD33" s="45">
        <f t="shared" si="11"/>
        <v>1.4336917562724014</v>
      </c>
      <c r="AE33" s="63">
        <f t="shared" si="12"/>
        <v>279</v>
      </c>
      <c r="AF33" s="45">
        <f t="shared" si="13"/>
        <v>58.36820083682008</v>
      </c>
      <c r="AG33" s="36">
        <f t="shared" si="14"/>
        <v>-41.63179916317992</v>
      </c>
    </row>
    <row r="34" spans="1:33" ht="15" customHeight="1">
      <c r="A34" s="229"/>
      <c r="B34" s="5">
        <v>314</v>
      </c>
      <c r="C34" s="3" t="s">
        <v>7</v>
      </c>
      <c r="D34" s="191">
        <v>492</v>
      </c>
      <c r="E34" s="16">
        <v>146</v>
      </c>
      <c r="F34" s="17">
        <f t="shared" si="0"/>
        <v>47.4025974025974</v>
      </c>
      <c r="G34" s="18">
        <v>126</v>
      </c>
      <c r="H34" s="17">
        <f t="shared" si="1"/>
        <v>40.909090909090914</v>
      </c>
      <c r="I34" s="60">
        <v>6</v>
      </c>
      <c r="J34" s="17">
        <f t="shared" si="2"/>
        <v>1.948051948051948</v>
      </c>
      <c r="K34" s="16">
        <v>1</v>
      </c>
      <c r="L34" s="17">
        <f t="shared" si="3"/>
        <v>0.3246753246753247</v>
      </c>
      <c r="M34" s="60">
        <v>0</v>
      </c>
      <c r="N34" s="17">
        <f t="shared" si="4"/>
        <v>0</v>
      </c>
      <c r="O34" s="16">
        <v>19</v>
      </c>
      <c r="P34" s="17">
        <f t="shared" si="5"/>
        <v>6.1688311688311686</v>
      </c>
      <c r="Q34" s="18">
        <v>0</v>
      </c>
      <c r="R34" s="17">
        <f t="shared" si="15"/>
        <v>0</v>
      </c>
      <c r="S34" s="54">
        <v>2</v>
      </c>
      <c r="T34" s="17">
        <f t="shared" si="6"/>
        <v>0.6493506493506493</v>
      </c>
      <c r="U34" s="16">
        <v>0</v>
      </c>
      <c r="V34" s="17">
        <f t="shared" si="7"/>
        <v>0</v>
      </c>
      <c r="W34" s="54">
        <v>0</v>
      </c>
      <c r="X34" s="17">
        <f t="shared" si="8"/>
        <v>0</v>
      </c>
      <c r="Y34" s="63">
        <v>0</v>
      </c>
      <c r="Z34" s="17">
        <f t="shared" si="9"/>
        <v>0</v>
      </c>
      <c r="AA34" s="63">
        <f t="shared" si="16"/>
        <v>300</v>
      </c>
      <c r="AB34" s="67">
        <f t="shared" si="10"/>
        <v>97.40259740259741</v>
      </c>
      <c r="AC34" s="16">
        <v>8</v>
      </c>
      <c r="AD34" s="45">
        <f t="shared" si="11"/>
        <v>2.5974025974025974</v>
      </c>
      <c r="AE34" s="63">
        <f t="shared" si="12"/>
        <v>308</v>
      </c>
      <c r="AF34" s="45">
        <f t="shared" si="13"/>
        <v>62.601626016260155</v>
      </c>
      <c r="AG34" s="36">
        <f t="shared" si="14"/>
        <v>-37.398373983739845</v>
      </c>
    </row>
    <row r="35" spans="1:33" ht="15" customHeight="1">
      <c r="A35" s="229"/>
      <c r="B35" s="5">
        <v>314</v>
      </c>
      <c r="C35" s="3" t="s">
        <v>8</v>
      </c>
      <c r="D35" s="191">
        <v>493</v>
      </c>
      <c r="E35" s="16">
        <v>126</v>
      </c>
      <c r="F35" s="17">
        <f t="shared" si="0"/>
        <v>42.281879194630875</v>
      </c>
      <c r="G35" s="18">
        <v>134</v>
      </c>
      <c r="H35" s="17">
        <f t="shared" si="1"/>
        <v>44.966442953020135</v>
      </c>
      <c r="I35" s="60">
        <v>2</v>
      </c>
      <c r="J35" s="17">
        <f t="shared" si="2"/>
        <v>0.6711409395973155</v>
      </c>
      <c r="K35" s="16">
        <v>2</v>
      </c>
      <c r="L35" s="17">
        <f t="shared" si="3"/>
        <v>0.6711409395973155</v>
      </c>
      <c r="M35" s="60">
        <v>0</v>
      </c>
      <c r="N35" s="17">
        <f t="shared" si="4"/>
        <v>0</v>
      </c>
      <c r="O35" s="16">
        <v>26</v>
      </c>
      <c r="P35" s="17">
        <f t="shared" si="5"/>
        <v>8.724832214765101</v>
      </c>
      <c r="Q35" s="18">
        <v>0</v>
      </c>
      <c r="R35" s="17">
        <f t="shared" si="15"/>
        <v>0</v>
      </c>
      <c r="S35" s="54">
        <v>1</v>
      </c>
      <c r="T35" s="17">
        <f t="shared" si="6"/>
        <v>0.33557046979865773</v>
      </c>
      <c r="U35" s="16">
        <v>0</v>
      </c>
      <c r="V35" s="17">
        <f t="shared" si="7"/>
        <v>0</v>
      </c>
      <c r="W35" s="54">
        <v>0</v>
      </c>
      <c r="X35" s="17">
        <f t="shared" si="8"/>
        <v>0</v>
      </c>
      <c r="Y35" s="63">
        <v>0</v>
      </c>
      <c r="Z35" s="17">
        <f t="shared" si="9"/>
        <v>0</v>
      </c>
      <c r="AA35" s="63">
        <f t="shared" si="16"/>
        <v>291</v>
      </c>
      <c r="AB35" s="67">
        <f t="shared" si="10"/>
        <v>97.6510067114094</v>
      </c>
      <c r="AC35" s="16">
        <v>7</v>
      </c>
      <c r="AD35" s="45">
        <f t="shared" si="11"/>
        <v>2.348993288590604</v>
      </c>
      <c r="AE35" s="63">
        <f t="shared" si="12"/>
        <v>298</v>
      </c>
      <c r="AF35" s="45">
        <f t="shared" si="13"/>
        <v>60.446247464503045</v>
      </c>
      <c r="AG35" s="36">
        <f t="shared" si="14"/>
        <v>-39.553752535496955</v>
      </c>
    </row>
    <row r="36" spans="1:33" ht="15" customHeight="1">
      <c r="A36" s="229"/>
      <c r="B36" s="5">
        <v>315</v>
      </c>
      <c r="C36" s="3" t="s">
        <v>7</v>
      </c>
      <c r="D36" s="191">
        <v>514</v>
      </c>
      <c r="E36" s="16">
        <v>147</v>
      </c>
      <c r="F36" s="17">
        <f t="shared" si="0"/>
        <v>40.947075208913645</v>
      </c>
      <c r="G36" s="18">
        <v>173</v>
      </c>
      <c r="H36" s="17">
        <f t="shared" si="1"/>
        <v>48.18941504178273</v>
      </c>
      <c r="I36" s="60">
        <v>4</v>
      </c>
      <c r="J36" s="17">
        <f t="shared" si="2"/>
        <v>1.1142061281337048</v>
      </c>
      <c r="K36" s="16">
        <v>0</v>
      </c>
      <c r="L36" s="17">
        <f t="shared" si="3"/>
        <v>0</v>
      </c>
      <c r="M36" s="60">
        <v>0</v>
      </c>
      <c r="N36" s="17">
        <f t="shared" si="4"/>
        <v>0</v>
      </c>
      <c r="O36" s="16">
        <v>14</v>
      </c>
      <c r="P36" s="17">
        <f t="shared" si="5"/>
        <v>3.8997214484679668</v>
      </c>
      <c r="Q36" s="18">
        <v>0</v>
      </c>
      <c r="R36" s="17">
        <f t="shared" si="15"/>
        <v>0</v>
      </c>
      <c r="S36" s="54">
        <v>6</v>
      </c>
      <c r="T36" s="17">
        <f t="shared" si="6"/>
        <v>1.6713091922005572</v>
      </c>
      <c r="U36" s="16">
        <v>0</v>
      </c>
      <c r="V36" s="17">
        <f t="shared" si="7"/>
        <v>0</v>
      </c>
      <c r="W36" s="54">
        <v>0</v>
      </c>
      <c r="X36" s="17">
        <f t="shared" si="8"/>
        <v>0</v>
      </c>
      <c r="Y36" s="63">
        <v>0</v>
      </c>
      <c r="Z36" s="17">
        <f t="shared" si="9"/>
        <v>0</v>
      </c>
      <c r="AA36" s="63">
        <f t="shared" si="16"/>
        <v>344</v>
      </c>
      <c r="AB36" s="67">
        <f t="shared" si="10"/>
        <v>95.82172701949861</v>
      </c>
      <c r="AC36" s="16">
        <v>15</v>
      </c>
      <c r="AD36" s="45">
        <f t="shared" si="11"/>
        <v>4.178272980501393</v>
      </c>
      <c r="AE36" s="63">
        <f t="shared" si="12"/>
        <v>359</v>
      </c>
      <c r="AF36" s="45">
        <f t="shared" si="13"/>
        <v>69.8443579766537</v>
      </c>
      <c r="AG36" s="36">
        <f t="shared" si="14"/>
        <v>-30.155642023346303</v>
      </c>
    </row>
    <row r="37" spans="1:33" ht="15" customHeight="1">
      <c r="A37" s="229"/>
      <c r="B37" s="5">
        <v>315</v>
      </c>
      <c r="C37" s="3" t="s">
        <v>8</v>
      </c>
      <c r="D37" s="191">
        <v>514</v>
      </c>
      <c r="E37" s="16">
        <v>138</v>
      </c>
      <c r="F37" s="17">
        <f t="shared" si="0"/>
        <v>41.81818181818181</v>
      </c>
      <c r="G37" s="18">
        <v>159</v>
      </c>
      <c r="H37" s="17">
        <f t="shared" si="1"/>
        <v>48.18181818181818</v>
      </c>
      <c r="I37" s="60">
        <v>6</v>
      </c>
      <c r="J37" s="17">
        <f t="shared" si="2"/>
        <v>1.8181818181818181</v>
      </c>
      <c r="K37" s="16">
        <v>1</v>
      </c>
      <c r="L37" s="17">
        <f t="shared" si="3"/>
        <v>0.30303030303030304</v>
      </c>
      <c r="M37" s="60">
        <v>0</v>
      </c>
      <c r="N37" s="17">
        <f t="shared" si="4"/>
        <v>0</v>
      </c>
      <c r="O37" s="16">
        <v>25</v>
      </c>
      <c r="P37" s="17">
        <f t="shared" si="5"/>
        <v>7.575757575757576</v>
      </c>
      <c r="Q37" s="18">
        <v>0</v>
      </c>
      <c r="R37" s="17">
        <f t="shared" si="15"/>
        <v>0</v>
      </c>
      <c r="S37" s="54">
        <v>1</v>
      </c>
      <c r="T37" s="17">
        <f t="shared" si="6"/>
        <v>0.30303030303030304</v>
      </c>
      <c r="U37" s="16">
        <v>0</v>
      </c>
      <c r="V37" s="17">
        <f t="shared" si="7"/>
        <v>0</v>
      </c>
      <c r="W37" s="54">
        <v>0</v>
      </c>
      <c r="X37" s="17">
        <f t="shared" si="8"/>
        <v>0</v>
      </c>
      <c r="Y37" s="63">
        <v>0</v>
      </c>
      <c r="Z37" s="17">
        <f t="shared" si="9"/>
        <v>0</v>
      </c>
      <c r="AA37" s="63">
        <f t="shared" si="16"/>
        <v>330</v>
      </c>
      <c r="AB37" s="67">
        <f t="shared" si="10"/>
        <v>100</v>
      </c>
      <c r="AC37" s="16">
        <v>0</v>
      </c>
      <c r="AD37" s="45">
        <f t="shared" si="11"/>
        <v>0</v>
      </c>
      <c r="AE37" s="63">
        <f t="shared" si="12"/>
        <v>330</v>
      </c>
      <c r="AF37" s="45">
        <f t="shared" si="13"/>
        <v>64.2023346303502</v>
      </c>
      <c r="AG37" s="36">
        <f t="shared" si="14"/>
        <v>-35.797665369649806</v>
      </c>
    </row>
    <row r="38" spans="1:33" ht="15" customHeight="1">
      <c r="A38" s="229" t="s">
        <v>2</v>
      </c>
      <c r="B38" s="5">
        <v>316</v>
      </c>
      <c r="C38" s="3" t="s">
        <v>7</v>
      </c>
      <c r="D38" s="191">
        <v>513</v>
      </c>
      <c r="E38" s="16">
        <v>140</v>
      </c>
      <c r="F38" s="17">
        <f t="shared" si="0"/>
        <v>43.20987654320987</v>
      </c>
      <c r="G38" s="18">
        <v>137</v>
      </c>
      <c r="H38" s="17">
        <f t="shared" si="1"/>
        <v>42.28395061728395</v>
      </c>
      <c r="I38" s="60">
        <v>5</v>
      </c>
      <c r="J38" s="17">
        <f t="shared" si="2"/>
        <v>1.5432098765432098</v>
      </c>
      <c r="K38" s="16">
        <v>4</v>
      </c>
      <c r="L38" s="17">
        <f t="shared" si="3"/>
        <v>1.2345679012345678</v>
      </c>
      <c r="M38" s="60">
        <v>0</v>
      </c>
      <c r="N38" s="17">
        <f t="shared" si="4"/>
        <v>0</v>
      </c>
      <c r="O38" s="16">
        <v>30</v>
      </c>
      <c r="P38" s="17">
        <f t="shared" si="5"/>
        <v>9.25925925925926</v>
      </c>
      <c r="Q38" s="18">
        <v>0</v>
      </c>
      <c r="R38" s="17">
        <f t="shared" si="15"/>
        <v>0</v>
      </c>
      <c r="S38" s="54">
        <v>0</v>
      </c>
      <c r="T38" s="17">
        <f t="shared" si="6"/>
        <v>0</v>
      </c>
      <c r="U38" s="16">
        <v>0</v>
      </c>
      <c r="V38" s="17">
        <f t="shared" si="7"/>
        <v>0</v>
      </c>
      <c r="W38" s="54">
        <v>0</v>
      </c>
      <c r="X38" s="17">
        <f t="shared" si="8"/>
        <v>0</v>
      </c>
      <c r="Y38" s="63">
        <v>0</v>
      </c>
      <c r="Z38" s="17">
        <f t="shared" si="9"/>
        <v>0</v>
      </c>
      <c r="AA38" s="63">
        <f t="shared" si="16"/>
        <v>316</v>
      </c>
      <c r="AB38" s="67">
        <f t="shared" si="10"/>
        <v>97.53086419753086</v>
      </c>
      <c r="AC38" s="16">
        <v>8</v>
      </c>
      <c r="AD38" s="45">
        <f t="shared" si="11"/>
        <v>2.4691358024691357</v>
      </c>
      <c r="AE38" s="63">
        <f t="shared" si="12"/>
        <v>324</v>
      </c>
      <c r="AF38" s="45">
        <f t="shared" si="13"/>
        <v>63.1578947368421</v>
      </c>
      <c r="AG38" s="36">
        <f t="shared" si="14"/>
        <v>-36.8421052631579</v>
      </c>
    </row>
    <row r="39" spans="1:33" ht="15" customHeight="1">
      <c r="A39" s="229"/>
      <c r="B39" s="5">
        <v>316</v>
      </c>
      <c r="C39" s="3" t="s">
        <v>8</v>
      </c>
      <c r="D39" s="191">
        <v>514</v>
      </c>
      <c r="E39" s="16">
        <v>148</v>
      </c>
      <c r="F39" s="17">
        <f t="shared" si="0"/>
        <v>47.896440129449836</v>
      </c>
      <c r="G39" s="18">
        <v>123</v>
      </c>
      <c r="H39" s="17">
        <f t="shared" si="1"/>
        <v>39.80582524271845</v>
      </c>
      <c r="I39" s="60">
        <v>1</v>
      </c>
      <c r="J39" s="17">
        <f t="shared" si="2"/>
        <v>0.3236245954692557</v>
      </c>
      <c r="K39" s="16">
        <v>2</v>
      </c>
      <c r="L39" s="17">
        <f t="shared" si="3"/>
        <v>0.6472491909385114</v>
      </c>
      <c r="M39" s="60">
        <v>2</v>
      </c>
      <c r="N39" s="17">
        <f t="shared" si="4"/>
        <v>0.6472491909385114</v>
      </c>
      <c r="O39" s="16">
        <v>22</v>
      </c>
      <c r="P39" s="17">
        <f t="shared" si="5"/>
        <v>7.119741100323624</v>
      </c>
      <c r="Q39" s="18">
        <v>0</v>
      </c>
      <c r="R39" s="17">
        <f t="shared" si="15"/>
        <v>0</v>
      </c>
      <c r="S39" s="54">
        <v>2</v>
      </c>
      <c r="T39" s="17">
        <f t="shared" si="6"/>
        <v>0.6472491909385114</v>
      </c>
      <c r="U39" s="16">
        <v>0</v>
      </c>
      <c r="V39" s="17">
        <f t="shared" si="7"/>
        <v>0</v>
      </c>
      <c r="W39" s="54">
        <v>0</v>
      </c>
      <c r="X39" s="17">
        <f t="shared" si="8"/>
        <v>0</v>
      </c>
      <c r="Y39" s="63">
        <v>0</v>
      </c>
      <c r="Z39" s="17">
        <f t="shared" si="9"/>
        <v>0</v>
      </c>
      <c r="AA39" s="63">
        <f t="shared" si="16"/>
        <v>300</v>
      </c>
      <c r="AB39" s="67">
        <f t="shared" si="10"/>
        <v>97.0873786407767</v>
      </c>
      <c r="AC39" s="16">
        <v>9</v>
      </c>
      <c r="AD39" s="45">
        <f t="shared" si="11"/>
        <v>2.912621359223301</v>
      </c>
      <c r="AE39" s="63">
        <f t="shared" si="12"/>
        <v>309</v>
      </c>
      <c r="AF39" s="45">
        <f t="shared" si="13"/>
        <v>60.11673151750973</v>
      </c>
      <c r="AG39" s="36">
        <f t="shared" si="14"/>
        <v>-39.88326848249027</v>
      </c>
    </row>
    <row r="40" spans="1:33" ht="15" customHeight="1">
      <c r="A40" s="229"/>
      <c r="B40" s="5">
        <v>317</v>
      </c>
      <c r="C40" s="3" t="s">
        <v>7</v>
      </c>
      <c r="D40" s="191">
        <v>525</v>
      </c>
      <c r="E40" s="16">
        <v>160</v>
      </c>
      <c r="F40" s="17">
        <f t="shared" si="0"/>
        <v>54.23728813559322</v>
      </c>
      <c r="G40" s="18">
        <v>94</v>
      </c>
      <c r="H40" s="17">
        <f t="shared" si="1"/>
        <v>31.864406779661014</v>
      </c>
      <c r="I40" s="60">
        <v>4</v>
      </c>
      <c r="J40" s="17">
        <f t="shared" si="2"/>
        <v>1.3559322033898304</v>
      </c>
      <c r="K40" s="16">
        <v>3</v>
      </c>
      <c r="L40" s="17">
        <f t="shared" si="3"/>
        <v>1.0169491525423728</v>
      </c>
      <c r="M40" s="60">
        <v>0</v>
      </c>
      <c r="N40" s="17">
        <f t="shared" si="4"/>
        <v>0</v>
      </c>
      <c r="O40" s="16">
        <v>14</v>
      </c>
      <c r="P40" s="17">
        <f t="shared" si="5"/>
        <v>4.745762711864407</v>
      </c>
      <c r="Q40" s="18">
        <v>0</v>
      </c>
      <c r="R40" s="17">
        <f t="shared" si="15"/>
        <v>0</v>
      </c>
      <c r="S40" s="54">
        <v>1</v>
      </c>
      <c r="T40" s="17">
        <f t="shared" si="6"/>
        <v>0.3389830508474576</v>
      </c>
      <c r="U40" s="16">
        <v>2</v>
      </c>
      <c r="V40" s="17">
        <f t="shared" si="7"/>
        <v>0.6779661016949152</v>
      </c>
      <c r="W40" s="54">
        <v>0</v>
      </c>
      <c r="X40" s="17">
        <f t="shared" si="8"/>
        <v>0</v>
      </c>
      <c r="Y40" s="63">
        <v>0</v>
      </c>
      <c r="Z40" s="17">
        <f t="shared" si="9"/>
        <v>0</v>
      </c>
      <c r="AA40" s="63">
        <f t="shared" si="16"/>
        <v>278</v>
      </c>
      <c r="AB40" s="67">
        <f t="shared" si="10"/>
        <v>94.23728813559322</v>
      </c>
      <c r="AC40" s="16">
        <v>17</v>
      </c>
      <c r="AD40" s="45">
        <f t="shared" si="11"/>
        <v>5.762711864406779</v>
      </c>
      <c r="AE40" s="63">
        <f t="shared" si="12"/>
        <v>295</v>
      </c>
      <c r="AF40" s="45">
        <f t="shared" si="13"/>
        <v>56.19047619047619</v>
      </c>
      <c r="AG40" s="36">
        <f t="shared" si="14"/>
        <v>-43.80952380952381</v>
      </c>
    </row>
    <row r="41" spans="1:33" ht="15" customHeight="1">
      <c r="A41" s="229"/>
      <c r="B41" s="5">
        <v>317</v>
      </c>
      <c r="C41" s="3" t="s">
        <v>8</v>
      </c>
      <c r="D41" s="191">
        <v>525</v>
      </c>
      <c r="E41" s="16">
        <v>145</v>
      </c>
      <c r="F41" s="17">
        <f t="shared" si="0"/>
        <v>46.325878594249204</v>
      </c>
      <c r="G41" s="18">
        <v>121</v>
      </c>
      <c r="H41" s="17">
        <f t="shared" si="1"/>
        <v>38.65814696485623</v>
      </c>
      <c r="I41" s="60">
        <v>4</v>
      </c>
      <c r="J41" s="17">
        <f t="shared" si="2"/>
        <v>1.2779552715654952</v>
      </c>
      <c r="K41" s="16">
        <v>4</v>
      </c>
      <c r="L41" s="17">
        <f t="shared" si="3"/>
        <v>1.2779552715654952</v>
      </c>
      <c r="M41" s="60">
        <v>0</v>
      </c>
      <c r="N41" s="17">
        <f t="shared" si="4"/>
        <v>0</v>
      </c>
      <c r="O41" s="16">
        <v>22</v>
      </c>
      <c r="P41" s="17">
        <f t="shared" si="5"/>
        <v>7.0287539936102235</v>
      </c>
      <c r="Q41" s="18">
        <v>0</v>
      </c>
      <c r="R41" s="17">
        <f t="shared" si="15"/>
        <v>0</v>
      </c>
      <c r="S41" s="54">
        <v>1</v>
      </c>
      <c r="T41" s="17">
        <f t="shared" si="6"/>
        <v>0.3194888178913738</v>
      </c>
      <c r="U41" s="16">
        <v>0</v>
      </c>
      <c r="V41" s="17">
        <f t="shared" si="7"/>
        <v>0</v>
      </c>
      <c r="W41" s="54">
        <v>0</v>
      </c>
      <c r="X41" s="17">
        <f t="shared" si="8"/>
        <v>0</v>
      </c>
      <c r="Y41" s="63">
        <v>0</v>
      </c>
      <c r="Z41" s="17">
        <f t="shared" si="9"/>
        <v>0</v>
      </c>
      <c r="AA41" s="63">
        <f t="shared" si="16"/>
        <v>297</v>
      </c>
      <c r="AB41" s="67">
        <f t="shared" si="10"/>
        <v>94.88817891373802</v>
      </c>
      <c r="AC41" s="16">
        <v>16</v>
      </c>
      <c r="AD41" s="45">
        <f t="shared" si="11"/>
        <v>5.111821086261981</v>
      </c>
      <c r="AE41" s="63">
        <f t="shared" si="12"/>
        <v>313</v>
      </c>
      <c r="AF41" s="45">
        <f t="shared" si="13"/>
        <v>59.61904761904761</v>
      </c>
      <c r="AG41" s="36">
        <f t="shared" si="14"/>
        <v>-40.38095238095239</v>
      </c>
    </row>
    <row r="42" spans="1:33" ht="15" customHeight="1">
      <c r="A42" s="229"/>
      <c r="B42" s="5">
        <v>318</v>
      </c>
      <c r="C42" s="3" t="s">
        <v>7</v>
      </c>
      <c r="D42" s="191">
        <v>534</v>
      </c>
      <c r="E42" s="16">
        <v>177</v>
      </c>
      <c r="F42" s="17">
        <f t="shared" si="0"/>
        <v>55.3125</v>
      </c>
      <c r="G42" s="18">
        <v>123</v>
      </c>
      <c r="H42" s="17">
        <f t="shared" si="1"/>
        <v>38.4375</v>
      </c>
      <c r="I42" s="60">
        <v>2</v>
      </c>
      <c r="J42" s="17">
        <f t="shared" si="2"/>
        <v>0.625</v>
      </c>
      <c r="K42" s="16">
        <v>2</v>
      </c>
      <c r="L42" s="17">
        <f t="shared" si="3"/>
        <v>0.625</v>
      </c>
      <c r="M42" s="60">
        <v>1</v>
      </c>
      <c r="N42" s="17">
        <f t="shared" si="4"/>
        <v>0.3125</v>
      </c>
      <c r="O42" s="16">
        <v>0</v>
      </c>
      <c r="P42" s="17">
        <f t="shared" si="5"/>
        <v>0</v>
      </c>
      <c r="Q42" s="18">
        <v>0</v>
      </c>
      <c r="R42" s="17">
        <f t="shared" si="15"/>
        <v>0</v>
      </c>
      <c r="S42" s="54">
        <v>2</v>
      </c>
      <c r="T42" s="17">
        <f t="shared" si="6"/>
        <v>0.625</v>
      </c>
      <c r="U42" s="16">
        <v>0</v>
      </c>
      <c r="V42" s="17">
        <f t="shared" si="7"/>
        <v>0</v>
      </c>
      <c r="W42" s="54">
        <v>0</v>
      </c>
      <c r="X42" s="17">
        <f t="shared" si="8"/>
        <v>0</v>
      </c>
      <c r="Y42" s="63">
        <v>0</v>
      </c>
      <c r="Z42" s="17">
        <f t="shared" si="9"/>
        <v>0</v>
      </c>
      <c r="AA42" s="63">
        <f t="shared" si="16"/>
        <v>307</v>
      </c>
      <c r="AB42" s="67">
        <f t="shared" si="10"/>
        <v>95.9375</v>
      </c>
      <c r="AC42" s="16">
        <v>13</v>
      </c>
      <c r="AD42" s="45">
        <f t="shared" si="11"/>
        <v>4.0625</v>
      </c>
      <c r="AE42" s="63">
        <f t="shared" si="12"/>
        <v>320</v>
      </c>
      <c r="AF42" s="45">
        <f t="shared" si="13"/>
        <v>59.925093632958806</v>
      </c>
      <c r="AG42" s="36">
        <f t="shared" si="14"/>
        <v>-40.074906367041194</v>
      </c>
    </row>
    <row r="43" spans="1:33" ht="15" customHeight="1">
      <c r="A43" s="229"/>
      <c r="B43" s="5">
        <v>318</v>
      </c>
      <c r="C43" s="3" t="s">
        <v>8</v>
      </c>
      <c r="D43" s="191">
        <v>535</v>
      </c>
      <c r="E43" s="16">
        <v>167</v>
      </c>
      <c r="F43" s="17">
        <f t="shared" si="0"/>
        <v>51.22699386503068</v>
      </c>
      <c r="G43" s="18">
        <v>116</v>
      </c>
      <c r="H43" s="17">
        <f t="shared" si="1"/>
        <v>35.58282208588957</v>
      </c>
      <c r="I43" s="60">
        <v>5</v>
      </c>
      <c r="J43" s="17">
        <f t="shared" si="2"/>
        <v>1.5337423312883436</v>
      </c>
      <c r="K43" s="16">
        <v>1</v>
      </c>
      <c r="L43" s="17">
        <f t="shared" si="3"/>
        <v>0.3067484662576687</v>
      </c>
      <c r="M43" s="60">
        <v>2</v>
      </c>
      <c r="N43" s="17">
        <f t="shared" si="4"/>
        <v>0.6134969325153374</v>
      </c>
      <c r="O43" s="16">
        <v>18</v>
      </c>
      <c r="P43" s="17">
        <f t="shared" si="5"/>
        <v>5.521472392638037</v>
      </c>
      <c r="Q43" s="18">
        <v>0</v>
      </c>
      <c r="R43" s="17">
        <f t="shared" si="15"/>
        <v>0</v>
      </c>
      <c r="S43" s="54">
        <v>4</v>
      </c>
      <c r="T43" s="17">
        <f t="shared" si="6"/>
        <v>1.2269938650306749</v>
      </c>
      <c r="U43" s="16">
        <v>2</v>
      </c>
      <c r="V43" s="17">
        <f t="shared" si="7"/>
        <v>0.6134969325153374</v>
      </c>
      <c r="W43" s="54">
        <v>1</v>
      </c>
      <c r="X43" s="17">
        <f t="shared" si="8"/>
        <v>0.3067484662576687</v>
      </c>
      <c r="Y43" s="63">
        <v>0</v>
      </c>
      <c r="Z43" s="17">
        <f t="shared" si="9"/>
        <v>0</v>
      </c>
      <c r="AA43" s="63">
        <f t="shared" si="16"/>
        <v>316</v>
      </c>
      <c r="AB43" s="67">
        <f t="shared" si="10"/>
        <v>96.93251533742331</v>
      </c>
      <c r="AC43" s="16">
        <v>10</v>
      </c>
      <c r="AD43" s="45">
        <f t="shared" si="11"/>
        <v>3.067484662576687</v>
      </c>
      <c r="AE43" s="63">
        <f t="shared" si="12"/>
        <v>326</v>
      </c>
      <c r="AF43" s="45">
        <f t="shared" si="13"/>
        <v>60.93457943925233</v>
      </c>
      <c r="AG43" s="36">
        <f t="shared" si="14"/>
        <v>-39.06542056074767</v>
      </c>
    </row>
    <row r="44" spans="1:33" ht="15" customHeight="1">
      <c r="A44" s="229"/>
      <c r="B44" s="5">
        <v>319</v>
      </c>
      <c r="C44" s="3" t="s">
        <v>7</v>
      </c>
      <c r="D44" s="191">
        <v>694</v>
      </c>
      <c r="E44" s="16">
        <v>189</v>
      </c>
      <c r="F44" s="17">
        <f t="shared" si="0"/>
        <v>49.09090909090909</v>
      </c>
      <c r="G44" s="18">
        <v>135</v>
      </c>
      <c r="H44" s="17">
        <f t="shared" si="1"/>
        <v>35.064935064935064</v>
      </c>
      <c r="I44" s="60">
        <v>7</v>
      </c>
      <c r="J44" s="17">
        <f t="shared" si="2"/>
        <v>1.8181818181818181</v>
      </c>
      <c r="K44" s="16">
        <v>7</v>
      </c>
      <c r="L44" s="17">
        <f t="shared" si="3"/>
        <v>1.8181818181818181</v>
      </c>
      <c r="M44" s="60">
        <v>0</v>
      </c>
      <c r="N44" s="17">
        <f t="shared" si="4"/>
        <v>0</v>
      </c>
      <c r="O44" s="16">
        <v>32</v>
      </c>
      <c r="P44" s="17">
        <f t="shared" si="5"/>
        <v>8.311688311688311</v>
      </c>
      <c r="Q44" s="18">
        <v>0</v>
      </c>
      <c r="R44" s="17">
        <f t="shared" si="15"/>
        <v>0</v>
      </c>
      <c r="S44" s="54">
        <v>1</v>
      </c>
      <c r="T44" s="17">
        <f t="shared" si="6"/>
        <v>0.2597402597402597</v>
      </c>
      <c r="U44" s="16">
        <v>0</v>
      </c>
      <c r="V44" s="17">
        <f t="shared" si="7"/>
        <v>0</v>
      </c>
      <c r="W44" s="54">
        <v>0</v>
      </c>
      <c r="X44" s="17">
        <f t="shared" si="8"/>
        <v>0</v>
      </c>
      <c r="Y44" s="63">
        <v>0</v>
      </c>
      <c r="Z44" s="17">
        <f t="shared" si="9"/>
        <v>0</v>
      </c>
      <c r="AA44" s="63">
        <f t="shared" si="16"/>
        <v>371</v>
      </c>
      <c r="AB44" s="67">
        <f t="shared" si="10"/>
        <v>96.36363636363636</v>
      </c>
      <c r="AC44" s="16">
        <v>14</v>
      </c>
      <c r="AD44" s="45">
        <f t="shared" si="11"/>
        <v>3.6363636363636362</v>
      </c>
      <c r="AE44" s="63">
        <f t="shared" si="12"/>
        <v>385</v>
      </c>
      <c r="AF44" s="45">
        <f t="shared" si="13"/>
        <v>55.47550432276657</v>
      </c>
      <c r="AG44" s="36">
        <f t="shared" si="14"/>
        <v>-44.52449567723343</v>
      </c>
    </row>
    <row r="45" spans="1:33" ht="15" customHeight="1">
      <c r="A45" s="229"/>
      <c r="B45" s="5">
        <v>319</v>
      </c>
      <c r="C45" s="3" t="s">
        <v>8</v>
      </c>
      <c r="D45" s="191">
        <v>695</v>
      </c>
      <c r="E45" s="16">
        <v>175</v>
      </c>
      <c r="F45" s="17">
        <f aca="true" t="shared" si="17" ref="F45:F76">E45/AE45*100</f>
        <v>50.72463768115942</v>
      </c>
      <c r="G45" s="18">
        <v>119</v>
      </c>
      <c r="H45" s="17">
        <f aca="true" t="shared" si="18" ref="H45:H76">G45/AE45*100</f>
        <v>34.492753623188406</v>
      </c>
      <c r="I45" s="60">
        <v>7</v>
      </c>
      <c r="J45" s="17">
        <f aca="true" t="shared" si="19" ref="J45:J76">I45/AE45*100</f>
        <v>2.0289855072463765</v>
      </c>
      <c r="K45" s="16">
        <v>4</v>
      </c>
      <c r="L45" s="17">
        <f aca="true" t="shared" si="20" ref="L45:L76">K45/AE45*100</f>
        <v>1.1594202898550725</v>
      </c>
      <c r="M45" s="60">
        <v>1</v>
      </c>
      <c r="N45" s="17">
        <f aca="true" t="shared" si="21" ref="N45:N76">M45/AE45*100</f>
        <v>0.2898550724637681</v>
      </c>
      <c r="O45" s="16">
        <v>25</v>
      </c>
      <c r="P45" s="17">
        <f aca="true" t="shared" si="22" ref="P45:P76">O45/AE45*100</f>
        <v>7.246376811594203</v>
      </c>
      <c r="Q45" s="18">
        <v>0</v>
      </c>
      <c r="R45" s="17">
        <f t="shared" si="15"/>
        <v>0</v>
      </c>
      <c r="S45" s="54">
        <v>1</v>
      </c>
      <c r="T45" s="17">
        <f aca="true" t="shared" si="23" ref="T45:T76">S45/AE45*100</f>
        <v>0.2898550724637681</v>
      </c>
      <c r="U45" s="16">
        <v>0</v>
      </c>
      <c r="V45" s="17">
        <f aca="true" t="shared" si="24" ref="V45:V76">U45/AE45*100</f>
        <v>0</v>
      </c>
      <c r="W45" s="54">
        <v>0</v>
      </c>
      <c r="X45" s="17">
        <f aca="true" t="shared" si="25" ref="X45:X76">W45/AE45*100</f>
        <v>0</v>
      </c>
      <c r="Y45" s="63">
        <v>0</v>
      </c>
      <c r="Z45" s="17">
        <f aca="true" t="shared" si="26" ref="Z45:Z76">Y45/AE45*100</f>
        <v>0</v>
      </c>
      <c r="AA45" s="63">
        <f t="shared" si="16"/>
        <v>332</v>
      </c>
      <c r="AB45" s="67">
        <f aca="true" t="shared" si="27" ref="AB45:AB76">AA45/AE45*100</f>
        <v>96.23188405797102</v>
      </c>
      <c r="AC45" s="16">
        <v>13</v>
      </c>
      <c r="AD45" s="45">
        <f aca="true" t="shared" si="28" ref="AD45:AD76">AC45/AE45*100</f>
        <v>3.768115942028986</v>
      </c>
      <c r="AE45" s="63">
        <f aca="true" t="shared" si="29" ref="AE45:AE76">AA45+AC45</f>
        <v>345</v>
      </c>
      <c r="AF45" s="45">
        <f aca="true" t="shared" si="30" ref="AF45:AF76">AE45/D45*100</f>
        <v>49.64028776978417</v>
      </c>
      <c r="AG45" s="36">
        <f aca="true" t="shared" si="31" ref="AG45:AG76">AF45-100</f>
        <v>-50.35971223021583</v>
      </c>
    </row>
    <row r="46" spans="1:33" ht="15" customHeight="1">
      <c r="A46" s="229"/>
      <c r="B46" s="5">
        <v>319</v>
      </c>
      <c r="C46" s="3" t="s">
        <v>9</v>
      </c>
      <c r="D46" s="191">
        <v>695</v>
      </c>
      <c r="E46" s="16">
        <v>194</v>
      </c>
      <c r="F46" s="17">
        <f t="shared" si="17"/>
        <v>52.01072386058981</v>
      </c>
      <c r="G46" s="18">
        <v>121</v>
      </c>
      <c r="H46" s="17">
        <f t="shared" si="18"/>
        <v>32.43967828418231</v>
      </c>
      <c r="I46" s="60">
        <v>6</v>
      </c>
      <c r="J46" s="17">
        <f t="shared" si="19"/>
        <v>1.6085790884718498</v>
      </c>
      <c r="K46" s="16">
        <v>6</v>
      </c>
      <c r="L46" s="17">
        <f t="shared" si="20"/>
        <v>1.6085790884718498</v>
      </c>
      <c r="M46" s="60">
        <v>0</v>
      </c>
      <c r="N46" s="17">
        <f t="shared" si="21"/>
        <v>0</v>
      </c>
      <c r="O46" s="16">
        <v>31</v>
      </c>
      <c r="P46" s="17">
        <f t="shared" si="22"/>
        <v>8.310991957104557</v>
      </c>
      <c r="Q46" s="18">
        <v>0</v>
      </c>
      <c r="R46" s="17">
        <f t="shared" si="15"/>
        <v>0</v>
      </c>
      <c r="S46" s="54">
        <v>1</v>
      </c>
      <c r="T46" s="17">
        <f t="shared" si="23"/>
        <v>0.2680965147453083</v>
      </c>
      <c r="U46" s="16">
        <v>0</v>
      </c>
      <c r="V46" s="17">
        <f t="shared" si="24"/>
        <v>0</v>
      </c>
      <c r="W46" s="54">
        <v>0</v>
      </c>
      <c r="X46" s="17">
        <f t="shared" si="25"/>
        <v>0</v>
      </c>
      <c r="Y46" s="63">
        <v>0</v>
      </c>
      <c r="Z46" s="17">
        <f t="shared" si="26"/>
        <v>0</v>
      </c>
      <c r="AA46" s="63">
        <f t="shared" si="16"/>
        <v>359</v>
      </c>
      <c r="AB46" s="67">
        <f t="shared" si="27"/>
        <v>96.24664879356568</v>
      </c>
      <c r="AC46" s="16">
        <v>14</v>
      </c>
      <c r="AD46" s="45">
        <f t="shared" si="28"/>
        <v>3.753351206434316</v>
      </c>
      <c r="AE46" s="63">
        <f t="shared" si="29"/>
        <v>373</v>
      </c>
      <c r="AF46" s="45">
        <f t="shared" si="30"/>
        <v>53.669064748201436</v>
      </c>
      <c r="AG46" s="36">
        <f t="shared" si="31"/>
        <v>-46.330935251798564</v>
      </c>
    </row>
    <row r="47" spans="1:33" ht="15" customHeight="1">
      <c r="A47" s="229"/>
      <c r="B47" s="5">
        <v>320</v>
      </c>
      <c r="C47" s="3" t="s">
        <v>7</v>
      </c>
      <c r="D47" s="191">
        <v>532</v>
      </c>
      <c r="E47" s="16">
        <v>92</v>
      </c>
      <c r="F47" s="17">
        <f t="shared" si="17"/>
        <v>25.555555555555554</v>
      </c>
      <c r="G47" s="18">
        <v>153</v>
      </c>
      <c r="H47" s="17">
        <f t="shared" si="18"/>
        <v>42.5</v>
      </c>
      <c r="I47" s="60">
        <v>8</v>
      </c>
      <c r="J47" s="17">
        <f t="shared" si="19"/>
        <v>2.2222222222222223</v>
      </c>
      <c r="K47" s="16">
        <v>4</v>
      </c>
      <c r="L47" s="17">
        <f t="shared" si="20"/>
        <v>1.1111111111111112</v>
      </c>
      <c r="M47" s="60">
        <v>0</v>
      </c>
      <c r="N47" s="17">
        <f t="shared" si="21"/>
        <v>0</v>
      </c>
      <c r="O47" s="16">
        <v>85</v>
      </c>
      <c r="P47" s="17">
        <f t="shared" si="22"/>
        <v>23.61111111111111</v>
      </c>
      <c r="Q47" s="18">
        <v>0</v>
      </c>
      <c r="R47" s="17">
        <f t="shared" si="15"/>
        <v>0</v>
      </c>
      <c r="S47" s="54">
        <v>2</v>
      </c>
      <c r="T47" s="17">
        <f t="shared" si="23"/>
        <v>0.5555555555555556</v>
      </c>
      <c r="U47" s="16">
        <v>0</v>
      </c>
      <c r="V47" s="17">
        <f t="shared" si="24"/>
        <v>0</v>
      </c>
      <c r="W47" s="54">
        <v>0</v>
      </c>
      <c r="X47" s="17">
        <f t="shared" si="25"/>
        <v>0</v>
      </c>
      <c r="Y47" s="63">
        <v>0</v>
      </c>
      <c r="Z47" s="17">
        <f t="shared" si="26"/>
        <v>0</v>
      </c>
      <c r="AA47" s="63">
        <f t="shared" si="16"/>
        <v>344</v>
      </c>
      <c r="AB47" s="67">
        <f t="shared" si="27"/>
        <v>95.55555555555556</v>
      </c>
      <c r="AC47" s="16">
        <v>16</v>
      </c>
      <c r="AD47" s="45">
        <f t="shared" si="28"/>
        <v>4.444444444444445</v>
      </c>
      <c r="AE47" s="63">
        <f t="shared" si="29"/>
        <v>360</v>
      </c>
      <c r="AF47" s="45">
        <f t="shared" si="30"/>
        <v>67.66917293233082</v>
      </c>
      <c r="AG47" s="36">
        <f t="shared" si="31"/>
        <v>-32.330827067669176</v>
      </c>
    </row>
    <row r="48" spans="1:33" ht="15" customHeight="1">
      <c r="A48" s="229"/>
      <c r="B48" s="5">
        <v>320</v>
      </c>
      <c r="C48" s="3" t="s">
        <v>8</v>
      </c>
      <c r="D48" s="191">
        <v>532</v>
      </c>
      <c r="E48" s="16">
        <v>74</v>
      </c>
      <c r="F48" s="17">
        <f t="shared" si="17"/>
        <v>21.26436781609195</v>
      </c>
      <c r="G48" s="18">
        <v>147</v>
      </c>
      <c r="H48" s="17">
        <f t="shared" si="18"/>
        <v>42.241379310344826</v>
      </c>
      <c r="I48" s="60">
        <v>5</v>
      </c>
      <c r="J48" s="17">
        <f t="shared" si="19"/>
        <v>1.4367816091954022</v>
      </c>
      <c r="K48" s="16">
        <v>2</v>
      </c>
      <c r="L48" s="17">
        <f t="shared" si="20"/>
        <v>0.5747126436781609</v>
      </c>
      <c r="M48" s="60">
        <v>0</v>
      </c>
      <c r="N48" s="17">
        <f t="shared" si="21"/>
        <v>0</v>
      </c>
      <c r="O48" s="16">
        <v>102</v>
      </c>
      <c r="P48" s="17">
        <f t="shared" si="22"/>
        <v>29.310344827586203</v>
      </c>
      <c r="Q48" s="18">
        <v>0</v>
      </c>
      <c r="R48" s="17">
        <f t="shared" si="15"/>
        <v>0</v>
      </c>
      <c r="S48" s="54">
        <v>4</v>
      </c>
      <c r="T48" s="17">
        <f t="shared" si="23"/>
        <v>1.1494252873563218</v>
      </c>
      <c r="U48" s="16">
        <v>0</v>
      </c>
      <c r="V48" s="17">
        <f t="shared" si="24"/>
        <v>0</v>
      </c>
      <c r="W48" s="54">
        <v>0</v>
      </c>
      <c r="X48" s="17">
        <f t="shared" si="25"/>
        <v>0</v>
      </c>
      <c r="Y48" s="63">
        <v>0</v>
      </c>
      <c r="Z48" s="17">
        <f t="shared" si="26"/>
        <v>0</v>
      </c>
      <c r="AA48" s="63">
        <f t="shared" si="16"/>
        <v>334</v>
      </c>
      <c r="AB48" s="67">
        <f t="shared" si="27"/>
        <v>95.97701149425288</v>
      </c>
      <c r="AC48" s="16">
        <v>14</v>
      </c>
      <c r="AD48" s="45">
        <f t="shared" si="28"/>
        <v>4.022988505747127</v>
      </c>
      <c r="AE48" s="63">
        <f t="shared" si="29"/>
        <v>348</v>
      </c>
      <c r="AF48" s="45">
        <f t="shared" si="30"/>
        <v>65.41353383458647</v>
      </c>
      <c r="AG48" s="36">
        <f t="shared" si="31"/>
        <v>-34.586466165413526</v>
      </c>
    </row>
    <row r="49" spans="1:33" ht="15" customHeight="1">
      <c r="A49" s="229"/>
      <c r="B49" s="5">
        <v>321</v>
      </c>
      <c r="C49" s="3" t="s">
        <v>7</v>
      </c>
      <c r="D49" s="191">
        <v>708</v>
      </c>
      <c r="E49" s="16">
        <v>85</v>
      </c>
      <c r="F49" s="17">
        <f t="shared" si="17"/>
        <v>17</v>
      </c>
      <c r="G49" s="18">
        <v>268</v>
      </c>
      <c r="H49" s="17">
        <f t="shared" si="18"/>
        <v>53.6</v>
      </c>
      <c r="I49" s="60">
        <v>1</v>
      </c>
      <c r="J49" s="17">
        <f t="shared" si="19"/>
        <v>0.2</v>
      </c>
      <c r="K49" s="16">
        <v>6</v>
      </c>
      <c r="L49" s="17">
        <f t="shared" si="20"/>
        <v>1.2</v>
      </c>
      <c r="M49" s="60">
        <v>0</v>
      </c>
      <c r="N49" s="17">
        <f t="shared" si="21"/>
        <v>0</v>
      </c>
      <c r="O49" s="16">
        <v>104</v>
      </c>
      <c r="P49" s="17">
        <f t="shared" si="22"/>
        <v>20.8</v>
      </c>
      <c r="Q49" s="18">
        <v>0</v>
      </c>
      <c r="R49" s="17">
        <f t="shared" si="15"/>
        <v>0</v>
      </c>
      <c r="S49" s="54">
        <v>3</v>
      </c>
      <c r="T49" s="17">
        <f t="shared" si="23"/>
        <v>0.6</v>
      </c>
      <c r="U49" s="16">
        <v>0</v>
      </c>
      <c r="V49" s="17">
        <f t="shared" si="24"/>
        <v>0</v>
      </c>
      <c r="W49" s="54">
        <v>0</v>
      </c>
      <c r="X49" s="17">
        <f t="shared" si="25"/>
        <v>0</v>
      </c>
      <c r="Y49" s="63">
        <v>0</v>
      </c>
      <c r="Z49" s="17">
        <f t="shared" si="26"/>
        <v>0</v>
      </c>
      <c r="AA49" s="63">
        <f t="shared" si="16"/>
        <v>467</v>
      </c>
      <c r="AB49" s="67">
        <f t="shared" si="27"/>
        <v>93.4</v>
      </c>
      <c r="AC49" s="16">
        <v>33</v>
      </c>
      <c r="AD49" s="45">
        <f t="shared" si="28"/>
        <v>6.6000000000000005</v>
      </c>
      <c r="AE49" s="63">
        <f t="shared" si="29"/>
        <v>500</v>
      </c>
      <c r="AF49" s="45">
        <f t="shared" si="30"/>
        <v>70.62146892655367</v>
      </c>
      <c r="AG49" s="36">
        <f t="shared" si="31"/>
        <v>-29.378531073446325</v>
      </c>
    </row>
    <row r="50" spans="1:33" ht="15" customHeight="1">
      <c r="A50" s="229"/>
      <c r="B50" s="5">
        <v>322</v>
      </c>
      <c r="C50" s="3" t="s">
        <v>7</v>
      </c>
      <c r="D50" s="191">
        <v>407</v>
      </c>
      <c r="E50" s="16">
        <v>39</v>
      </c>
      <c r="F50" s="17">
        <f t="shared" si="17"/>
        <v>13.928571428571429</v>
      </c>
      <c r="G50" s="18">
        <v>163</v>
      </c>
      <c r="H50" s="17">
        <f t="shared" si="18"/>
        <v>58.214285714285715</v>
      </c>
      <c r="I50" s="60">
        <v>7</v>
      </c>
      <c r="J50" s="17">
        <f t="shared" si="19"/>
        <v>2.5</v>
      </c>
      <c r="K50" s="16">
        <v>0</v>
      </c>
      <c r="L50" s="17">
        <f t="shared" si="20"/>
        <v>0</v>
      </c>
      <c r="M50" s="60">
        <v>2</v>
      </c>
      <c r="N50" s="17">
        <f t="shared" si="21"/>
        <v>0.7142857142857143</v>
      </c>
      <c r="O50" s="16">
        <v>55</v>
      </c>
      <c r="P50" s="17">
        <f t="shared" si="22"/>
        <v>19.642857142857142</v>
      </c>
      <c r="Q50" s="18">
        <v>0</v>
      </c>
      <c r="R50" s="17">
        <f t="shared" si="15"/>
        <v>0</v>
      </c>
      <c r="S50" s="54">
        <v>1</v>
      </c>
      <c r="T50" s="17">
        <f t="shared" si="23"/>
        <v>0.35714285714285715</v>
      </c>
      <c r="U50" s="16">
        <v>0</v>
      </c>
      <c r="V50" s="17">
        <f t="shared" si="24"/>
        <v>0</v>
      </c>
      <c r="W50" s="54">
        <v>0</v>
      </c>
      <c r="X50" s="17">
        <f t="shared" si="25"/>
        <v>0</v>
      </c>
      <c r="Y50" s="63">
        <v>0</v>
      </c>
      <c r="Z50" s="17">
        <f t="shared" si="26"/>
        <v>0</v>
      </c>
      <c r="AA50" s="63">
        <f t="shared" si="16"/>
        <v>267</v>
      </c>
      <c r="AB50" s="67">
        <f t="shared" si="27"/>
        <v>95.35714285714286</v>
      </c>
      <c r="AC50" s="16">
        <v>13</v>
      </c>
      <c r="AD50" s="45">
        <f t="shared" si="28"/>
        <v>4.642857142857143</v>
      </c>
      <c r="AE50" s="63">
        <f t="shared" si="29"/>
        <v>280</v>
      </c>
      <c r="AF50" s="45">
        <f t="shared" si="30"/>
        <v>68.7960687960688</v>
      </c>
      <c r="AG50" s="36">
        <f t="shared" si="31"/>
        <v>-31.203931203931205</v>
      </c>
    </row>
    <row r="51" spans="1:33" ht="15" customHeight="1">
      <c r="A51" s="229"/>
      <c r="B51" s="5">
        <v>322</v>
      </c>
      <c r="C51" s="3" t="s">
        <v>8</v>
      </c>
      <c r="D51" s="191">
        <v>407</v>
      </c>
      <c r="E51" s="16">
        <v>49</v>
      </c>
      <c r="F51" s="17">
        <f t="shared" si="17"/>
        <v>17.562724014336915</v>
      </c>
      <c r="G51" s="18">
        <v>146</v>
      </c>
      <c r="H51" s="17">
        <f t="shared" si="18"/>
        <v>52.32974910394266</v>
      </c>
      <c r="I51" s="60">
        <v>9</v>
      </c>
      <c r="J51" s="17">
        <f t="shared" si="19"/>
        <v>3.225806451612903</v>
      </c>
      <c r="K51" s="16">
        <v>4</v>
      </c>
      <c r="L51" s="17">
        <f t="shared" si="20"/>
        <v>1.4336917562724014</v>
      </c>
      <c r="M51" s="60">
        <v>0</v>
      </c>
      <c r="N51" s="17">
        <f t="shared" si="21"/>
        <v>0</v>
      </c>
      <c r="O51" s="16">
        <v>64</v>
      </c>
      <c r="P51" s="17">
        <f t="shared" si="22"/>
        <v>22.939068100358423</v>
      </c>
      <c r="Q51" s="18">
        <v>0</v>
      </c>
      <c r="R51" s="17">
        <f t="shared" si="15"/>
        <v>0</v>
      </c>
      <c r="S51" s="54">
        <v>2</v>
      </c>
      <c r="T51" s="17">
        <f t="shared" si="23"/>
        <v>0.7168458781362007</v>
      </c>
      <c r="U51" s="16">
        <v>0</v>
      </c>
      <c r="V51" s="17">
        <f t="shared" si="24"/>
        <v>0</v>
      </c>
      <c r="W51" s="54">
        <v>0</v>
      </c>
      <c r="X51" s="17">
        <f t="shared" si="25"/>
        <v>0</v>
      </c>
      <c r="Y51" s="63">
        <v>0</v>
      </c>
      <c r="Z51" s="17">
        <f t="shared" si="26"/>
        <v>0</v>
      </c>
      <c r="AA51" s="63">
        <f t="shared" si="16"/>
        <v>274</v>
      </c>
      <c r="AB51" s="67">
        <f t="shared" si="27"/>
        <v>98.2078853046595</v>
      </c>
      <c r="AC51" s="16">
        <v>5</v>
      </c>
      <c r="AD51" s="45">
        <f t="shared" si="28"/>
        <v>1.7921146953405016</v>
      </c>
      <c r="AE51" s="63">
        <f t="shared" si="29"/>
        <v>279</v>
      </c>
      <c r="AF51" s="45">
        <f t="shared" si="30"/>
        <v>68.55036855036855</v>
      </c>
      <c r="AG51" s="36">
        <f t="shared" si="31"/>
        <v>-31.449631449631454</v>
      </c>
    </row>
    <row r="52" spans="1:33" ht="15" customHeight="1">
      <c r="A52" s="229"/>
      <c r="B52" s="5">
        <v>323</v>
      </c>
      <c r="C52" s="3" t="s">
        <v>7</v>
      </c>
      <c r="D52" s="191">
        <v>468</v>
      </c>
      <c r="E52" s="16">
        <v>65</v>
      </c>
      <c r="F52" s="17">
        <f t="shared" si="17"/>
        <v>18.73198847262248</v>
      </c>
      <c r="G52" s="18">
        <v>178</v>
      </c>
      <c r="H52" s="17">
        <f t="shared" si="18"/>
        <v>51.29682997118156</v>
      </c>
      <c r="I52" s="60">
        <v>9</v>
      </c>
      <c r="J52" s="17">
        <f t="shared" si="19"/>
        <v>2.5936599423631126</v>
      </c>
      <c r="K52" s="16">
        <v>3</v>
      </c>
      <c r="L52" s="17">
        <f t="shared" si="20"/>
        <v>0.8645533141210375</v>
      </c>
      <c r="M52" s="60">
        <v>0</v>
      </c>
      <c r="N52" s="17">
        <f t="shared" si="21"/>
        <v>0</v>
      </c>
      <c r="O52" s="16">
        <v>69</v>
      </c>
      <c r="P52" s="17">
        <f t="shared" si="22"/>
        <v>19.88472622478386</v>
      </c>
      <c r="Q52" s="18">
        <v>0</v>
      </c>
      <c r="R52" s="17">
        <f t="shared" si="15"/>
        <v>0</v>
      </c>
      <c r="S52" s="54">
        <v>1</v>
      </c>
      <c r="T52" s="17">
        <f t="shared" si="23"/>
        <v>0.2881844380403458</v>
      </c>
      <c r="U52" s="16">
        <v>0</v>
      </c>
      <c r="V52" s="17">
        <f t="shared" si="24"/>
        <v>0</v>
      </c>
      <c r="W52" s="54">
        <v>0</v>
      </c>
      <c r="X52" s="17">
        <f t="shared" si="25"/>
        <v>0</v>
      </c>
      <c r="Y52" s="63">
        <v>0</v>
      </c>
      <c r="Z52" s="17">
        <f t="shared" si="26"/>
        <v>0</v>
      </c>
      <c r="AA52" s="63">
        <f t="shared" si="16"/>
        <v>325</v>
      </c>
      <c r="AB52" s="67">
        <f t="shared" si="27"/>
        <v>93.65994236311239</v>
      </c>
      <c r="AC52" s="16">
        <v>22</v>
      </c>
      <c r="AD52" s="45">
        <f t="shared" si="28"/>
        <v>6.340057636887608</v>
      </c>
      <c r="AE52" s="63">
        <f t="shared" si="29"/>
        <v>347</v>
      </c>
      <c r="AF52" s="45">
        <f t="shared" si="30"/>
        <v>74.14529914529915</v>
      </c>
      <c r="AG52" s="36">
        <f t="shared" si="31"/>
        <v>-25.85470085470085</v>
      </c>
    </row>
    <row r="53" spans="1:33" ht="15" customHeight="1">
      <c r="A53" s="229"/>
      <c r="B53" s="5">
        <v>323</v>
      </c>
      <c r="C53" s="3" t="s">
        <v>8</v>
      </c>
      <c r="D53" s="191">
        <v>469</v>
      </c>
      <c r="E53" s="16">
        <v>54</v>
      </c>
      <c r="F53" s="17">
        <f t="shared" si="17"/>
        <v>16.071428571428573</v>
      </c>
      <c r="G53" s="18">
        <v>165</v>
      </c>
      <c r="H53" s="17">
        <f t="shared" si="18"/>
        <v>49.107142857142854</v>
      </c>
      <c r="I53" s="60">
        <v>5</v>
      </c>
      <c r="J53" s="17">
        <f t="shared" si="19"/>
        <v>1.488095238095238</v>
      </c>
      <c r="K53" s="16">
        <v>2</v>
      </c>
      <c r="L53" s="17">
        <f t="shared" si="20"/>
        <v>0.5952380952380952</v>
      </c>
      <c r="M53" s="60">
        <v>0</v>
      </c>
      <c r="N53" s="17">
        <f t="shared" si="21"/>
        <v>0</v>
      </c>
      <c r="O53" s="16">
        <v>64</v>
      </c>
      <c r="P53" s="17">
        <f t="shared" si="22"/>
        <v>19.047619047619047</v>
      </c>
      <c r="Q53" s="18">
        <v>0</v>
      </c>
      <c r="R53" s="17">
        <f t="shared" si="15"/>
        <v>0</v>
      </c>
      <c r="S53" s="54">
        <v>2</v>
      </c>
      <c r="T53" s="17">
        <f t="shared" si="23"/>
        <v>0.5952380952380952</v>
      </c>
      <c r="U53" s="16">
        <v>0</v>
      </c>
      <c r="V53" s="17">
        <f t="shared" si="24"/>
        <v>0</v>
      </c>
      <c r="W53" s="54">
        <v>0</v>
      </c>
      <c r="X53" s="17">
        <f t="shared" si="25"/>
        <v>0</v>
      </c>
      <c r="Y53" s="63">
        <v>0</v>
      </c>
      <c r="Z53" s="17">
        <f t="shared" si="26"/>
        <v>0</v>
      </c>
      <c r="AA53" s="63">
        <f t="shared" si="16"/>
        <v>292</v>
      </c>
      <c r="AB53" s="67">
        <f t="shared" si="27"/>
        <v>86.90476190476191</v>
      </c>
      <c r="AC53" s="16">
        <v>44</v>
      </c>
      <c r="AD53" s="45">
        <f t="shared" si="28"/>
        <v>13.095238095238097</v>
      </c>
      <c r="AE53" s="63">
        <f t="shared" si="29"/>
        <v>336</v>
      </c>
      <c r="AF53" s="45">
        <f t="shared" si="30"/>
        <v>71.64179104477611</v>
      </c>
      <c r="AG53" s="36">
        <f t="shared" si="31"/>
        <v>-28.358208955223887</v>
      </c>
    </row>
    <row r="54" spans="1:33" ht="15" customHeight="1">
      <c r="A54" s="229"/>
      <c r="B54" s="5">
        <v>324</v>
      </c>
      <c r="C54" s="3" t="s">
        <v>7</v>
      </c>
      <c r="D54" s="191">
        <v>509</v>
      </c>
      <c r="E54" s="16">
        <v>81</v>
      </c>
      <c r="F54" s="17">
        <f t="shared" si="17"/>
        <v>23.823529411764703</v>
      </c>
      <c r="G54" s="18">
        <v>132</v>
      </c>
      <c r="H54" s="17">
        <f t="shared" si="18"/>
        <v>38.82352941176471</v>
      </c>
      <c r="I54" s="60">
        <v>10</v>
      </c>
      <c r="J54" s="17">
        <f t="shared" si="19"/>
        <v>2.941176470588235</v>
      </c>
      <c r="K54" s="16">
        <v>7</v>
      </c>
      <c r="L54" s="17">
        <f t="shared" si="20"/>
        <v>2.0588235294117645</v>
      </c>
      <c r="M54" s="60">
        <v>0</v>
      </c>
      <c r="N54" s="17">
        <f t="shared" si="21"/>
        <v>0</v>
      </c>
      <c r="O54" s="16">
        <v>63</v>
      </c>
      <c r="P54" s="17">
        <f t="shared" si="22"/>
        <v>18.529411764705884</v>
      </c>
      <c r="Q54" s="18">
        <v>0</v>
      </c>
      <c r="R54" s="17">
        <f t="shared" si="15"/>
        <v>0</v>
      </c>
      <c r="S54" s="54">
        <v>0</v>
      </c>
      <c r="T54" s="17">
        <f t="shared" si="23"/>
        <v>0</v>
      </c>
      <c r="U54" s="16">
        <v>0</v>
      </c>
      <c r="V54" s="17">
        <f t="shared" si="24"/>
        <v>0</v>
      </c>
      <c r="W54" s="54">
        <v>0</v>
      </c>
      <c r="X54" s="17">
        <f t="shared" si="25"/>
        <v>0</v>
      </c>
      <c r="Y54" s="63">
        <v>0</v>
      </c>
      <c r="Z54" s="17">
        <f t="shared" si="26"/>
        <v>0</v>
      </c>
      <c r="AA54" s="63">
        <f t="shared" si="16"/>
        <v>293</v>
      </c>
      <c r="AB54" s="67">
        <f t="shared" si="27"/>
        <v>86.1764705882353</v>
      </c>
      <c r="AC54" s="16">
        <v>47</v>
      </c>
      <c r="AD54" s="45">
        <f t="shared" si="28"/>
        <v>13.823529411764707</v>
      </c>
      <c r="AE54" s="63">
        <f t="shared" si="29"/>
        <v>340</v>
      </c>
      <c r="AF54" s="45">
        <f t="shared" si="30"/>
        <v>66.7976424361493</v>
      </c>
      <c r="AG54" s="36">
        <f t="shared" si="31"/>
        <v>-33.2023575638507</v>
      </c>
    </row>
    <row r="55" spans="1:33" ht="15" customHeight="1">
      <c r="A55" s="229"/>
      <c r="B55" s="5">
        <v>324</v>
      </c>
      <c r="C55" s="3" t="s">
        <v>8</v>
      </c>
      <c r="D55" s="191">
        <v>509</v>
      </c>
      <c r="E55" s="16">
        <v>78</v>
      </c>
      <c r="F55" s="17">
        <f t="shared" si="17"/>
        <v>20.634920634920633</v>
      </c>
      <c r="G55" s="18">
        <v>181</v>
      </c>
      <c r="H55" s="17">
        <f t="shared" si="18"/>
        <v>47.883597883597886</v>
      </c>
      <c r="I55" s="60">
        <v>10</v>
      </c>
      <c r="J55" s="17">
        <f t="shared" si="19"/>
        <v>2.6455026455026456</v>
      </c>
      <c r="K55" s="16">
        <v>8</v>
      </c>
      <c r="L55" s="17">
        <f t="shared" si="20"/>
        <v>2.1164021164021163</v>
      </c>
      <c r="M55" s="60">
        <v>0</v>
      </c>
      <c r="N55" s="17">
        <f t="shared" si="21"/>
        <v>0</v>
      </c>
      <c r="O55" s="16">
        <v>91</v>
      </c>
      <c r="P55" s="17">
        <f t="shared" si="22"/>
        <v>24.074074074074073</v>
      </c>
      <c r="Q55" s="18">
        <v>0</v>
      </c>
      <c r="R55" s="17">
        <f t="shared" si="15"/>
        <v>0</v>
      </c>
      <c r="S55" s="54">
        <v>1</v>
      </c>
      <c r="T55" s="17">
        <f t="shared" si="23"/>
        <v>0.26455026455026454</v>
      </c>
      <c r="U55" s="16">
        <v>0</v>
      </c>
      <c r="V55" s="17">
        <f t="shared" si="24"/>
        <v>0</v>
      </c>
      <c r="W55" s="54">
        <v>2</v>
      </c>
      <c r="X55" s="17">
        <f t="shared" si="25"/>
        <v>0.5291005291005291</v>
      </c>
      <c r="Y55" s="63">
        <v>0</v>
      </c>
      <c r="Z55" s="17">
        <f t="shared" si="26"/>
        <v>0</v>
      </c>
      <c r="AA55" s="63">
        <f t="shared" si="16"/>
        <v>371</v>
      </c>
      <c r="AB55" s="67">
        <f t="shared" si="27"/>
        <v>98.14814814814815</v>
      </c>
      <c r="AC55" s="16">
        <v>7</v>
      </c>
      <c r="AD55" s="45">
        <f t="shared" si="28"/>
        <v>1.8518518518518516</v>
      </c>
      <c r="AE55" s="63">
        <f t="shared" si="29"/>
        <v>378</v>
      </c>
      <c r="AF55" s="45">
        <f t="shared" si="30"/>
        <v>74.26326129666012</v>
      </c>
      <c r="AG55" s="36">
        <f t="shared" si="31"/>
        <v>-25.73673870333988</v>
      </c>
    </row>
    <row r="56" spans="1:33" ht="15" customHeight="1">
      <c r="A56" s="229"/>
      <c r="B56" s="5">
        <v>325</v>
      </c>
      <c r="C56" s="3" t="s">
        <v>7</v>
      </c>
      <c r="D56" s="191">
        <v>446</v>
      </c>
      <c r="E56" s="16">
        <v>81</v>
      </c>
      <c r="F56" s="17">
        <f t="shared" si="17"/>
        <v>24.324324324324326</v>
      </c>
      <c r="G56" s="18">
        <v>139</v>
      </c>
      <c r="H56" s="17">
        <f t="shared" si="18"/>
        <v>41.74174174174174</v>
      </c>
      <c r="I56" s="60">
        <v>10</v>
      </c>
      <c r="J56" s="17">
        <f t="shared" si="19"/>
        <v>3.003003003003003</v>
      </c>
      <c r="K56" s="16">
        <v>13</v>
      </c>
      <c r="L56" s="17">
        <f t="shared" si="20"/>
        <v>3.903903903903904</v>
      </c>
      <c r="M56" s="60">
        <v>0</v>
      </c>
      <c r="N56" s="17">
        <f t="shared" si="21"/>
        <v>0</v>
      </c>
      <c r="O56" s="16">
        <v>74</v>
      </c>
      <c r="P56" s="17">
        <f t="shared" si="22"/>
        <v>22.22222222222222</v>
      </c>
      <c r="Q56" s="18">
        <v>0</v>
      </c>
      <c r="R56" s="17">
        <f t="shared" si="15"/>
        <v>0</v>
      </c>
      <c r="S56" s="54">
        <v>2</v>
      </c>
      <c r="T56" s="17">
        <f t="shared" si="23"/>
        <v>0.6006006006006006</v>
      </c>
      <c r="U56" s="16">
        <v>0</v>
      </c>
      <c r="V56" s="17">
        <f t="shared" si="24"/>
        <v>0</v>
      </c>
      <c r="W56" s="54">
        <v>0</v>
      </c>
      <c r="X56" s="17">
        <f t="shared" si="25"/>
        <v>0</v>
      </c>
      <c r="Y56" s="63">
        <v>0</v>
      </c>
      <c r="Z56" s="17">
        <f t="shared" si="26"/>
        <v>0</v>
      </c>
      <c r="AA56" s="63">
        <f t="shared" si="16"/>
        <v>319</v>
      </c>
      <c r="AB56" s="67">
        <f t="shared" si="27"/>
        <v>95.7957957957958</v>
      </c>
      <c r="AC56" s="16">
        <v>14</v>
      </c>
      <c r="AD56" s="45">
        <f t="shared" si="28"/>
        <v>4.2042042042042045</v>
      </c>
      <c r="AE56" s="63">
        <f t="shared" si="29"/>
        <v>333</v>
      </c>
      <c r="AF56" s="45">
        <f t="shared" si="30"/>
        <v>74.66367713004485</v>
      </c>
      <c r="AG56" s="36">
        <f t="shared" si="31"/>
        <v>-25.336322869955154</v>
      </c>
    </row>
    <row r="57" spans="1:33" ht="15" customHeight="1">
      <c r="A57" s="229"/>
      <c r="B57" s="5">
        <v>325</v>
      </c>
      <c r="C57" s="3" t="s">
        <v>8</v>
      </c>
      <c r="D57" s="191">
        <v>447</v>
      </c>
      <c r="E57" s="16">
        <v>71</v>
      </c>
      <c r="F57" s="17">
        <f t="shared" si="17"/>
        <v>23.588039867109632</v>
      </c>
      <c r="G57" s="18">
        <v>139</v>
      </c>
      <c r="H57" s="17">
        <f t="shared" si="18"/>
        <v>46.179401993355484</v>
      </c>
      <c r="I57" s="60">
        <v>7</v>
      </c>
      <c r="J57" s="17">
        <f t="shared" si="19"/>
        <v>2.3255813953488373</v>
      </c>
      <c r="K57" s="16">
        <v>4</v>
      </c>
      <c r="L57" s="17">
        <f t="shared" si="20"/>
        <v>1.3289036544850499</v>
      </c>
      <c r="M57" s="60">
        <v>1</v>
      </c>
      <c r="N57" s="17">
        <f t="shared" si="21"/>
        <v>0.33222591362126247</v>
      </c>
      <c r="O57" s="16">
        <v>77</v>
      </c>
      <c r="P57" s="17">
        <f t="shared" si="22"/>
        <v>25.581395348837212</v>
      </c>
      <c r="Q57" s="18">
        <v>0</v>
      </c>
      <c r="R57" s="17">
        <f t="shared" si="15"/>
        <v>0</v>
      </c>
      <c r="S57" s="54">
        <v>1</v>
      </c>
      <c r="T57" s="17">
        <f t="shared" si="23"/>
        <v>0.33222591362126247</v>
      </c>
      <c r="U57" s="16">
        <v>0</v>
      </c>
      <c r="V57" s="17">
        <f t="shared" si="24"/>
        <v>0</v>
      </c>
      <c r="W57" s="54">
        <v>0</v>
      </c>
      <c r="X57" s="17">
        <f t="shared" si="25"/>
        <v>0</v>
      </c>
      <c r="Y57" s="63">
        <v>1</v>
      </c>
      <c r="Z57" s="17">
        <f t="shared" si="26"/>
        <v>0.33222591362126247</v>
      </c>
      <c r="AA57" s="63">
        <f t="shared" si="16"/>
        <v>301</v>
      </c>
      <c r="AB57" s="67">
        <f t="shared" si="27"/>
        <v>100</v>
      </c>
      <c r="AC57" s="16">
        <v>0</v>
      </c>
      <c r="AD57" s="45">
        <f t="shared" si="28"/>
        <v>0</v>
      </c>
      <c r="AE57" s="63">
        <f t="shared" si="29"/>
        <v>301</v>
      </c>
      <c r="AF57" s="45">
        <f t="shared" si="30"/>
        <v>67.33780760626398</v>
      </c>
      <c r="AG57" s="36">
        <f t="shared" si="31"/>
        <v>-32.66219239373602</v>
      </c>
    </row>
    <row r="58" spans="1:33" ht="15" customHeight="1">
      <c r="A58" s="229"/>
      <c r="B58" s="5">
        <v>326</v>
      </c>
      <c r="C58" s="3" t="s">
        <v>7</v>
      </c>
      <c r="D58" s="191">
        <v>540</v>
      </c>
      <c r="E58" s="16">
        <v>69</v>
      </c>
      <c r="F58" s="17">
        <f t="shared" si="17"/>
        <v>17.602040816326532</v>
      </c>
      <c r="G58" s="18">
        <v>174</v>
      </c>
      <c r="H58" s="17">
        <f t="shared" si="18"/>
        <v>44.38775510204081</v>
      </c>
      <c r="I58" s="60">
        <v>6</v>
      </c>
      <c r="J58" s="17">
        <f t="shared" si="19"/>
        <v>1.530612244897959</v>
      </c>
      <c r="K58" s="16">
        <v>4</v>
      </c>
      <c r="L58" s="17">
        <f t="shared" si="20"/>
        <v>1.0204081632653061</v>
      </c>
      <c r="M58" s="60">
        <v>0</v>
      </c>
      <c r="N58" s="17">
        <f t="shared" si="21"/>
        <v>0</v>
      </c>
      <c r="O58" s="16">
        <v>126</v>
      </c>
      <c r="P58" s="17">
        <f t="shared" si="22"/>
        <v>32.142857142857146</v>
      </c>
      <c r="Q58" s="18">
        <v>0</v>
      </c>
      <c r="R58" s="17">
        <f t="shared" si="15"/>
        <v>0</v>
      </c>
      <c r="S58" s="54">
        <v>2</v>
      </c>
      <c r="T58" s="17">
        <f t="shared" si="23"/>
        <v>0.5102040816326531</v>
      </c>
      <c r="U58" s="16">
        <v>0</v>
      </c>
      <c r="V58" s="17">
        <f t="shared" si="24"/>
        <v>0</v>
      </c>
      <c r="W58" s="54">
        <v>0</v>
      </c>
      <c r="X58" s="17">
        <f t="shared" si="25"/>
        <v>0</v>
      </c>
      <c r="Y58" s="63">
        <v>0</v>
      </c>
      <c r="Z58" s="17">
        <f t="shared" si="26"/>
        <v>0</v>
      </c>
      <c r="AA58" s="63">
        <f t="shared" si="16"/>
        <v>381</v>
      </c>
      <c r="AB58" s="67">
        <f t="shared" si="27"/>
        <v>97.1938775510204</v>
      </c>
      <c r="AC58" s="16">
        <v>11</v>
      </c>
      <c r="AD58" s="45">
        <f t="shared" si="28"/>
        <v>2.806122448979592</v>
      </c>
      <c r="AE58" s="63">
        <f t="shared" si="29"/>
        <v>392</v>
      </c>
      <c r="AF58" s="45">
        <f t="shared" si="30"/>
        <v>72.5925925925926</v>
      </c>
      <c r="AG58" s="36">
        <f t="shared" si="31"/>
        <v>-27.407407407407405</v>
      </c>
    </row>
    <row r="59" spans="1:33" ht="15" customHeight="1">
      <c r="A59" s="229"/>
      <c r="B59" s="5">
        <v>327</v>
      </c>
      <c r="C59" s="3" t="s">
        <v>7</v>
      </c>
      <c r="D59" s="191">
        <v>544</v>
      </c>
      <c r="E59" s="16">
        <v>141</v>
      </c>
      <c r="F59" s="17">
        <f t="shared" si="17"/>
        <v>33.33333333333333</v>
      </c>
      <c r="G59" s="18">
        <v>247</v>
      </c>
      <c r="H59" s="17">
        <f t="shared" si="18"/>
        <v>58.392434988179666</v>
      </c>
      <c r="I59" s="60">
        <v>3</v>
      </c>
      <c r="J59" s="17">
        <f t="shared" si="19"/>
        <v>0.7092198581560284</v>
      </c>
      <c r="K59" s="16">
        <v>3</v>
      </c>
      <c r="L59" s="17">
        <f t="shared" si="20"/>
        <v>0.7092198581560284</v>
      </c>
      <c r="M59" s="60">
        <v>3</v>
      </c>
      <c r="N59" s="17">
        <f t="shared" si="21"/>
        <v>0.7092198581560284</v>
      </c>
      <c r="O59" s="16">
        <v>15</v>
      </c>
      <c r="P59" s="17">
        <f t="shared" si="22"/>
        <v>3.546099290780142</v>
      </c>
      <c r="Q59" s="18">
        <v>0</v>
      </c>
      <c r="R59" s="17">
        <f t="shared" si="15"/>
        <v>0</v>
      </c>
      <c r="S59" s="54">
        <v>3</v>
      </c>
      <c r="T59" s="17">
        <f t="shared" si="23"/>
        <v>0.7092198581560284</v>
      </c>
      <c r="U59" s="16">
        <v>0</v>
      </c>
      <c r="V59" s="17">
        <f t="shared" si="24"/>
        <v>0</v>
      </c>
      <c r="W59" s="54">
        <v>0</v>
      </c>
      <c r="X59" s="17">
        <f t="shared" si="25"/>
        <v>0</v>
      </c>
      <c r="Y59" s="63">
        <v>0</v>
      </c>
      <c r="Z59" s="17">
        <f t="shared" si="26"/>
        <v>0</v>
      </c>
      <c r="AA59" s="63">
        <f t="shared" si="16"/>
        <v>415</v>
      </c>
      <c r="AB59" s="67">
        <f t="shared" si="27"/>
        <v>98.10874704491725</v>
      </c>
      <c r="AC59" s="16">
        <v>8</v>
      </c>
      <c r="AD59" s="45">
        <f t="shared" si="28"/>
        <v>1.8912529550827424</v>
      </c>
      <c r="AE59" s="63">
        <f t="shared" si="29"/>
        <v>423</v>
      </c>
      <c r="AF59" s="45">
        <f t="shared" si="30"/>
        <v>77.75735294117648</v>
      </c>
      <c r="AG59" s="36">
        <f t="shared" si="31"/>
        <v>-22.242647058823522</v>
      </c>
    </row>
    <row r="60" spans="1:33" ht="15" customHeight="1">
      <c r="A60" s="229"/>
      <c r="B60" s="5">
        <v>327</v>
      </c>
      <c r="C60" s="3" t="s">
        <v>8</v>
      </c>
      <c r="D60" s="191">
        <v>544</v>
      </c>
      <c r="E60" s="16">
        <v>135</v>
      </c>
      <c r="F60" s="17">
        <f t="shared" si="17"/>
        <v>32.76699029126214</v>
      </c>
      <c r="G60" s="18">
        <v>246</v>
      </c>
      <c r="H60" s="17">
        <f t="shared" si="18"/>
        <v>59.70873786407766</v>
      </c>
      <c r="I60" s="60">
        <v>8</v>
      </c>
      <c r="J60" s="17">
        <f t="shared" si="19"/>
        <v>1.9417475728155338</v>
      </c>
      <c r="K60" s="16">
        <v>1</v>
      </c>
      <c r="L60" s="17">
        <f t="shared" si="20"/>
        <v>0.24271844660194172</v>
      </c>
      <c r="M60" s="60">
        <v>0</v>
      </c>
      <c r="N60" s="17">
        <f t="shared" si="21"/>
        <v>0</v>
      </c>
      <c r="O60" s="16">
        <v>11</v>
      </c>
      <c r="P60" s="17">
        <f t="shared" si="22"/>
        <v>2.669902912621359</v>
      </c>
      <c r="Q60" s="18">
        <v>0</v>
      </c>
      <c r="R60" s="17">
        <f t="shared" si="15"/>
        <v>0</v>
      </c>
      <c r="S60" s="54">
        <v>1</v>
      </c>
      <c r="T60" s="17">
        <f t="shared" si="23"/>
        <v>0.24271844660194172</v>
      </c>
      <c r="U60" s="16">
        <v>0</v>
      </c>
      <c r="V60" s="17">
        <f t="shared" si="24"/>
        <v>0</v>
      </c>
      <c r="W60" s="54">
        <v>0</v>
      </c>
      <c r="X60" s="17">
        <f t="shared" si="25"/>
        <v>0</v>
      </c>
      <c r="Y60" s="63">
        <v>0</v>
      </c>
      <c r="Z60" s="17">
        <f t="shared" si="26"/>
        <v>0</v>
      </c>
      <c r="AA60" s="63">
        <f t="shared" si="16"/>
        <v>402</v>
      </c>
      <c r="AB60" s="67">
        <f t="shared" si="27"/>
        <v>97.57281553398059</v>
      </c>
      <c r="AC60" s="16">
        <v>10</v>
      </c>
      <c r="AD60" s="45">
        <f t="shared" si="28"/>
        <v>2.4271844660194173</v>
      </c>
      <c r="AE60" s="63">
        <f t="shared" si="29"/>
        <v>412</v>
      </c>
      <c r="AF60" s="45">
        <f t="shared" si="30"/>
        <v>75.73529411764706</v>
      </c>
      <c r="AG60" s="36">
        <f t="shared" si="31"/>
        <v>-24.264705882352942</v>
      </c>
    </row>
    <row r="61" spans="1:33" ht="15" customHeight="1">
      <c r="A61" s="229"/>
      <c r="B61" s="5">
        <v>328</v>
      </c>
      <c r="C61" s="3" t="s">
        <v>7</v>
      </c>
      <c r="D61" s="191">
        <v>439</v>
      </c>
      <c r="E61" s="16">
        <v>134</v>
      </c>
      <c r="F61" s="17">
        <f t="shared" si="17"/>
        <v>40.853658536585364</v>
      </c>
      <c r="G61" s="18">
        <v>156</v>
      </c>
      <c r="H61" s="17">
        <f t="shared" si="18"/>
        <v>47.5609756097561</v>
      </c>
      <c r="I61" s="60">
        <v>4</v>
      </c>
      <c r="J61" s="17">
        <f t="shared" si="19"/>
        <v>1.2195121951219512</v>
      </c>
      <c r="K61" s="16">
        <v>0</v>
      </c>
      <c r="L61" s="17">
        <f t="shared" si="20"/>
        <v>0</v>
      </c>
      <c r="M61" s="60">
        <v>0</v>
      </c>
      <c r="N61" s="17">
        <f t="shared" si="21"/>
        <v>0</v>
      </c>
      <c r="O61" s="16">
        <v>25</v>
      </c>
      <c r="P61" s="17">
        <f t="shared" si="22"/>
        <v>7.621951219512195</v>
      </c>
      <c r="Q61" s="18">
        <v>0</v>
      </c>
      <c r="R61" s="17">
        <f t="shared" si="15"/>
        <v>0</v>
      </c>
      <c r="S61" s="54">
        <v>3</v>
      </c>
      <c r="T61" s="17">
        <f t="shared" si="23"/>
        <v>0.9146341463414633</v>
      </c>
      <c r="U61" s="16">
        <v>0</v>
      </c>
      <c r="V61" s="17">
        <f t="shared" si="24"/>
        <v>0</v>
      </c>
      <c r="W61" s="54">
        <v>0</v>
      </c>
      <c r="X61" s="17">
        <f t="shared" si="25"/>
        <v>0</v>
      </c>
      <c r="Y61" s="63">
        <v>0</v>
      </c>
      <c r="Z61" s="17">
        <f t="shared" si="26"/>
        <v>0</v>
      </c>
      <c r="AA61" s="63">
        <f t="shared" si="16"/>
        <v>322</v>
      </c>
      <c r="AB61" s="67">
        <f t="shared" si="27"/>
        <v>98.17073170731707</v>
      </c>
      <c r="AC61" s="16">
        <v>6</v>
      </c>
      <c r="AD61" s="45">
        <f t="shared" si="28"/>
        <v>1.8292682926829267</v>
      </c>
      <c r="AE61" s="63">
        <f t="shared" si="29"/>
        <v>328</v>
      </c>
      <c r="AF61" s="45">
        <f t="shared" si="30"/>
        <v>74.71526195899773</v>
      </c>
      <c r="AG61" s="36">
        <f t="shared" si="31"/>
        <v>-25.28473804100227</v>
      </c>
    </row>
    <row r="62" spans="1:33" ht="15" customHeight="1">
      <c r="A62" s="229"/>
      <c r="B62" s="5">
        <v>328</v>
      </c>
      <c r="C62" s="3" t="s">
        <v>8</v>
      </c>
      <c r="D62" s="191">
        <v>440</v>
      </c>
      <c r="E62" s="16">
        <v>122</v>
      </c>
      <c r="F62" s="17">
        <f t="shared" si="17"/>
        <v>40.397350993377486</v>
      </c>
      <c r="G62" s="18">
        <v>135</v>
      </c>
      <c r="H62" s="17">
        <f t="shared" si="18"/>
        <v>44.70198675496689</v>
      </c>
      <c r="I62" s="60">
        <v>7</v>
      </c>
      <c r="J62" s="17">
        <f t="shared" si="19"/>
        <v>2.3178807947019866</v>
      </c>
      <c r="K62" s="16">
        <v>1</v>
      </c>
      <c r="L62" s="17">
        <f t="shared" si="20"/>
        <v>0.33112582781456956</v>
      </c>
      <c r="M62" s="60">
        <v>0</v>
      </c>
      <c r="N62" s="17">
        <f t="shared" si="21"/>
        <v>0</v>
      </c>
      <c r="O62" s="16">
        <v>33</v>
      </c>
      <c r="P62" s="17">
        <f t="shared" si="22"/>
        <v>10.927152317880795</v>
      </c>
      <c r="Q62" s="18">
        <v>0</v>
      </c>
      <c r="R62" s="17">
        <f t="shared" si="15"/>
        <v>0</v>
      </c>
      <c r="S62" s="54">
        <v>0</v>
      </c>
      <c r="T62" s="17">
        <f t="shared" si="23"/>
        <v>0</v>
      </c>
      <c r="U62" s="16">
        <v>0</v>
      </c>
      <c r="V62" s="17">
        <f t="shared" si="24"/>
        <v>0</v>
      </c>
      <c r="W62" s="54">
        <v>0</v>
      </c>
      <c r="X62" s="17">
        <f t="shared" si="25"/>
        <v>0</v>
      </c>
      <c r="Y62" s="63">
        <v>0</v>
      </c>
      <c r="Z62" s="17">
        <f t="shared" si="26"/>
        <v>0</v>
      </c>
      <c r="AA62" s="63">
        <f t="shared" si="16"/>
        <v>298</v>
      </c>
      <c r="AB62" s="67">
        <f t="shared" si="27"/>
        <v>98.67549668874173</v>
      </c>
      <c r="AC62" s="16">
        <v>4</v>
      </c>
      <c r="AD62" s="45">
        <f t="shared" si="28"/>
        <v>1.3245033112582782</v>
      </c>
      <c r="AE62" s="63">
        <f t="shared" si="29"/>
        <v>302</v>
      </c>
      <c r="AF62" s="45">
        <f t="shared" si="30"/>
        <v>68.63636363636364</v>
      </c>
      <c r="AG62" s="36">
        <f t="shared" si="31"/>
        <v>-31.36363636363636</v>
      </c>
    </row>
    <row r="63" spans="1:33" ht="15" customHeight="1">
      <c r="A63" s="229" t="s">
        <v>2</v>
      </c>
      <c r="B63" s="5">
        <v>329</v>
      </c>
      <c r="C63" s="3" t="s">
        <v>7</v>
      </c>
      <c r="D63" s="191">
        <v>706</v>
      </c>
      <c r="E63" s="16">
        <v>197</v>
      </c>
      <c r="F63" s="17">
        <f t="shared" si="17"/>
        <v>38.77952755905512</v>
      </c>
      <c r="G63" s="18">
        <v>233</v>
      </c>
      <c r="H63" s="17">
        <f t="shared" si="18"/>
        <v>45.86614173228347</v>
      </c>
      <c r="I63" s="60">
        <v>6</v>
      </c>
      <c r="J63" s="17">
        <f t="shared" si="19"/>
        <v>1.1811023622047243</v>
      </c>
      <c r="K63" s="16">
        <v>1</v>
      </c>
      <c r="L63" s="17">
        <f t="shared" si="20"/>
        <v>0.19685039370078738</v>
      </c>
      <c r="M63" s="60">
        <v>3</v>
      </c>
      <c r="N63" s="17">
        <f t="shared" si="21"/>
        <v>0.5905511811023622</v>
      </c>
      <c r="O63" s="16">
        <v>12</v>
      </c>
      <c r="P63" s="17">
        <f t="shared" si="22"/>
        <v>2.3622047244094486</v>
      </c>
      <c r="Q63" s="18">
        <v>0</v>
      </c>
      <c r="R63" s="17">
        <f t="shared" si="15"/>
        <v>0</v>
      </c>
      <c r="S63" s="54">
        <v>15</v>
      </c>
      <c r="T63" s="17">
        <f t="shared" si="23"/>
        <v>2.952755905511811</v>
      </c>
      <c r="U63" s="16">
        <v>0</v>
      </c>
      <c r="V63" s="17">
        <f t="shared" si="24"/>
        <v>0</v>
      </c>
      <c r="W63" s="54">
        <v>0</v>
      </c>
      <c r="X63" s="17">
        <f t="shared" si="25"/>
        <v>0</v>
      </c>
      <c r="Y63" s="63">
        <v>0</v>
      </c>
      <c r="Z63" s="17">
        <f t="shared" si="26"/>
        <v>0</v>
      </c>
      <c r="AA63" s="63">
        <f t="shared" si="16"/>
        <v>467</v>
      </c>
      <c r="AB63" s="67">
        <f t="shared" si="27"/>
        <v>91.92913385826772</v>
      </c>
      <c r="AC63" s="16">
        <v>41</v>
      </c>
      <c r="AD63" s="45">
        <f t="shared" si="28"/>
        <v>8.070866141732283</v>
      </c>
      <c r="AE63" s="63">
        <f t="shared" si="29"/>
        <v>508</v>
      </c>
      <c r="AF63" s="45">
        <f t="shared" si="30"/>
        <v>71.95467422096317</v>
      </c>
      <c r="AG63" s="36">
        <f t="shared" si="31"/>
        <v>-28.04532577903683</v>
      </c>
    </row>
    <row r="64" spans="1:33" ht="15" customHeight="1">
      <c r="A64" s="229"/>
      <c r="B64" s="5">
        <v>330</v>
      </c>
      <c r="C64" s="3" t="s">
        <v>7</v>
      </c>
      <c r="D64" s="191">
        <v>419</v>
      </c>
      <c r="E64" s="16">
        <v>91</v>
      </c>
      <c r="F64" s="17">
        <f t="shared" si="17"/>
        <v>31.058020477815703</v>
      </c>
      <c r="G64" s="18">
        <v>149</v>
      </c>
      <c r="H64" s="17">
        <f t="shared" si="18"/>
        <v>50.85324232081911</v>
      </c>
      <c r="I64" s="60">
        <v>3</v>
      </c>
      <c r="J64" s="17">
        <f t="shared" si="19"/>
        <v>1.023890784982935</v>
      </c>
      <c r="K64" s="16">
        <v>7</v>
      </c>
      <c r="L64" s="17">
        <f t="shared" si="20"/>
        <v>2.3890784982935154</v>
      </c>
      <c r="M64" s="60">
        <v>0</v>
      </c>
      <c r="N64" s="17">
        <f t="shared" si="21"/>
        <v>0</v>
      </c>
      <c r="O64" s="16">
        <v>27</v>
      </c>
      <c r="P64" s="17">
        <f t="shared" si="22"/>
        <v>9.215017064846416</v>
      </c>
      <c r="Q64" s="18">
        <v>0</v>
      </c>
      <c r="R64" s="17">
        <f t="shared" si="15"/>
        <v>0</v>
      </c>
      <c r="S64" s="54">
        <v>5</v>
      </c>
      <c r="T64" s="17">
        <f t="shared" si="23"/>
        <v>1.7064846416382253</v>
      </c>
      <c r="U64" s="16">
        <v>0</v>
      </c>
      <c r="V64" s="17">
        <f t="shared" si="24"/>
        <v>0</v>
      </c>
      <c r="W64" s="54">
        <v>0</v>
      </c>
      <c r="X64" s="17">
        <f t="shared" si="25"/>
        <v>0</v>
      </c>
      <c r="Y64" s="63">
        <v>0</v>
      </c>
      <c r="Z64" s="17">
        <f t="shared" si="26"/>
        <v>0</v>
      </c>
      <c r="AA64" s="63">
        <f t="shared" si="16"/>
        <v>282</v>
      </c>
      <c r="AB64" s="67">
        <f t="shared" si="27"/>
        <v>96.24573378839591</v>
      </c>
      <c r="AC64" s="16">
        <v>11</v>
      </c>
      <c r="AD64" s="45">
        <f t="shared" si="28"/>
        <v>3.754266211604096</v>
      </c>
      <c r="AE64" s="63">
        <f t="shared" si="29"/>
        <v>293</v>
      </c>
      <c r="AF64" s="45">
        <f t="shared" si="30"/>
        <v>69.92840095465394</v>
      </c>
      <c r="AG64" s="36">
        <f t="shared" si="31"/>
        <v>-30.071599045346062</v>
      </c>
    </row>
    <row r="65" spans="1:33" ht="15" customHeight="1">
      <c r="A65" s="229"/>
      <c r="B65" s="5">
        <v>330</v>
      </c>
      <c r="C65" s="3" t="s">
        <v>8</v>
      </c>
      <c r="D65" s="191">
        <v>420</v>
      </c>
      <c r="E65" s="16">
        <v>82</v>
      </c>
      <c r="F65" s="17">
        <f t="shared" si="17"/>
        <v>28.771929824561404</v>
      </c>
      <c r="G65" s="18">
        <v>164</v>
      </c>
      <c r="H65" s="17">
        <f t="shared" si="18"/>
        <v>57.54385964912281</v>
      </c>
      <c r="I65" s="60">
        <v>4</v>
      </c>
      <c r="J65" s="17">
        <f t="shared" si="19"/>
        <v>1.4035087719298245</v>
      </c>
      <c r="K65" s="16">
        <v>6</v>
      </c>
      <c r="L65" s="17">
        <f t="shared" si="20"/>
        <v>2.1052631578947367</v>
      </c>
      <c r="M65" s="60">
        <v>0</v>
      </c>
      <c r="N65" s="17">
        <f t="shared" si="21"/>
        <v>0</v>
      </c>
      <c r="O65" s="16">
        <v>18</v>
      </c>
      <c r="P65" s="17">
        <f t="shared" si="22"/>
        <v>6.315789473684211</v>
      </c>
      <c r="Q65" s="18">
        <v>0</v>
      </c>
      <c r="R65" s="17">
        <f t="shared" si="15"/>
        <v>0</v>
      </c>
      <c r="S65" s="54">
        <v>4</v>
      </c>
      <c r="T65" s="17">
        <f t="shared" si="23"/>
        <v>1.4035087719298245</v>
      </c>
      <c r="U65" s="16">
        <v>0</v>
      </c>
      <c r="V65" s="17">
        <f t="shared" si="24"/>
        <v>0</v>
      </c>
      <c r="W65" s="54">
        <v>0</v>
      </c>
      <c r="X65" s="17">
        <f t="shared" si="25"/>
        <v>0</v>
      </c>
      <c r="Y65" s="63">
        <v>0</v>
      </c>
      <c r="Z65" s="17">
        <f t="shared" si="26"/>
        <v>0</v>
      </c>
      <c r="AA65" s="63">
        <f t="shared" si="16"/>
        <v>278</v>
      </c>
      <c r="AB65" s="67">
        <f t="shared" si="27"/>
        <v>97.54385964912281</v>
      </c>
      <c r="AC65" s="16">
        <v>7</v>
      </c>
      <c r="AD65" s="45">
        <f t="shared" si="28"/>
        <v>2.456140350877193</v>
      </c>
      <c r="AE65" s="63">
        <f t="shared" si="29"/>
        <v>285</v>
      </c>
      <c r="AF65" s="45">
        <f t="shared" si="30"/>
        <v>67.85714285714286</v>
      </c>
      <c r="AG65" s="36">
        <f t="shared" si="31"/>
        <v>-32.14285714285714</v>
      </c>
    </row>
    <row r="66" spans="1:33" ht="15" customHeight="1">
      <c r="A66" s="229"/>
      <c r="B66" s="5">
        <v>331</v>
      </c>
      <c r="C66" s="3" t="s">
        <v>7</v>
      </c>
      <c r="D66" s="191">
        <v>578</v>
      </c>
      <c r="E66" s="16">
        <v>139</v>
      </c>
      <c r="F66" s="17">
        <f t="shared" si="17"/>
        <v>36.38743455497382</v>
      </c>
      <c r="G66" s="18">
        <v>131</v>
      </c>
      <c r="H66" s="17">
        <f t="shared" si="18"/>
        <v>34.29319371727749</v>
      </c>
      <c r="I66" s="60">
        <v>6</v>
      </c>
      <c r="J66" s="17">
        <f t="shared" si="19"/>
        <v>1.5706806282722512</v>
      </c>
      <c r="K66" s="16">
        <v>10</v>
      </c>
      <c r="L66" s="17">
        <f t="shared" si="20"/>
        <v>2.6178010471204187</v>
      </c>
      <c r="M66" s="60">
        <v>4</v>
      </c>
      <c r="N66" s="17">
        <f t="shared" si="21"/>
        <v>1.0471204188481675</v>
      </c>
      <c r="O66" s="16">
        <v>44</v>
      </c>
      <c r="P66" s="17">
        <f t="shared" si="22"/>
        <v>11.518324607329843</v>
      </c>
      <c r="Q66" s="18">
        <v>0</v>
      </c>
      <c r="R66" s="17">
        <f t="shared" si="15"/>
        <v>0</v>
      </c>
      <c r="S66" s="54">
        <v>7</v>
      </c>
      <c r="T66" s="17">
        <f t="shared" si="23"/>
        <v>1.832460732984293</v>
      </c>
      <c r="U66" s="16">
        <v>0</v>
      </c>
      <c r="V66" s="17">
        <f t="shared" si="24"/>
        <v>0</v>
      </c>
      <c r="W66" s="54">
        <v>1</v>
      </c>
      <c r="X66" s="17">
        <f t="shared" si="25"/>
        <v>0.2617801047120419</v>
      </c>
      <c r="Y66" s="63">
        <v>0</v>
      </c>
      <c r="Z66" s="17">
        <f t="shared" si="26"/>
        <v>0</v>
      </c>
      <c r="AA66" s="63">
        <f t="shared" si="16"/>
        <v>342</v>
      </c>
      <c r="AB66" s="67">
        <f t="shared" si="27"/>
        <v>89.52879581151832</v>
      </c>
      <c r="AC66" s="16">
        <v>40</v>
      </c>
      <c r="AD66" s="45">
        <f t="shared" si="28"/>
        <v>10.471204188481675</v>
      </c>
      <c r="AE66" s="63">
        <f t="shared" si="29"/>
        <v>382</v>
      </c>
      <c r="AF66" s="45">
        <f t="shared" si="30"/>
        <v>66.08996539792388</v>
      </c>
      <c r="AG66" s="36">
        <f t="shared" si="31"/>
        <v>-33.910034602076124</v>
      </c>
    </row>
    <row r="67" spans="1:33" ht="15" customHeight="1">
      <c r="A67" s="229"/>
      <c r="B67" s="5">
        <v>331</v>
      </c>
      <c r="C67" s="3" t="s">
        <v>8</v>
      </c>
      <c r="D67" s="191">
        <v>578</v>
      </c>
      <c r="E67" s="16">
        <v>127</v>
      </c>
      <c r="F67" s="17">
        <f t="shared" si="17"/>
        <v>36.91860465116279</v>
      </c>
      <c r="G67" s="18">
        <v>94</v>
      </c>
      <c r="H67" s="17">
        <f t="shared" si="18"/>
        <v>27.325581395348834</v>
      </c>
      <c r="I67" s="60">
        <v>3</v>
      </c>
      <c r="J67" s="17">
        <f t="shared" si="19"/>
        <v>0.872093023255814</v>
      </c>
      <c r="K67" s="16">
        <v>9</v>
      </c>
      <c r="L67" s="17">
        <f t="shared" si="20"/>
        <v>2.616279069767442</v>
      </c>
      <c r="M67" s="60">
        <v>0</v>
      </c>
      <c r="N67" s="17">
        <f t="shared" si="21"/>
        <v>0</v>
      </c>
      <c r="O67" s="16">
        <v>50</v>
      </c>
      <c r="P67" s="17">
        <f t="shared" si="22"/>
        <v>14.534883720930234</v>
      </c>
      <c r="Q67" s="18">
        <v>0</v>
      </c>
      <c r="R67" s="17">
        <f t="shared" si="15"/>
        <v>0</v>
      </c>
      <c r="S67" s="54">
        <v>5</v>
      </c>
      <c r="T67" s="17">
        <f t="shared" si="23"/>
        <v>1.4534883720930232</v>
      </c>
      <c r="U67" s="16">
        <v>0</v>
      </c>
      <c r="V67" s="17">
        <f t="shared" si="24"/>
        <v>0</v>
      </c>
      <c r="W67" s="54">
        <v>0</v>
      </c>
      <c r="X67" s="17">
        <f t="shared" si="25"/>
        <v>0</v>
      </c>
      <c r="Y67" s="63">
        <v>0</v>
      </c>
      <c r="Z67" s="17">
        <f t="shared" si="26"/>
        <v>0</v>
      </c>
      <c r="AA67" s="63">
        <f t="shared" si="16"/>
        <v>288</v>
      </c>
      <c r="AB67" s="67">
        <f t="shared" si="27"/>
        <v>83.72093023255815</v>
      </c>
      <c r="AC67" s="16">
        <v>56</v>
      </c>
      <c r="AD67" s="45">
        <f t="shared" si="28"/>
        <v>16.27906976744186</v>
      </c>
      <c r="AE67" s="63">
        <f t="shared" si="29"/>
        <v>344</v>
      </c>
      <c r="AF67" s="45">
        <f t="shared" si="30"/>
        <v>59.515570934256054</v>
      </c>
      <c r="AG67" s="36">
        <f t="shared" si="31"/>
        <v>-40.484429065743946</v>
      </c>
    </row>
    <row r="68" spans="1:33" ht="15" customHeight="1">
      <c r="A68" s="229"/>
      <c r="B68" s="5">
        <v>331</v>
      </c>
      <c r="C68" s="3" t="s">
        <v>9</v>
      </c>
      <c r="D68" s="191">
        <v>578</v>
      </c>
      <c r="E68" s="16">
        <v>134</v>
      </c>
      <c r="F68" s="17">
        <f t="shared" si="17"/>
        <v>40.24024024024024</v>
      </c>
      <c r="G68" s="18">
        <v>86</v>
      </c>
      <c r="H68" s="17">
        <f t="shared" si="18"/>
        <v>25.825825825825827</v>
      </c>
      <c r="I68" s="60">
        <v>6</v>
      </c>
      <c r="J68" s="17">
        <f t="shared" si="19"/>
        <v>1.8018018018018018</v>
      </c>
      <c r="K68" s="16">
        <v>4</v>
      </c>
      <c r="L68" s="17">
        <f t="shared" si="20"/>
        <v>1.2012012012012012</v>
      </c>
      <c r="M68" s="60">
        <v>9</v>
      </c>
      <c r="N68" s="17">
        <f t="shared" si="21"/>
        <v>2.7027027027027026</v>
      </c>
      <c r="O68" s="16">
        <v>67</v>
      </c>
      <c r="P68" s="17">
        <f t="shared" si="22"/>
        <v>20.12012012012012</v>
      </c>
      <c r="Q68" s="18">
        <v>0</v>
      </c>
      <c r="R68" s="17">
        <f t="shared" si="15"/>
        <v>0</v>
      </c>
      <c r="S68" s="54">
        <v>7</v>
      </c>
      <c r="T68" s="17">
        <f t="shared" si="23"/>
        <v>2.1021021021021022</v>
      </c>
      <c r="U68" s="16">
        <v>0</v>
      </c>
      <c r="V68" s="17">
        <f t="shared" si="24"/>
        <v>0</v>
      </c>
      <c r="W68" s="54">
        <v>0</v>
      </c>
      <c r="X68" s="17">
        <f t="shared" si="25"/>
        <v>0</v>
      </c>
      <c r="Y68" s="63">
        <v>0</v>
      </c>
      <c r="Z68" s="17">
        <f t="shared" si="26"/>
        <v>0</v>
      </c>
      <c r="AA68" s="63">
        <f t="shared" si="16"/>
        <v>313</v>
      </c>
      <c r="AB68" s="67">
        <f t="shared" si="27"/>
        <v>93.993993993994</v>
      </c>
      <c r="AC68" s="16">
        <v>20</v>
      </c>
      <c r="AD68" s="45">
        <f t="shared" si="28"/>
        <v>6.006006006006006</v>
      </c>
      <c r="AE68" s="63">
        <f t="shared" si="29"/>
        <v>333</v>
      </c>
      <c r="AF68" s="45">
        <f t="shared" si="30"/>
        <v>57.61245674740484</v>
      </c>
      <c r="AG68" s="36">
        <f t="shared" si="31"/>
        <v>-42.38754325259516</v>
      </c>
    </row>
    <row r="69" spans="1:33" ht="15" customHeight="1">
      <c r="A69" s="229"/>
      <c r="B69" s="5">
        <v>331</v>
      </c>
      <c r="C69" s="3" t="s">
        <v>10</v>
      </c>
      <c r="D69" s="191">
        <v>579</v>
      </c>
      <c r="E69" s="16">
        <v>154</v>
      </c>
      <c r="F69" s="17">
        <f t="shared" si="17"/>
        <v>44.126074498567334</v>
      </c>
      <c r="G69" s="18">
        <v>108</v>
      </c>
      <c r="H69" s="17">
        <f t="shared" si="18"/>
        <v>30.945558739255013</v>
      </c>
      <c r="I69" s="60">
        <v>1</v>
      </c>
      <c r="J69" s="17">
        <f t="shared" si="19"/>
        <v>0.28653295128939826</v>
      </c>
      <c r="K69" s="16">
        <v>8</v>
      </c>
      <c r="L69" s="17">
        <f t="shared" si="20"/>
        <v>2.292263610315186</v>
      </c>
      <c r="M69" s="60">
        <v>4</v>
      </c>
      <c r="N69" s="17">
        <f t="shared" si="21"/>
        <v>1.146131805157593</v>
      </c>
      <c r="O69" s="16">
        <v>51</v>
      </c>
      <c r="P69" s="17">
        <f t="shared" si="22"/>
        <v>14.613180515759314</v>
      </c>
      <c r="Q69" s="18">
        <v>0</v>
      </c>
      <c r="R69" s="17">
        <f t="shared" si="15"/>
        <v>0</v>
      </c>
      <c r="S69" s="54">
        <v>4</v>
      </c>
      <c r="T69" s="17">
        <f t="shared" si="23"/>
        <v>1.146131805157593</v>
      </c>
      <c r="U69" s="16">
        <v>0</v>
      </c>
      <c r="V69" s="17">
        <f t="shared" si="24"/>
        <v>0</v>
      </c>
      <c r="W69" s="54">
        <v>0</v>
      </c>
      <c r="X69" s="17">
        <f t="shared" si="25"/>
        <v>0</v>
      </c>
      <c r="Y69" s="63">
        <v>0</v>
      </c>
      <c r="Z69" s="17">
        <f t="shared" si="26"/>
        <v>0</v>
      </c>
      <c r="AA69" s="63">
        <f t="shared" si="16"/>
        <v>330</v>
      </c>
      <c r="AB69" s="67">
        <f t="shared" si="27"/>
        <v>94.55587392550143</v>
      </c>
      <c r="AC69" s="16">
        <v>19</v>
      </c>
      <c r="AD69" s="45">
        <f t="shared" si="28"/>
        <v>5.444126074498568</v>
      </c>
      <c r="AE69" s="63">
        <f t="shared" si="29"/>
        <v>349</v>
      </c>
      <c r="AF69" s="45">
        <f t="shared" si="30"/>
        <v>60.27633851468048</v>
      </c>
      <c r="AG69" s="36">
        <f t="shared" si="31"/>
        <v>-39.72366148531952</v>
      </c>
    </row>
    <row r="70" spans="1:33" ht="15" customHeight="1">
      <c r="A70" s="229"/>
      <c r="B70" s="5">
        <v>332</v>
      </c>
      <c r="C70" s="3" t="s">
        <v>7</v>
      </c>
      <c r="D70" s="191">
        <v>435</v>
      </c>
      <c r="E70" s="16">
        <v>106</v>
      </c>
      <c r="F70" s="17">
        <f t="shared" si="17"/>
        <v>42.4</v>
      </c>
      <c r="G70" s="18">
        <v>110</v>
      </c>
      <c r="H70" s="17">
        <f t="shared" si="18"/>
        <v>44</v>
      </c>
      <c r="I70" s="60">
        <v>8</v>
      </c>
      <c r="J70" s="17">
        <f t="shared" si="19"/>
        <v>3.2</v>
      </c>
      <c r="K70" s="16">
        <v>0</v>
      </c>
      <c r="L70" s="17">
        <f t="shared" si="20"/>
        <v>0</v>
      </c>
      <c r="M70" s="60">
        <v>3</v>
      </c>
      <c r="N70" s="17">
        <f t="shared" si="21"/>
        <v>1.2</v>
      </c>
      <c r="O70" s="16">
        <v>21</v>
      </c>
      <c r="P70" s="17">
        <f t="shared" si="22"/>
        <v>8.4</v>
      </c>
      <c r="Q70" s="18">
        <v>0</v>
      </c>
      <c r="R70" s="17">
        <f t="shared" si="15"/>
        <v>0</v>
      </c>
      <c r="S70" s="54">
        <v>0</v>
      </c>
      <c r="T70" s="17">
        <f t="shared" si="23"/>
        <v>0</v>
      </c>
      <c r="U70" s="16">
        <v>0</v>
      </c>
      <c r="V70" s="17">
        <f t="shared" si="24"/>
        <v>0</v>
      </c>
      <c r="W70" s="54">
        <v>0</v>
      </c>
      <c r="X70" s="17">
        <f t="shared" si="25"/>
        <v>0</v>
      </c>
      <c r="Y70" s="63">
        <v>0</v>
      </c>
      <c r="Z70" s="17">
        <f t="shared" si="26"/>
        <v>0</v>
      </c>
      <c r="AA70" s="63">
        <f t="shared" si="16"/>
        <v>248</v>
      </c>
      <c r="AB70" s="67">
        <f t="shared" si="27"/>
        <v>99.2</v>
      </c>
      <c r="AC70" s="16">
        <v>2</v>
      </c>
      <c r="AD70" s="45">
        <f t="shared" si="28"/>
        <v>0.8</v>
      </c>
      <c r="AE70" s="63">
        <f t="shared" si="29"/>
        <v>250</v>
      </c>
      <c r="AF70" s="45">
        <f t="shared" si="30"/>
        <v>57.47126436781609</v>
      </c>
      <c r="AG70" s="36">
        <f t="shared" si="31"/>
        <v>-42.52873563218391</v>
      </c>
    </row>
    <row r="71" spans="1:33" ht="15" customHeight="1">
      <c r="A71" s="229"/>
      <c r="B71" s="5">
        <v>333</v>
      </c>
      <c r="C71" s="3" t="s">
        <v>7</v>
      </c>
      <c r="D71" s="191">
        <v>468</v>
      </c>
      <c r="E71" s="16">
        <v>129</v>
      </c>
      <c r="F71" s="17">
        <f t="shared" si="17"/>
        <v>43.1438127090301</v>
      </c>
      <c r="G71" s="18">
        <v>124</v>
      </c>
      <c r="H71" s="17">
        <f t="shared" si="18"/>
        <v>41.47157190635451</v>
      </c>
      <c r="I71" s="60">
        <v>4</v>
      </c>
      <c r="J71" s="17">
        <f t="shared" si="19"/>
        <v>1.3377926421404682</v>
      </c>
      <c r="K71" s="16">
        <v>2</v>
      </c>
      <c r="L71" s="17">
        <f t="shared" si="20"/>
        <v>0.6688963210702341</v>
      </c>
      <c r="M71" s="60">
        <v>5</v>
      </c>
      <c r="N71" s="17">
        <f t="shared" si="21"/>
        <v>1.6722408026755853</v>
      </c>
      <c r="O71" s="16">
        <v>21</v>
      </c>
      <c r="P71" s="17">
        <f t="shared" si="22"/>
        <v>7.023411371237458</v>
      </c>
      <c r="Q71" s="18">
        <v>0</v>
      </c>
      <c r="R71" s="17">
        <f t="shared" si="15"/>
        <v>0</v>
      </c>
      <c r="S71" s="54">
        <v>2</v>
      </c>
      <c r="T71" s="17">
        <f t="shared" si="23"/>
        <v>0.6688963210702341</v>
      </c>
      <c r="U71" s="16">
        <v>2</v>
      </c>
      <c r="V71" s="17">
        <f t="shared" si="24"/>
        <v>0.6688963210702341</v>
      </c>
      <c r="W71" s="54">
        <v>0</v>
      </c>
      <c r="X71" s="17">
        <f t="shared" si="25"/>
        <v>0</v>
      </c>
      <c r="Y71" s="63">
        <v>0</v>
      </c>
      <c r="Z71" s="17">
        <f t="shared" si="26"/>
        <v>0</v>
      </c>
      <c r="AA71" s="63">
        <f t="shared" si="16"/>
        <v>289</v>
      </c>
      <c r="AB71" s="67">
        <f t="shared" si="27"/>
        <v>96.65551839464884</v>
      </c>
      <c r="AC71" s="16">
        <v>10</v>
      </c>
      <c r="AD71" s="45">
        <f t="shared" si="28"/>
        <v>3.3444816053511706</v>
      </c>
      <c r="AE71" s="63">
        <f t="shared" si="29"/>
        <v>299</v>
      </c>
      <c r="AF71" s="45">
        <f t="shared" si="30"/>
        <v>63.888888888888886</v>
      </c>
      <c r="AG71" s="36">
        <f t="shared" si="31"/>
        <v>-36.111111111111114</v>
      </c>
    </row>
    <row r="72" spans="1:33" ht="15" customHeight="1">
      <c r="A72" s="229"/>
      <c r="B72" s="5">
        <v>333</v>
      </c>
      <c r="C72" s="3" t="s">
        <v>8</v>
      </c>
      <c r="D72" s="191">
        <v>468</v>
      </c>
      <c r="E72" s="16">
        <v>116</v>
      </c>
      <c r="F72" s="17">
        <f t="shared" si="17"/>
        <v>40</v>
      </c>
      <c r="G72" s="18">
        <v>138</v>
      </c>
      <c r="H72" s="17">
        <f t="shared" si="18"/>
        <v>47.58620689655172</v>
      </c>
      <c r="I72" s="60">
        <v>4</v>
      </c>
      <c r="J72" s="17">
        <f t="shared" si="19"/>
        <v>1.3793103448275863</v>
      </c>
      <c r="K72" s="16">
        <v>3</v>
      </c>
      <c r="L72" s="17">
        <f t="shared" si="20"/>
        <v>1.0344827586206897</v>
      </c>
      <c r="M72" s="60">
        <v>2</v>
      </c>
      <c r="N72" s="17">
        <f t="shared" si="21"/>
        <v>0.6896551724137931</v>
      </c>
      <c r="O72" s="16">
        <v>19</v>
      </c>
      <c r="P72" s="17">
        <f t="shared" si="22"/>
        <v>6.551724137931035</v>
      </c>
      <c r="Q72" s="18">
        <v>0</v>
      </c>
      <c r="R72" s="17">
        <f t="shared" si="15"/>
        <v>0</v>
      </c>
      <c r="S72" s="54">
        <v>0</v>
      </c>
      <c r="T72" s="17">
        <f t="shared" si="23"/>
        <v>0</v>
      </c>
      <c r="U72" s="16">
        <v>0</v>
      </c>
      <c r="V72" s="17">
        <f t="shared" si="24"/>
        <v>0</v>
      </c>
      <c r="W72" s="54">
        <v>0</v>
      </c>
      <c r="X72" s="17">
        <f t="shared" si="25"/>
        <v>0</v>
      </c>
      <c r="Y72" s="63">
        <v>0</v>
      </c>
      <c r="Z72" s="17">
        <f t="shared" si="26"/>
        <v>0</v>
      </c>
      <c r="AA72" s="63">
        <f t="shared" si="16"/>
        <v>282</v>
      </c>
      <c r="AB72" s="67">
        <f t="shared" si="27"/>
        <v>97.24137931034483</v>
      </c>
      <c r="AC72" s="16">
        <v>8</v>
      </c>
      <c r="AD72" s="45">
        <f t="shared" si="28"/>
        <v>2.7586206896551726</v>
      </c>
      <c r="AE72" s="63">
        <f t="shared" si="29"/>
        <v>290</v>
      </c>
      <c r="AF72" s="45">
        <f t="shared" si="30"/>
        <v>61.965811965811966</v>
      </c>
      <c r="AG72" s="36">
        <f t="shared" si="31"/>
        <v>-38.034188034188034</v>
      </c>
    </row>
    <row r="73" spans="1:33" ht="15" customHeight="1">
      <c r="A73" s="229"/>
      <c r="B73" s="5">
        <v>334</v>
      </c>
      <c r="C73" s="3" t="s">
        <v>7</v>
      </c>
      <c r="D73" s="191">
        <v>683</v>
      </c>
      <c r="E73" s="16">
        <v>210</v>
      </c>
      <c r="F73" s="17">
        <f t="shared" si="17"/>
        <v>52.10918114143921</v>
      </c>
      <c r="G73" s="18">
        <v>138</v>
      </c>
      <c r="H73" s="17">
        <f t="shared" si="18"/>
        <v>34.24317617866005</v>
      </c>
      <c r="I73" s="60">
        <v>2</v>
      </c>
      <c r="J73" s="17">
        <f t="shared" si="19"/>
        <v>0.49627791563275436</v>
      </c>
      <c r="K73" s="16">
        <v>8</v>
      </c>
      <c r="L73" s="17">
        <f t="shared" si="20"/>
        <v>1.9851116625310175</v>
      </c>
      <c r="M73" s="60">
        <v>1</v>
      </c>
      <c r="N73" s="17">
        <f t="shared" si="21"/>
        <v>0.24813895781637718</v>
      </c>
      <c r="O73" s="16">
        <v>16</v>
      </c>
      <c r="P73" s="17">
        <f t="shared" si="22"/>
        <v>3.970223325062035</v>
      </c>
      <c r="Q73" s="18">
        <v>0</v>
      </c>
      <c r="R73" s="17">
        <f t="shared" si="15"/>
        <v>0</v>
      </c>
      <c r="S73" s="54">
        <v>3</v>
      </c>
      <c r="T73" s="17">
        <f t="shared" si="23"/>
        <v>0.7444168734491315</v>
      </c>
      <c r="U73" s="16">
        <v>0</v>
      </c>
      <c r="V73" s="17">
        <f t="shared" si="24"/>
        <v>0</v>
      </c>
      <c r="W73" s="54">
        <v>0</v>
      </c>
      <c r="X73" s="17">
        <f t="shared" si="25"/>
        <v>0</v>
      </c>
      <c r="Y73" s="63">
        <v>0</v>
      </c>
      <c r="Z73" s="17">
        <f t="shared" si="26"/>
        <v>0</v>
      </c>
      <c r="AA73" s="63">
        <f t="shared" si="16"/>
        <v>378</v>
      </c>
      <c r="AB73" s="67">
        <f t="shared" si="27"/>
        <v>93.79652605459057</v>
      </c>
      <c r="AC73" s="16">
        <v>25</v>
      </c>
      <c r="AD73" s="45">
        <f t="shared" si="28"/>
        <v>6.20347394540943</v>
      </c>
      <c r="AE73" s="63">
        <f t="shared" si="29"/>
        <v>403</v>
      </c>
      <c r="AF73" s="45">
        <f t="shared" si="30"/>
        <v>59.004392386530014</v>
      </c>
      <c r="AG73" s="36">
        <f t="shared" si="31"/>
        <v>-40.995607613469986</v>
      </c>
    </row>
    <row r="74" spans="1:33" ht="15" customHeight="1">
      <c r="A74" s="229"/>
      <c r="B74" s="5">
        <v>334</v>
      </c>
      <c r="C74" s="3" t="s">
        <v>16</v>
      </c>
      <c r="D74" s="191">
        <v>106</v>
      </c>
      <c r="E74" s="16">
        <v>37</v>
      </c>
      <c r="F74" s="17">
        <f t="shared" si="17"/>
        <v>46.835443037974684</v>
      </c>
      <c r="G74" s="18">
        <v>35</v>
      </c>
      <c r="H74" s="17">
        <f t="shared" si="18"/>
        <v>44.303797468354425</v>
      </c>
      <c r="I74" s="60">
        <v>1</v>
      </c>
      <c r="J74" s="17">
        <f t="shared" si="19"/>
        <v>1.2658227848101267</v>
      </c>
      <c r="K74" s="16">
        <v>1</v>
      </c>
      <c r="L74" s="17">
        <f t="shared" si="20"/>
        <v>1.2658227848101267</v>
      </c>
      <c r="M74" s="60">
        <v>0</v>
      </c>
      <c r="N74" s="17">
        <f t="shared" si="21"/>
        <v>0</v>
      </c>
      <c r="O74" s="16">
        <v>2</v>
      </c>
      <c r="P74" s="17">
        <f t="shared" si="22"/>
        <v>2.5316455696202533</v>
      </c>
      <c r="Q74" s="18">
        <v>0</v>
      </c>
      <c r="R74" s="17">
        <f t="shared" si="15"/>
        <v>0</v>
      </c>
      <c r="S74" s="54">
        <v>0</v>
      </c>
      <c r="T74" s="17">
        <f t="shared" si="23"/>
        <v>0</v>
      </c>
      <c r="U74" s="16">
        <v>0</v>
      </c>
      <c r="V74" s="17">
        <f t="shared" si="24"/>
        <v>0</v>
      </c>
      <c r="W74" s="54">
        <v>0</v>
      </c>
      <c r="X74" s="17">
        <f t="shared" si="25"/>
        <v>0</v>
      </c>
      <c r="Y74" s="63">
        <v>0</v>
      </c>
      <c r="Z74" s="17">
        <f t="shared" si="26"/>
        <v>0</v>
      </c>
      <c r="AA74" s="63">
        <f t="shared" si="16"/>
        <v>76</v>
      </c>
      <c r="AB74" s="67">
        <f t="shared" si="27"/>
        <v>96.20253164556962</v>
      </c>
      <c r="AC74" s="16">
        <v>3</v>
      </c>
      <c r="AD74" s="45">
        <f t="shared" si="28"/>
        <v>3.79746835443038</v>
      </c>
      <c r="AE74" s="63">
        <f t="shared" si="29"/>
        <v>79</v>
      </c>
      <c r="AF74" s="45">
        <f t="shared" si="30"/>
        <v>74.52830188679245</v>
      </c>
      <c r="AG74" s="36">
        <f t="shared" si="31"/>
        <v>-25.47169811320755</v>
      </c>
    </row>
    <row r="75" spans="1:33" ht="15" customHeight="1">
      <c r="A75" s="229"/>
      <c r="B75" s="5">
        <v>335</v>
      </c>
      <c r="C75" s="3" t="s">
        <v>7</v>
      </c>
      <c r="D75" s="191">
        <v>646</v>
      </c>
      <c r="E75" s="16">
        <v>313</v>
      </c>
      <c r="F75" s="17">
        <f t="shared" si="17"/>
        <v>86.94444444444444</v>
      </c>
      <c r="G75" s="18">
        <v>16</v>
      </c>
      <c r="H75" s="17">
        <f t="shared" si="18"/>
        <v>4.444444444444445</v>
      </c>
      <c r="I75" s="60">
        <v>8</v>
      </c>
      <c r="J75" s="17">
        <f t="shared" si="19"/>
        <v>2.2222222222222223</v>
      </c>
      <c r="K75" s="16">
        <v>3</v>
      </c>
      <c r="L75" s="17">
        <f t="shared" si="20"/>
        <v>0.8333333333333334</v>
      </c>
      <c r="M75" s="60">
        <v>2</v>
      </c>
      <c r="N75" s="17">
        <f t="shared" si="21"/>
        <v>0.5555555555555556</v>
      </c>
      <c r="O75" s="16">
        <v>7</v>
      </c>
      <c r="P75" s="17">
        <f t="shared" si="22"/>
        <v>1.9444444444444444</v>
      </c>
      <c r="Q75" s="18">
        <v>0</v>
      </c>
      <c r="R75" s="17">
        <f t="shared" si="15"/>
        <v>0</v>
      </c>
      <c r="S75" s="54">
        <v>5</v>
      </c>
      <c r="T75" s="17">
        <f t="shared" si="23"/>
        <v>1.3888888888888888</v>
      </c>
      <c r="U75" s="16">
        <v>0</v>
      </c>
      <c r="V75" s="17">
        <f t="shared" si="24"/>
        <v>0</v>
      </c>
      <c r="W75" s="54">
        <v>0</v>
      </c>
      <c r="X75" s="17">
        <f t="shared" si="25"/>
        <v>0</v>
      </c>
      <c r="Y75" s="63">
        <v>0</v>
      </c>
      <c r="Z75" s="17">
        <f t="shared" si="26"/>
        <v>0</v>
      </c>
      <c r="AA75" s="63">
        <f t="shared" si="16"/>
        <v>354</v>
      </c>
      <c r="AB75" s="67">
        <f t="shared" si="27"/>
        <v>98.33333333333333</v>
      </c>
      <c r="AC75" s="16">
        <v>6</v>
      </c>
      <c r="AD75" s="45">
        <f t="shared" si="28"/>
        <v>1.6666666666666667</v>
      </c>
      <c r="AE75" s="63">
        <f t="shared" si="29"/>
        <v>360</v>
      </c>
      <c r="AF75" s="45">
        <f t="shared" si="30"/>
        <v>55.72755417956656</v>
      </c>
      <c r="AG75" s="36">
        <f t="shared" si="31"/>
        <v>-44.27244582043344</v>
      </c>
    </row>
    <row r="76" spans="1:33" ht="15" customHeight="1">
      <c r="A76" s="229"/>
      <c r="B76" s="135">
        <v>336</v>
      </c>
      <c r="C76" s="136" t="s">
        <v>7</v>
      </c>
      <c r="D76" s="192">
        <v>701</v>
      </c>
      <c r="E76" s="138">
        <v>222</v>
      </c>
      <c r="F76" s="139">
        <f t="shared" si="17"/>
        <v>51.388888888888886</v>
      </c>
      <c r="G76" s="140">
        <v>142</v>
      </c>
      <c r="H76" s="139">
        <f t="shared" si="18"/>
        <v>32.870370370370374</v>
      </c>
      <c r="I76" s="141">
        <v>4</v>
      </c>
      <c r="J76" s="139">
        <f t="shared" si="19"/>
        <v>0.9259259259259258</v>
      </c>
      <c r="K76" s="138">
        <v>0</v>
      </c>
      <c r="L76" s="139">
        <f t="shared" si="20"/>
        <v>0</v>
      </c>
      <c r="M76" s="141">
        <v>0</v>
      </c>
      <c r="N76" s="139">
        <f t="shared" si="21"/>
        <v>0</v>
      </c>
      <c r="O76" s="138">
        <v>20</v>
      </c>
      <c r="P76" s="139">
        <f t="shared" si="22"/>
        <v>4.62962962962963</v>
      </c>
      <c r="Q76" s="140">
        <v>0</v>
      </c>
      <c r="R76" s="139">
        <f t="shared" si="15"/>
        <v>0</v>
      </c>
      <c r="S76" s="142">
        <v>16</v>
      </c>
      <c r="T76" s="139">
        <f t="shared" si="23"/>
        <v>3.7037037037037033</v>
      </c>
      <c r="U76" s="138">
        <v>0</v>
      </c>
      <c r="V76" s="139">
        <f t="shared" si="24"/>
        <v>0</v>
      </c>
      <c r="W76" s="142">
        <v>0</v>
      </c>
      <c r="X76" s="139">
        <f t="shared" si="25"/>
        <v>0</v>
      </c>
      <c r="Y76" s="143">
        <v>0</v>
      </c>
      <c r="Z76" s="139">
        <f t="shared" si="26"/>
        <v>0</v>
      </c>
      <c r="AA76" s="143">
        <f t="shared" si="16"/>
        <v>404</v>
      </c>
      <c r="AB76" s="144">
        <f t="shared" si="27"/>
        <v>93.51851851851852</v>
      </c>
      <c r="AC76" s="138">
        <v>28</v>
      </c>
      <c r="AD76" s="145">
        <f t="shared" si="28"/>
        <v>6.481481481481481</v>
      </c>
      <c r="AE76" s="143">
        <f t="shared" si="29"/>
        <v>432</v>
      </c>
      <c r="AF76" s="145">
        <f t="shared" si="30"/>
        <v>61.62624821683309</v>
      </c>
      <c r="AG76" s="146">
        <f t="shared" si="31"/>
        <v>-38.37375178316691</v>
      </c>
    </row>
    <row r="77" spans="1:33" ht="15" customHeight="1">
      <c r="A77" s="229"/>
      <c r="B77" s="5">
        <v>337</v>
      </c>
      <c r="C77" s="3" t="s">
        <v>7</v>
      </c>
      <c r="D77" s="191">
        <v>652</v>
      </c>
      <c r="E77" s="16">
        <v>279</v>
      </c>
      <c r="F77" s="17">
        <f aca="true" t="shared" si="32" ref="F77:F103">E77/AE77*100</f>
        <v>73.42105263157895</v>
      </c>
      <c r="G77" s="18">
        <v>61</v>
      </c>
      <c r="H77" s="17">
        <f aca="true" t="shared" si="33" ref="H77:H103">G77/AE77*100</f>
        <v>16.05263157894737</v>
      </c>
      <c r="I77" s="60">
        <v>5</v>
      </c>
      <c r="J77" s="17">
        <f aca="true" t="shared" si="34" ref="J77:J103">I77/AE77*100</f>
        <v>1.3157894736842104</v>
      </c>
      <c r="K77" s="16">
        <v>1</v>
      </c>
      <c r="L77" s="17">
        <f aca="true" t="shared" si="35" ref="L77:L103">K77/AE77*100</f>
        <v>0.2631578947368421</v>
      </c>
      <c r="M77" s="60">
        <v>3</v>
      </c>
      <c r="N77" s="17">
        <f aca="true" t="shared" si="36" ref="N77:N103">M77/AE77*100</f>
        <v>0.7894736842105263</v>
      </c>
      <c r="O77" s="16">
        <v>23</v>
      </c>
      <c r="P77" s="17">
        <f aca="true" t="shared" si="37" ref="P77:P103">O77/AE77*100</f>
        <v>6.052631578947368</v>
      </c>
      <c r="Q77" s="18">
        <v>0</v>
      </c>
      <c r="R77" s="17">
        <f t="shared" si="15"/>
        <v>0</v>
      </c>
      <c r="S77" s="54">
        <v>2</v>
      </c>
      <c r="T77" s="17">
        <f aca="true" t="shared" si="38" ref="T77:T103">S77/AE77*100</f>
        <v>0.5263157894736842</v>
      </c>
      <c r="U77" s="16">
        <v>0</v>
      </c>
      <c r="V77" s="17">
        <f aca="true" t="shared" si="39" ref="V77:V103">U77/AE77*100</f>
        <v>0</v>
      </c>
      <c r="W77" s="54">
        <v>0</v>
      </c>
      <c r="X77" s="17">
        <f aca="true" t="shared" si="40" ref="X77:X103">W77/AE77*100</f>
        <v>0</v>
      </c>
      <c r="Y77" s="63">
        <v>0</v>
      </c>
      <c r="Z77" s="17">
        <f aca="true" t="shared" si="41" ref="Z77:Z103">Y77/AE77*100</f>
        <v>0</v>
      </c>
      <c r="AA77" s="63">
        <f t="shared" si="16"/>
        <v>374</v>
      </c>
      <c r="AB77" s="67">
        <f aca="true" t="shared" si="42" ref="AB77:AB103">AA77/AE77*100</f>
        <v>98.42105263157895</v>
      </c>
      <c r="AC77" s="16">
        <v>6</v>
      </c>
      <c r="AD77" s="45">
        <f aca="true" t="shared" si="43" ref="AD77:AD103">AC77/AE77*100</f>
        <v>1.5789473684210527</v>
      </c>
      <c r="AE77" s="63">
        <f aca="true" t="shared" si="44" ref="AE77:AE103">AA77+AC77</f>
        <v>380</v>
      </c>
      <c r="AF77" s="45">
        <f aca="true" t="shared" si="45" ref="AF77:AF103">AE77/D77*100</f>
        <v>58.282208588957054</v>
      </c>
      <c r="AG77" s="36">
        <f aca="true" t="shared" si="46" ref="AG77:AG103">AF77-100</f>
        <v>-41.717791411042946</v>
      </c>
    </row>
    <row r="78" spans="1:33" ht="15" customHeight="1">
      <c r="A78" s="229"/>
      <c r="B78" s="5">
        <v>338</v>
      </c>
      <c r="C78" s="3" t="s">
        <v>7</v>
      </c>
      <c r="D78" s="191">
        <v>205</v>
      </c>
      <c r="E78" s="16">
        <v>52</v>
      </c>
      <c r="F78" s="17">
        <f t="shared" si="32"/>
        <v>40.310077519379846</v>
      </c>
      <c r="G78" s="18">
        <v>56</v>
      </c>
      <c r="H78" s="17">
        <f t="shared" si="33"/>
        <v>43.41085271317829</v>
      </c>
      <c r="I78" s="60">
        <v>7</v>
      </c>
      <c r="J78" s="17">
        <f t="shared" si="34"/>
        <v>5.426356589147287</v>
      </c>
      <c r="K78" s="16">
        <v>0</v>
      </c>
      <c r="L78" s="17">
        <f t="shared" si="35"/>
        <v>0</v>
      </c>
      <c r="M78" s="60">
        <v>0</v>
      </c>
      <c r="N78" s="17">
        <f t="shared" si="36"/>
        <v>0</v>
      </c>
      <c r="O78" s="16">
        <v>7</v>
      </c>
      <c r="P78" s="17">
        <f t="shared" si="37"/>
        <v>5.426356589147287</v>
      </c>
      <c r="Q78" s="18">
        <v>0</v>
      </c>
      <c r="R78" s="17">
        <f aca="true" t="shared" si="47" ref="R78:R105">Q78/AE78*100</f>
        <v>0</v>
      </c>
      <c r="S78" s="54">
        <v>3</v>
      </c>
      <c r="T78" s="17">
        <f t="shared" si="38"/>
        <v>2.3255813953488373</v>
      </c>
      <c r="U78" s="16">
        <v>0</v>
      </c>
      <c r="V78" s="17">
        <f t="shared" si="39"/>
        <v>0</v>
      </c>
      <c r="W78" s="54">
        <v>0</v>
      </c>
      <c r="X78" s="17">
        <f t="shared" si="40"/>
        <v>0</v>
      </c>
      <c r="Y78" s="63">
        <v>0</v>
      </c>
      <c r="Z78" s="17">
        <f t="shared" si="41"/>
        <v>0</v>
      </c>
      <c r="AA78" s="63">
        <f aca="true" t="shared" si="48" ref="AA78:AA103">Y78+W78+U78+S78+O78+Q78+M78+K78+I78+G78+E78</f>
        <v>125</v>
      </c>
      <c r="AB78" s="67">
        <f t="shared" si="42"/>
        <v>96.89922480620154</v>
      </c>
      <c r="AC78" s="16">
        <v>4</v>
      </c>
      <c r="AD78" s="45">
        <f t="shared" si="43"/>
        <v>3.10077519379845</v>
      </c>
      <c r="AE78" s="63">
        <f t="shared" si="44"/>
        <v>129</v>
      </c>
      <c r="AF78" s="45">
        <f t="shared" si="45"/>
        <v>62.926829268292686</v>
      </c>
      <c r="AG78" s="36">
        <f t="shared" si="46"/>
        <v>-37.073170731707314</v>
      </c>
    </row>
    <row r="79" spans="1:33" ht="15" customHeight="1">
      <c r="A79" s="229"/>
      <c r="B79" s="5">
        <v>339</v>
      </c>
      <c r="C79" s="3" t="s">
        <v>7</v>
      </c>
      <c r="D79" s="191">
        <v>731</v>
      </c>
      <c r="E79" s="16">
        <v>350</v>
      </c>
      <c r="F79" s="17">
        <f t="shared" si="32"/>
        <v>78.82882882882883</v>
      </c>
      <c r="G79" s="18">
        <v>54</v>
      </c>
      <c r="H79" s="17">
        <f t="shared" si="33"/>
        <v>12.162162162162163</v>
      </c>
      <c r="I79" s="60">
        <v>10</v>
      </c>
      <c r="J79" s="17">
        <f t="shared" si="34"/>
        <v>2.2522522522522523</v>
      </c>
      <c r="K79" s="16">
        <v>0</v>
      </c>
      <c r="L79" s="17">
        <f t="shared" si="35"/>
        <v>0</v>
      </c>
      <c r="M79" s="60">
        <v>0</v>
      </c>
      <c r="N79" s="17">
        <f t="shared" si="36"/>
        <v>0</v>
      </c>
      <c r="O79" s="16">
        <v>9</v>
      </c>
      <c r="P79" s="17">
        <f t="shared" si="37"/>
        <v>2.027027027027027</v>
      </c>
      <c r="Q79" s="18">
        <v>0</v>
      </c>
      <c r="R79" s="17">
        <f t="shared" si="47"/>
        <v>0</v>
      </c>
      <c r="S79" s="54">
        <v>18</v>
      </c>
      <c r="T79" s="17">
        <f t="shared" si="38"/>
        <v>4.054054054054054</v>
      </c>
      <c r="U79" s="16">
        <v>0</v>
      </c>
      <c r="V79" s="17">
        <f t="shared" si="39"/>
        <v>0</v>
      </c>
      <c r="W79" s="54">
        <v>0</v>
      </c>
      <c r="X79" s="17">
        <f t="shared" si="40"/>
        <v>0</v>
      </c>
      <c r="Y79" s="63">
        <v>0</v>
      </c>
      <c r="Z79" s="17">
        <f t="shared" si="41"/>
        <v>0</v>
      </c>
      <c r="AA79" s="63">
        <f t="shared" si="48"/>
        <v>441</v>
      </c>
      <c r="AB79" s="67">
        <f t="shared" si="42"/>
        <v>99.32432432432432</v>
      </c>
      <c r="AC79" s="16">
        <v>3</v>
      </c>
      <c r="AD79" s="45">
        <f t="shared" si="43"/>
        <v>0.6756756756756757</v>
      </c>
      <c r="AE79" s="63">
        <f t="shared" si="44"/>
        <v>444</v>
      </c>
      <c r="AF79" s="45">
        <f t="shared" si="45"/>
        <v>60.73871409028728</v>
      </c>
      <c r="AG79" s="36">
        <f t="shared" si="46"/>
        <v>-39.26128590971272</v>
      </c>
    </row>
    <row r="80" spans="1:33" ht="15" customHeight="1">
      <c r="A80" s="229"/>
      <c r="B80" s="5">
        <v>340</v>
      </c>
      <c r="C80" s="3" t="s">
        <v>7</v>
      </c>
      <c r="D80" s="191">
        <v>617</v>
      </c>
      <c r="E80" s="16">
        <v>283</v>
      </c>
      <c r="F80" s="17">
        <f t="shared" si="32"/>
        <v>62.74944567627494</v>
      </c>
      <c r="G80" s="18">
        <v>104</v>
      </c>
      <c r="H80" s="17">
        <f t="shared" si="33"/>
        <v>23.059866962305986</v>
      </c>
      <c r="I80" s="60">
        <v>4</v>
      </c>
      <c r="J80" s="17">
        <f t="shared" si="34"/>
        <v>0.8869179600886918</v>
      </c>
      <c r="K80" s="16">
        <v>3</v>
      </c>
      <c r="L80" s="17">
        <f t="shared" si="35"/>
        <v>0.6651884700665188</v>
      </c>
      <c r="M80" s="60">
        <v>0</v>
      </c>
      <c r="N80" s="17">
        <f t="shared" si="36"/>
        <v>0</v>
      </c>
      <c r="O80" s="16">
        <v>14</v>
      </c>
      <c r="P80" s="17">
        <f t="shared" si="37"/>
        <v>3.1042128603104215</v>
      </c>
      <c r="Q80" s="18">
        <v>0</v>
      </c>
      <c r="R80" s="17">
        <f t="shared" si="47"/>
        <v>0</v>
      </c>
      <c r="S80" s="54">
        <v>2</v>
      </c>
      <c r="T80" s="17">
        <f t="shared" si="38"/>
        <v>0.4434589800443459</v>
      </c>
      <c r="U80" s="16">
        <v>0</v>
      </c>
      <c r="V80" s="17">
        <f t="shared" si="39"/>
        <v>0</v>
      </c>
      <c r="W80" s="54">
        <v>0</v>
      </c>
      <c r="X80" s="17">
        <f t="shared" si="40"/>
        <v>0</v>
      </c>
      <c r="Y80" s="63">
        <v>0</v>
      </c>
      <c r="Z80" s="17">
        <f t="shared" si="41"/>
        <v>0</v>
      </c>
      <c r="AA80" s="63">
        <f t="shared" si="48"/>
        <v>410</v>
      </c>
      <c r="AB80" s="67">
        <f t="shared" si="42"/>
        <v>90.9090909090909</v>
      </c>
      <c r="AC80" s="16">
        <v>41</v>
      </c>
      <c r="AD80" s="45">
        <f t="shared" si="43"/>
        <v>9.090909090909092</v>
      </c>
      <c r="AE80" s="63">
        <f t="shared" si="44"/>
        <v>451</v>
      </c>
      <c r="AF80" s="45">
        <f t="shared" si="45"/>
        <v>73.09562398703403</v>
      </c>
      <c r="AG80" s="36">
        <f t="shared" si="46"/>
        <v>-26.90437601296597</v>
      </c>
    </row>
    <row r="81" spans="1:33" ht="15" customHeight="1">
      <c r="A81" s="229"/>
      <c r="B81" s="149">
        <v>340</v>
      </c>
      <c r="C81" s="150" t="s">
        <v>8</v>
      </c>
      <c r="D81" s="193">
        <v>617</v>
      </c>
      <c r="E81" s="152">
        <v>320</v>
      </c>
      <c r="F81" s="153">
        <f t="shared" si="32"/>
        <v>66.39004149377593</v>
      </c>
      <c r="G81" s="154">
        <v>138</v>
      </c>
      <c r="H81" s="153">
        <f t="shared" si="33"/>
        <v>28.63070539419087</v>
      </c>
      <c r="I81" s="155">
        <v>5</v>
      </c>
      <c r="J81" s="153">
        <f t="shared" si="34"/>
        <v>1.0373443983402488</v>
      </c>
      <c r="K81" s="152">
        <v>0</v>
      </c>
      <c r="L81" s="153">
        <f t="shared" si="35"/>
        <v>0</v>
      </c>
      <c r="M81" s="155">
        <v>3</v>
      </c>
      <c r="N81" s="153">
        <f t="shared" si="36"/>
        <v>0.6224066390041494</v>
      </c>
      <c r="O81" s="152">
        <v>12</v>
      </c>
      <c r="P81" s="153">
        <f t="shared" si="37"/>
        <v>2.4896265560165975</v>
      </c>
      <c r="Q81" s="154">
        <v>0</v>
      </c>
      <c r="R81" s="153">
        <f t="shared" si="47"/>
        <v>0</v>
      </c>
      <c r="S81" s="156">
        <v>2</v>
      </c>
      <c r="T81" s="153">
        <f t="shared" si="38"/>
        <v>0.4149377593360996</v>
      </c>
      <c r="U81" s="152">
        <v>0</v>
      </c>
      <c r="V81" s="153">
        <f t="shared" si="39"/>
        <v>0</v>
      </c>
      <c r="W81" s="156">
        <v>0</v>
      </c>
      <c r="X81" s="153">
        <f t="shared" si="40"/>
        <v>0</v>
      </c>
      <c r="Y81" s="157">
        <v>0</v>
      </c>
      <c r="Z81" s="153">
        <f t="shared" si="41"/>
        <v>0</v>
      </c>
      <c r="AA81" s="157">
        <f t="shared" si="48"/>
        <v>480</v>
      </c>
      <c r="AB81" s="158">
        <f t="shared" si="42"/>
        <v>99.5850622406639</v>
      </c>
      <c r="AC81" s="152">
        <v>2</v>
      </c>
      <c r="AD81" s="159">
        <f t="shared" si="43"/>
        <v>0.4149377593360996</v>
      </c>
      <c r="AE81" s="157">
        <f t="shared" si="44"/>
        <v>482</v>
      </c>
      <c r="AF81" s="159">
        <f t="shared" si="45"/>
        <v>78.11993517017828</v>
      </c>
      <c r="AG81" s="160">
        <f t="shared" si="46"/>
        <v>-21.88006482982172</v>
      </c>
    </row>
    <row r="82" spans="1:33" ht="15" customHeight="1">
      <c r="A82" s="229"/>
      <c r="B82" s="135">
        <v>340</v>
      </c>
      <c r="C82" s="136" t="s">
        <v>9</v>
      </c>
      <c r="D82" s="192">
        <v>618</v>
      </c>
      <c r="E82" s="138">
        <v>283</v>
      </c>
      <c r="F82" s="139">
        <f t="shared" si="32"/>
        <v>62.74944567627494</v>
      </c>
      <c r="G82" s="140">
        <v>104</v>
      </c>
      <c r="H82" s="139">
        <f t="shared" si="33"/>
        <v>23.059866962305986</v>
      </c>
      <c r="I82" s="141">
        <v>4</v>
      </c>
      <c r="J82" s="139">
        <f t="shared" si="34"/>
        <v>0.8869179600886918</v>
      </c>
      <c r="K82" s="138">
        <v>3</v>
      </c>
      <c r="L82" s="139">
        <f t="shared" si="35"/>
        <v>0.6651884700665188</v>
      </c>
      <c r="M82" s="141">
        <v>0</v>
      </c>
      <c r="N82" s="139">
        <f t="shared" si="36"/>
        <v>0</v>
      </c>
      <c r="O82" s="138">
        <v>14</v>
      </c>
      <c r="P82" s="139">
        <f t="shared" si="37"/>
        <v>3.1042128603104215</v>
      </c>
      <c r="Q82" s="140">
        <v>0</v>
      </c>
      <c r="R82" s="139">
        <f t="shared" si="47"/>
        <v>0</v>
      </c>
      <c r="S82" s="142">
        <v>2</v>
      </c>
      <c r="T82" s="139">
        <f t="shared" si="38"/>
        <v>0.4434589800443459</v>
      </c>
      <c r="U82" s="138">
        <v>0</v>
      </c>
      <c r="V82" s="139">
        <f t="shared" si="39"/>
        <v>0</v>
      </c>
      <c r="W82" s="142">
        <v>0</v>
      </c>
      <c r="X82" s="139">
        <f t="shared" si="40"/>
        <v>0</v>
      </c>
      <c r="Y82" s="143">
        <v>0</v>
      </c>
      <c r="Z82" s="139">
        <f t="shared" si="41"/>
        <v>0</v>
      </c>
      <c r="AA82" s="143">
        <f t="shared" si="48"/>
        <v>410</v>
      </c>
      <c r="AB82" s="144">
        <f t="shared" si="42"/>
        <v>90.9090909090909</v>
      </c>
      <c r="AC82" s="138">
        <v>41</v>
      </c>
      <c r="AD82" s="145">
        <f t="shared" si="43"/>
        <v>9.090909090909092</v>
      </c>
      <c r="AE82" s="143">
        <f t="shared" si="44"/>
        <v>451</v>
      </c>
      <c r="AF82" s="145">
        <f t="shared" si="45"/>
        <v>72.97734627831716</v>
      </c>
      <c r="AG82" s="146">
        <f t="shared" si="46"/>
        <v>-27.022653721682843</v>
      </c>
    </row>
    <row r="83" spans="1:33" ht="15" customHeight="1">
      <c r="A83" s="229"/>
      <c r="B83" s="5">
        <v>341</v>
      </c>
      <c r="C83" s="3" t="s">
        <v>7</v>
      </c>
      <c r="D83" s="191">
        <v>452</v>
      </c>
      <c r="E83" s="16">
        <v>160</v>
      </c>
      <c r="F83" s="17">
        <f t="shared" si="32"/>
        <v>63.24110671936759</v>
      </c>
      <c r="G83" s="18">
        <v>67</v>
      </c>
      <c r="H83" s="17">
        <f t="shared" si="33"/>
        <v>26.48221343873518</v>
      </c>
      <c r="I83" s="60">
        <v>1</v>
      </c>
      <c r="J83" s="17">
        <f t="shared" si="34"/>
        <v>0.3952569169960474</v>
      </c>
      <c r="K83" s="16">
        <v>1</v>
      </c>
      <c r="L83" s="17">
        <f t="shared" si="35"/>
        <v>0.3952569169960474</v>
      </c>
      <c r="M83" s="60">
        <v>0</v>
      </c>
      <c r="N83" s="17">
        <f t="shared" si="36"/>
        <v>0</v>
      </c>
      <c r="O83" s="16">
        <v>11</v>
      </c>
      <c r="P83" s="17">
        <f t="shared" si="37"/>
        <v>4.3478260869565215</v>
      </c>
      <c r="Q83" s="18">
        <v>0</v>
      </c>
      <c r="R83" s="17">
        <f t="shared" si="47"/>
        <v>0</v>
      </c>
      <c r="S83" s="54">
        <v>5</v>
      </c>
      <c r="T83" s="17">
        <f t="shared" si="38"/>
        <v>1.9762845849802373</v>
      </c>
      <c r="U83" s="16">
        <v>0</v>
      </c>
      <c r="V83" s="17">
        <f t="shared" si="39"/>
        <v>0</v>
      </c>
      <c r="W83" s="54">
        <v>0</v>
      </c>
      <c r="X83" s="17">
        <f t="shared" si="40"/>
        <v>0</v>
      </c>
      <c r="Y83" s="63">
        <v>0</v>
      </c>
      <c r="Z83" s="17">
        <f t="shared" si="41"/>
        <v>0</v>
      </c>
      <c r="AA83" s="63">
        <f t="shared" si="48"/>
        <v>245</v>
      </c>
      <c r="AB83" s="67">
        <f t="shared" si="42"/>
        <v>96.83794466403161</v>
      </c>
      <c r="AC83" s="16">
        <v>8</v>
      </c>
      <c r="AD83" s="45">
        <f t="shared" si="43"/>
        <v>3.1620553359683794</v>
      </c>
      <c r="AE83" s="63">
        <f t="shared" si="44"/>
        <v>253</v>
      </c>
      <c r="AF83" s="45">
        <f t="shared" si="45"/>
        <v>55.97345132743363</v>
      </c>
      <c r="AG83" s="36">
        <f t="shared" si="46"/>
        <v>-44.02654867256637</v>
      </c>
    </row>
    <row r="84" spans="1:33" ht="15" customHeight="1">
      <c r="A84" s="229"/>
      <c r="B84" s="5">
        <v>341</v>
      </c>
      <c r="C84" s="3" t="s">
        <v>8</v>
      </c>
      <c r="D84" s="191">
        <v>453</v>
      </c>
      <c r="E84" s="16">
        <v>184</v>
      </c>
      <c r="F84" s="17">
        <f t="shared" si="32"/>
        <v>65.01766784452296</v>
      </c>
      <c r="G84" s="18">
        <v>63</v>
      </c>
      <c r="H84" s="17">
        <f t="shared" si="33"/>
        <v>22.261484098939928</v>
      </c>
      <c r="I84" s="60">
        <v>8</v>
      </c>
      <c r="J84" s="17">
        <f t="shared" si="34"/>
        <v>2.8268551236749118</v>
      </c>
      <c r="K84" s="16">
        <v>6</v>
      </c>
      <c r="L84" s="17">
        <f t="shared" si="35"/>
        <v>2.1201413427561837</v>
      </c>
      <c r="M84" s="60">
        <v>2</v>
      </c>
      <c r="N84" s="17">
        <f t="shared" si="36"/>
        <v>0.7067137809187279</v>
      </c>
      <c r="O84" s="16">
        <v>5</v>
      </c>
      <c r="P84" s="17">
        <f t="shared" si="37"/>
        <v>1.76678445229682</v>
      </c>
      <c r="Q84" s="18">
        <v>0</v>
      </c>
      <c r="R84" s="17">
        <f t="shared" si="47"/>
        <v>0</v>
      </c>
      <c r="S84" s="54">
        <v>0</v>
      </c>
      <c r="T84" s="17">
        <f t="shared" si="38"/>
        <v>0</v>
      </c>
      <c r="U84" s="16">
        <v>0</v>
      </c>
      <c r="V84" s="17">
        <f t="shared" si="39"/>
        <v>0</v>
      </c>
      <c r="W84" s="54">
        <v>0</v>
      </c>
      <c r="X84" s="17">
        <f t="shared" si="40"/>
        <v>0</v>
      </c>
      <c r="Y84" s="63">
        <v>0</v>
      </c>
      <c r="Z84" s="17">
        <f t="shared" si="41"/>
        <v>0</v>
      </c>
      <c r="AA84" s="63">
        <f t="shared" si="48"/>
        <v>268</v>
      </c>
      <c r="AB84" s="67">
        <f t="shared" si="42"/>
        <v>94.69964664310953</v>
      </c>
      <c r="AC84" s="16">
        <v>15</v>
      </c>
      <c r="AD84" s="45">
        <f t="shared" si="43"/>
        <v>5.30035335689046</v>
      </c>
      <c r="AE84" s="63">
        <f t="shared" si="44"/>
        <v>283</v>
      </c>
      <c r="AF84" s="45">
        <f t="shared" si="45"/>
        <v>62.47240618101545</v>
      </c>
      <c r="AG84" s="36">
        <f t="shared" si="46"/>
        <v>-37.52759381898455</v>
      </c>
    </row>
    <row r="85" spans="1:33" ht="15" customHeight="1">
      <c r="A85" s="229"/>
      <c r="B85" s="5">
        <v>342</v>
      </c>
      <c r="C85" s="3" t="s">
        <v>7</v>
      </c>
      <c r="D85" s="191">
        <v>559</v>
      </c>
      <c r="E85" s="16">
        <v>81</v>
      </c>
      <c r="F85" s="17">
        <f t="shared" si="32"/>
        <v>21.148825065274153</v>
      </c>
      <c r="G85" s="18">
        <v>140</v>
      </c>
      <c r="H85" s="17">
        <f t="shared" si="33"/>
        <v>36.55352480417754</v>
      </c>
      <c r="I85" s="60">
        <v>8</v>
      </c>
      <c r="J85" s="17">
        <f t="shared" si="34"/>
        <v>2.088772845953003</v>
      </c>
      <c r="K85" s="16">
        <v>1</v>
      </c>
      <c r="L85" s="17">
        <f t="shared" si="35"/>
        <v>0.26109660574412535</v>
      </c>
      <c r="M85" s="60">
        <v>0</v>
      </c>
      <c r="N85" s="17">
        <f t="shared" si="36"/>
        <v>0</v>
      </c>
      <c r="O85" s="16">
        <v>134</v>
      </c>
      <c r="P85" s="17">
        <f t="shared" si="37"/>
        <v>34.9869451697128</v>
      </c>
      <c r="Q85" s="18">
        <v>0</v>
      </c>
      <c r="R85" s="17">
        <f t="shared" si="47"/>
        <v>0</v>
      </c>
      <c r="S85" s="54">
        <v>1</v>
      </c>
      <c r="T85" s="17">
        <f t="shared" si="38"/>
        <v>0.26109660574412535</v>
      </c>
      <c r="U85" s="16">
        <v>0</v>
      </c>
      <c r="V85" s="17">
        <f t="shared" si="39"/>
        <v>0</v>
      </c>
      <c r="W85" s="54">
        <v>0</v>
      </c>
      <c r="X85" s="17">
        <f t="shared" si="40"/>
        <v>0</v>
      </c>
      <c r="Y85" s="63">
        <v>0</v>
      </c>
      <c r="Z85" s="17">
        <f t="shared" si="41"/>
        <v>0</v>
      </c>
      <c r="AA85" s="63">
        <f t="shared" si="48"/>
        <v>365</v>
      </c>
      <c r="AB85" s="67">
        <f t="shared" si="42"/>
        <v>95.30026109660574</v>
      </c>
      <c r="AC85" s="16">
        <v>18</v>
      </c>
      <c r="AD85" s="45">
        <f t="shared" si="43"/>
        <v>4.699738903394255</v>
      </c>
      <c r="AE85" s="63">
        <f t="shared" si="44"/>
        <v>383</v>
      </c>
      <c r="AF85" s="45">
        <f t="shared" si="45"/>
        <v>68.51520572450805</v>
      </c>
      <c r="AG85" s="36">
        <f t="shared" si="46"/>
        <v>-31.48479427549195</v>
      </c>
    </row>
    <row r="86" spans="1:33" ht="15" customHeight="1">
      <c r="A86" s="229"/>
      <c r="B86" s="5">
        <v>342</v>
      </c>
      <c r="C86" s="3" t="s">
        <v>8</v>
      </c>
      <c r="D86" s="191">
        <v>560</v>
      </c>
      <c r="E86" s="16">
        <v>81</v>
      </c>
      <c r="F86" s="17">
        <f t="shared" si="32"/>
        <v>20.25</v>
      </c>
      <c r="G86" s="18">
        <v>148</v>
      </c>
      <c r="H86" s="17">
        <f t="shared" si="33"/>
        <v>37</v>
      </c>
      <c r="I86" s="60">
        <v>17</v>
      </c>
      <c r="J86" s="17">
        <f t="shared" si="34"/>
        <v>4.25</v>
      </c>
      <c r="K86" s="16">
        <v>1</v>
      </c>
      <c r="L86" s="17">
        <f t="shared" si="35"/>
        <v>0.25</v>
      </c>
      <c r="M86" s="60">
        <v>0</v>
      </c>
      <c r="N86" s="17">
        <f t="shared" si="36"/>
        <v>0</v>
      </c>
      <c r="O86" s="16">
        <v>140</v>
      </c>
      <c r="P86" s="17">
        <f t="shared" si="37"/>
        <v>35</v>
      </c>
      <c r="Q86" s="18">
        <v>0</v>
      </c>
      <c r="R86" s="17">
        <f t="shared" si="47"/>
        <v>0</v>
      </c>
      <c r="S86" s="54">
        <v>0</v>
      </c>
      <c r="T86" s="17">
        <f t="shared" si="38"/>
        <v>0</v>
      </c>
      <c r="U86" s="16">
        <v>0</v>
      </c>
      <c r="V86" s="17">
        <f t="shared" si="39"/>
        <v>0</v>
      </c>
      <c r="W86" s="54">
        <v>0</v>
      </c>
      <c r="X86" s="17">
        <f t="shared" si="40"/>
        <v>0</v>
      </c>
      <c r="Y86" s="63">
        <v>0</v>
      </c>
      <c r="Z86" s="17">
        <f t="shared" si="41"/>
        <v>0</v>
      </c>
      <c r="AA86" s="63">
        <f t="shared" si="48"/>
        <v>387</v>
      </c>
      <c r="AB86" s="67">
        <f t="shared" si="42"/>
        <v>96.75</v>
      </c>
      <c r="AC86" s="16">
        <v>13</v>
      </c>
      <c r="AD86" s="45">
        <f t="shared" si="43"/>
        <v>3.25</v>
      </c>
      <c r="AE86" s="63">
        <f t="shared" si="44"/>
        <v>400</v>
      </c>
      <c r="AF86" s="45">
        <f t="shared" si="45"/>
        <v>71.42857142857143</v>
      </c>
      <c r="AG86" s="36">
        <f t="shared" si="46"/>
        <v>-28.57142857142857</v>
      </c>
    </row>
    <row r="87" spans="1:33" ht="15" customHeight="1">
      <c r="A87" s="229"/>
      <c r="B87" s="5">
        <v>343</v>
      </c>
      <c r="C87" s="3" t="s">
        <v>7</v>
      </c>
      <c r="D87" s="191">
        <v>688</v>
      </c>
      <c r="E87" s="16">
        <v>89</v>
      </c>
      <c r="F87" s="17">
        <f t="shared" si="32"/>
        <v>17.281553398058254</v>
      </c>
      <c r="G87" s="18">
        <v>227</v>
      </c>
      <c r="H87" s="17">
        <f t="shared" si="33"/>
        <v>44.07766990291262</v>
      </c>
      <c r="I87" s="60">
        <v>7</v>
      </c>
      <c r="J87" s="17">
        <f t="shared" si="34"/>
        <v>1.3592233009708738</v>
      </c>
      <c r="K87" s="16">
        <v>1</v>
      </c>
      <c r="L87" s="17">
        <f t="shared" si="35"/>
        <v>0.1941747572815534</v>
      </c>
      <c r="M87" s="60">
        <v>0</v>
      </c>
      <c r="N87" s="17">
        <f t="shared" si="36"/>
        <v>0</v>
      </c>
      <c r="O87" s="16">
        <v>164</v>
      </c>
      <c r="P87" s="17">
        <f t="shared" si="37"/>
        <v>31.844660194174757</v>
      </c>
      <c r="Q87" s="18">
        <v>0</v>
      </c>
      <c r="R87" s="17">
        <f t="shared" si="47"/>
        <v>0</v>
      </c>
      <c r="S87" s="54">
        <v>1</v>
      </c>
      <c r="T87" s="17">
        <f t="shared" si="38"/>
        <v>0.1941747572815534</v>
      </c>
      <c r="U87" s="16">
        <v>0</v>
      </c>
      <c r="V87" s="17">
        <f t="shared" si="39"/>
        <v>0</v>
      </c>
      <c r="W87" s="54">
        <v>0</v>
      </c>
      <c r="X87" s="17">
        <f t="shared" si="40"/>
        <v>0</v>
      </c>
      <c r="Y87" s="63">
        <v>0</v>
      </c>
      <c r="Z87" s="17">
        <f t="shared" si="41"/>
        <v>0</v>
      </c>
      <c r="AA87" s="63">
        <f t="shared" si="48"/>
        <v>489</v>
      </c>
      <c r="AB87" s="67">
        <f t="shared" si="42"/>
        <v>94.95145631067962</v>
      </c>
      <c r="AC87" s="16">
        <v>26</v>
      </c>
      <c r="AD87" s="45">
        <f t="shared" si="43"/>
        <v>5.048543689320388</v>
      </c>
      <c r="AE87" s="63">
        <f t="shared" si="44"/>
        <v>515</v>
      </c>
      <c r="AF87" s="45">
        <f t="shared" si="45"/>
        <v>74.8546511627907</v>
      </c>
      <c r="AG87" s="36">
        <f t="shared" si="46"/>
        <v>-25.145348837209298</v>
      </c>
    </row>
    <row r="88" spans="1:33" ht="15" customHeight="1">
      <c r="A88" s="229" t="s">
        <v>2</v>
      </c>
      <c r="B88" s="5">
        <v>344</v>
      </c>
      <c r="C88" s="3" t="s">
        <v>7</v>
      </c>
      <c r="D88" s="191">
        <v>596</v>
      </c>
      <c r="E88" s="16">
        <v>209</v>
      </c>
      <c r="F88" s="17">
        <f t="shared" si="32"/>
        <v>52.77777777777778</v>
      </c>
      <c r="G88" s="18">
        <v>137</v>
      </c>
      <c r="H88" s="17">
        <f t="shared" si="33"/>
        <v>34.5959595959596</v>
      </c>
      <c r="I88" s="60">
        <v>7</v>
      </c>
      <c r="J88" s="17">
        <f t="shared" si="34"/>
        <v>1.7676767676767675</v>
      </c>
      <c r="K88" s="16">
        <v>2</v>
      </c>
      <c r="L88" s="17">
        <f t="shared" si="35"/>
        <v>0.5050505050505051</v>
      </c>
      <c r="M88" s="60">
        <v>0</v>
      </c>
      <c r="N88" s="17">
        <f t="shared" si="36"/>
        <v>0</v>
      </c>
      <c r="O88" s="16">
        <v>29</v>
      </c>
      <c r="P88" s="17">
        <f t="shared" si="37"/>
        <v>7.3232323232323235</v>
      </c>
      <c r="Q88" s="18">
        <v>0</v>
      </c>
      <c r="R88" s="17">
        <f t="shared" si="47"/>
        <v>0</v>
      </c>
      <c r="S88" s="54">
        <v>1</v>
      </c>
      <c r="T88" s="17">
        <f t="shared" si="38"/>
        <v>0.25252525252525254</v>
      </c>
      <c r="U88" s="16">
        <v>0</v>
      </c>
      <c r="V88" s="17">
        <f t="shared" si="39"/>
        <v>0</v>
      </c>
      <c r="W88" s="54">
        <v>0</v>
      </c>
      <c r="X88" s="17">
        <f t="shared" si="40"/>
        <v>0</v>
      </c>
      <c r="Y88" s="63">
        <v>0</v>
      </c>
      <c r="Z88" s="17">
        <f t="shared" si="41"/>
        <v>0</v>
      </c>
      <c r="AA88" s="63">
        <f t="shared" si="48"/>
        <v>385</v>
      </c>
      <c r="AB88" s="67">
        <f t="shared" si="42"/>
        <v>97.22222222222221</v>
      </c>
      <c r="AC88" s="16">
        <v>11</v>
      </c>
      <c r="AD88" s="45">
        <f t="shared" si="43"/>
        <v>2.7777777777777777</v>
      </c>
      <c r="AE88" s="63">
        <f t="shared" si="44"/>
        <v>396</v>
      </c>
      <c r="AF88" s="45">
        <f t="shared" si="45"/>
        <v>66.44295302013423</v>
      </c>
      <c r="AG88" s="36">
        <f t="shared" si="46"/>
        <v>-33.557046979865774</v>
      </c>
    </row>
    <row r="89" spans="1:33" ht="15" customHeight="1">
      <c r="A89" s="229"/>
      <c r="B89" s="5">
        <v>345</v>
      </c>
      <c r="C89" s="3" t="s">
        <v>7</v>
      </c>
      <c r="D89" s="191">
        <v>702</v>
      </c>
      <c r="E89" s="16">
        <v>178</v>
      </c>
      <c r="F89" s="17">
        <f t="shared" si="32"/>
        <v>47.340425531914896</v>
      </c>
      <c r="G89" s="18">
        <v>86</v>
      </c>
      <c r="H89" s="17">
        <f t="shared" si="33"/>
        <v>22.872340425531913</v>
      </c>
      <c r="I89" s="60">
        <v>20</v>
      </c>
      <c r="J89" s="17">
        <f t="shared" si="34"/>
        <v>5.319148936170213</v>
      </c>
      <c r="K89" s="16">
        <v>4</v>
      </c>
      <c r="L89" s="17">
        <f t="shared" si="35"/>
        <v>1.0638297872340425</v>
      </c>
      <c r="M89" s="60">
        <v>0</v>
      </c>
      <c r="N89" s="17">
        <f t="shared" si="36"/>
        <v>0</v>
      </c>
      <c r="O89" s="16">
        <v>66</v>
      </c>
      <c r="P89" s="17">
        <f t="shared" si="37"/>
        <v>17.5531914893617</v>
      </c>
      <c r="Q89" s="18">
        <v>0</v>
      </c>
      <c r="R89" s="17">
        <f t="shared" si="47"/>
        <v>0</v>
      </c>
      <c r="S89" s="54">
        <v>3</v>
      </c>
      <c r="T89" s="17">
        <f t="shared" si="38"/>
        <v>0.7978723404255319</v>
      </c>
      <c r="U89" s="16">
        <v>0</v>
      </c>
      <c r="V89" s="17">
        <f t="shared" si="39"/>
        <v>0</v>
      </c>
      <c r="W89" s="54">
        <v>0</v>
      </c>
      <c r="X89" s="17">
        <f t="shared" si="40"/>
        <v>0</v>
      </c>
      <c r="Y89" s="63">
        <v>0</v>
      </c>
      <c r="Z89" s="17">
        <f t="shared" si="41"/>
        <v>0</v>
      </c>
      <c r="AA89" s="63">
        <f t="shared" si="48"/>
        <v>357</v>
      </c>
      <c r="AB89" s="67">
        <f t="shared" si="42"/>
        <v>94.9468085106383</v>
      </c>
      <c r="AC89" s="16">
        <v>19</v>
      </c>
      <c r="AD89" s="45">
        <f t="shared" si="43"/>
        <v>5.053191489361701</v>
      </c>
      <c r="AE89" s="63">
        <f t="shared" si="44"/>
        <v>376</v>
      </c>
      <c r="AF89" s="45">
        <f t="shared" si="45"/>
        <v>53.561253561253565</v>
      </c>
      <c r="AG89" s="36">
        <f t="shared" si="46"/>
        <v>-46.438746438746435</v>
      </c>
    </row>
    <row r="90" spans="1:33" ht="15" customHeight="1">
      <c r="A90" s="229"/>
      <c r="B90" s="5">
        <v>346</v>
      </c>
      <c r="C90" s="3" t="s">
        <v>7</v>
      </c>
      <c r="D90" s="191">
        <v>434</v>
      </c>
      <c r="E90" s="16">
        <v>105</v>
      </c>
      <c r="F90" s="17">
        <f t="shared" si="32"/>
        <v>44.680851063829785</v>
      </c>
      <c r="G90" s="18">
        <v>78</v>
      </c>
      <c r="H90" s="17">
        <f t="shared" si="33"/>
        <v>33.191489361702125</v>
      </c>
      <c r="I90" s="60">
        <v>13</v>
      </c>
      <c r="J90" s="17">
        <f t="shared" si="34"/>
        <v>5.531914893617021</v>
      </c>
      <c r="K90" s="16">
        <v>2</v>
      </c>
      <c r="L90" s="17">
        <f t="shared" si="35"/>
        <v>0.851063829787234</v>
      </c>
      <c r="M90" s="60">
        <v>1</v>
      </c>
      <c r="N90" s="17">
        <f t="shared" si="36"/>
        <v>0.425531914893617</v>
      </c>
      <c r="O90" s="16">
        <v>24</v>
      </c>
      <c r="P90" s="17">
        <f t="shared" si="37"/>
        <v>10.212765957446807</v>
      </c>
      <c r="Q90" s="18">
        <v>0</v>
      </c>
      <c r="R90" s="17">
        <f t="shared" si="47"/>
        <v>0</v>
      </c>
      <c r="S90" s="54">
        <v>2</v>
      </c>
      <c r="T90" s="17">
        <f t="shared" si="38"/>
        <v>0.851063829787234</v>
      </c>
      <c r="U90" s="16">
        <v>0</v>
      </c>
      <c r="V90" s="17">
        <f t="shared" si="39"/>
        <v>0</v>
      </c>
      <c r="W90" s="54">
        <v>0</v>
      </c>
      <c r="X90" s="17">
        <f t="shared" si="40"/>
        <v>0</v>
      </c>
      <c r="Y90" s="63">
        <v>0</v>
      </c>
      <c r="Z90" s="17">
        <f t="shared" si="41"/>
        <v>0</v>
      </c>
      <c r="AA90" s="63">
        <f t="shared" si="48"/>
        <v>225</v>
      </c>
      <c r="AB90" s="67">
        <f t="shared" si="42"/>
        <v>95.74468085106383</v>
      </c>
      <c r="AC90" s="16">
        <v>10</v>
      </c>
      <c r="AD90" s="45">
        <f t="shared" si="43"/>
        <v>4.25531914893617</v>
      </c>
      <c r="AE90" s="63">
        <f t="shared" si="44"/>
        <v>235</v>
      </c>
      <c r="AF90" s="45">
        <f t="shared" si="45"/>
        <v>54.14746543778802</v>
      </c>
      <c r="AG90" s="36">
        <f t="shared" si="46"/>
        <v>-45.85253456221198</v>
      </c>
    </row>
    <row r="91" spans="1:33" ht="15" customHeight="1">
      <c r="A91" s="229"/>
      <c r="B91" s="5">
        <v>346</v>
      </c>
      <c r="C91" s="3" t="s">
        <v>8</v>
      </c>
      <c r="D91" s="191">
        <v>434</v>
      </c>
      <c r="E91" s="16">
        <v>115</v>
      </c>
      <c r="F91" s="17">
        <f t="shared" si="32"/>
        <v>49.35622317596567</v>
      </c>
      <c r="G91" s="18">
        <v>70</v>
      </c>
      <c r="H91" s="17">
        <f t="shared" si="33"/>
        <v>30.042918454935624</v>
      </c>
      <c r="I91" s="60">
        <v>21</v>
      </c>
      <c r="J91" s="17">
        <f t="shared" si="34"/>
        <v>9.012875536480687</v>
      </c>
      <c r="K91" s="16">
        <v>0</v>
      </c>
      <c r="L91" s="17">
        <f t="shared" si="35"/>
        <v>0</v>
      </c>
      <c r="M91" s="60">
        <v>0</v>
      </c>
      <c r="N91" s="17">
        <f t="shared" si="36"/>
        <v>0</v>
      </c>
      <c r="O91" s="16">
        <v>23</v>
      </c>
      <c r="P91" s="17">
        <f t="shared" si="37"/>
        <v>9.871244635193133</v>
      </c>
      <c r="Q91" s="18">
        <v>0</v>
      </c>
      <c r="R91" s="17">
        <f t="shared" si="47"/>
        <v>0</v>
      </c>
      <c r="S91" s="54">
        <v>1</v>
      </c>
      <c r="T91" s="17">
        <f t="shared" si="38"/>
        <v>0.4291845493562232</v>
      </c>
      <c r="U91" s="16">
        <v>0</v>
      </c>
      <c r="V91" s="17">
        <f t="shared" si="39"/>
        <v>0</v>
      </c>
      <c r="W91" s="54">
        <v>0</v>
      </c>
      <c r="X91" s="17">
        <f t="shared" si="40"/>
        <v>0</v>
      </c>
      <c r="Y91" s="63">
        <v>0</v>
      </c>
      <c r="Z91" s="17">
        <f t="shared" si="41"/>
        <v>0</v>
      </c>
      <c r="AA91" s="63">
        <f t="shared" si="48"/>
        <v>230</v>
      </c>
      <c r="AB91" s="67">
        <f t="shared" si="42"/>
        <v>98.71244635193133</v>
      </c>
      <c r="AC91" s="16">
        <v>3</v>
      </c>
      <c r="AD91" s="45">
        <f t="shared" si="43"/>
        <v>1.2875536480686696</v>
      </c>
      <c r="AE91" s="63">
        <f t="shared" si="44"/>
        <v>233</v>
      </c>
      <c r="AF91" s="45">
        <f t="shared" si="45"/>
        <v>53.686635944700456</v>
      </c>
      <c r="AG91" s="36">
        <f t="shared" si="46"/>
        <v>-46.313364055299544</v>
      </c>
    </row>
    <row r="92" spans="1:33" ht="15" customHeight="1">
      <c r="A92" s="229"/>
      <c r="B92" s="5">
        <v>347</v>
      </c>
      <c r="C92" s="3" t="s">
        <v>7</v>
      </c>
      <c r="D92" s="191">
        <v>443</v>
      </c>
      <c r="E92" s="16">
        <v>99</v>
      </c>
      <c r="F92" s="17">
        <f t="shared" si="32"/>
        <v>35.61151079136691</v>
      </c>
      <c r="G92" s="18">
        <v>132</v>
      </c>
      <c r="H92" s="17">
        <f t="shared" si="33"/>
        <v>47.482014388489205</v>
      </c>
      <c r="I92" s="60">
        <v>4</v>
      </c>
      <c r="J92" s="17">
        <f t="shared" si="34"/>
        <v>1.4388489208633095</v>
      </c>
      <c r="K92" s="16">
        <v>6</v>
      </c>
      <c r="L92" s="17">
        <f t="shared" si="35"/>
        <v>2.158273381294964</v>
      </c>
      <c r="M92" s="60">
        <v>0</v>
      </c>
      <c r="N92" s="17">
        <f t="shared" si="36"/>
        <v>0</v>
      </c>
      <c r="O92" s="16">
        <v>19</v>
      </c>
      <c r="P92" s="17">
        <f t="shared" si="37"/>
        <v>6.83453237410072</v>
      </c>
      <c r="Q92" s="18">
        <v>0</v>
      </c>
      <c r="R92" s="17">
        <f t="shared" si="47"/>
        <v>0</v>
      </c>
      <c r="S92" s="54">
        <v>8</v>
      </c>
      <c r="T92" s="17">
        <f t="shared" si="38"/>
        <v>2.877697841726619</v>
      </c>
      <c r="U92" s="16">
        <v>0</v>
      </c>
      <c r="V92" s="17">
        <f t="shared" si="39"/>
        <v>0</v>
      </c>
      <c r="W92" s="54">
        <v>0</v>
      </c>
      <c r="X92" s="17">
        <f t="shared" si="40"/>
        <v>0</v>
      </c>
      <c r="Y92" s="63">
        <v>0</v>
      </c>
      <c r="Z92" s="17">
        <f t="shared" si="41"/>
        <v>0</v>
      </c>
      <c r="AA92" s="63">
        <f t="shared" si="48"/>
        <v>268</v>
      </c>
      <c r="AB92" s="67">
        <f t="shared" si="42"/>
        <v>96.40287769784173</v>
      </c>
      <c r="AC92" s="16">
        <v>10</v>
      </c>
      <c r="AD92" s="45">
        <f t="shared" si="43"/>
        <v>3.597122302158273</v>
      </c>
      <c r="AE92" s="63">
        <f t="shared" si="44"/>
        <v>278</v>
      </c>
      <c r="AF92" s="45">
        <f t="shared" si="45"/>
        <v>62.75395033860045</v>
      </c>
      <c r="AG92" s="36">
        <f t="shared" si="46"/>
        <v>-37.24604966139955</v>
      </c>
    </row>
    <row r="93" spans="1:33" ht="15" customHeight="1">
      <c r="A93" s="229"/>
      <c r="B93" s="149">
        <v>347</v>
      </c>
      <c r="C93" s="150" t="s">
        <v>8</v>
      </c>
      <c r="D93" s="193">
        <v>444</v>
      </c>
      <c r="E93" s="152">
        <v>98</v>
      </c>
      <c r="F93" s="153">
        <f t="shared" si="32"/>
        <v>41.702127659574465</v>
      </c>
      <c r="G93" s="154">
        <v>85</v>
      </c>
      <c r="H93" s="153">
        <f t="shared" si="33"/>
        <v>36.17021276595745</v>
      </c>
      <c r="I93" s="155">
        <v>3</v>
      </c>
      <c r="J93" s="153">
        <f t="shared" si="34"/>
        <v>1.276595744680851</v>
      </c>
      <c r="K93" s="152">
        <v>1</v>
      </c>
      <c r="L93" s="153">
        <f t="shared" si="35"/>
        <v>0.425531914893617</v>
      </c>
      <c r="M93" s="155">
        <v>0</v>
      </c>
      <c r="N93" s="153">
        <f t="shared" si="36"/>
        <v>0</v>
      </c>
      <c r="O93" s="152">
        <v>5</v>
      </c>
      <c r="P93" s="153">
        <f t="shared" si="37"/>
        <v>2.127659574468085</v>
      </c>
      <c r="Q93" s="154">
        <v>0</v>
      </c>
      <c r="R93" s="153">
        <f t="shared" si="47"/>
        <v>0</v>
      </c>
      <c r="S93" s="156">
        <v>2</v>
      </c>
      <c r="T93" s="153">
        <f t="shared" si="38"/>
        <v>0.851063829787234</v>
      </c>
      <c r="U93" s="152">
        <v>0</v>
      </c>
      <c r="V93" s="153">
        <f t="shared" si="39"/>
        <v>0</v>
      </c>
      <c r="W93" s="156">
        <v>0</v>
      </c>
      <c r="X93" s="153">
        <f t="shared" si="40"/>
        <v>0</v>
      </c>
      <c r="Y93" s="157">
        <v>0</v>
      </c>
      <c r="Z93" s="153">
        <f t="shared" si="41"/>
        <v>0</v>
      </c>
      <c r="AA93" s="157">
        <f t="shared" si="48"/>
        <v>194</v>
      </c>
      <c r="AB93" s="158">
        <f t="shared" si="42"/>
        <v>82.5531914893617</v>
      </c>
      <c r="AC93" s="152">
        <v>41</v>
      </c>
      <c r="AD93" s="159">
        <f t="shared" si="43"/>
        <v>17.4468085106383</v>
      </c>
      <c r="AE93" s="157">
        <f t="shared" si="44"/>
        <v>235</v>
      </c>
      <c r="AF93" s="159">
        <f t="shared" si="45"/>
        <v>52.92792792792793</v>
      </c>
      <c r="AG93" s="160">
        <f t="shared" si="46"/>
        <v>-47.07207207207207</v>
      </c>
    </row>
    <row r="94" spans="1:33" ht="15" customHeight="1">
      <c r="A94" s="229"/>
      <c r="B94" s="5">
        <v>348</v>
      </c>
      <c r="C94" s="3" t="s">
        <v>7</v>
      </c>
      <c r="D94" s="191">
        <v>553</v>
      </c>
      <c r="E94" s="16">
        <v>158</v>
      </c>
      <c r="F94" s="17">
        <f t="shared" si="32"/>
        <v>45.53314121037464</v>
      </c>
      <c r="G94" s="18">
        <v>147</v>
      </c>
      <c r="H94" s="17">
        <f t="shared" si="33"/>
        <v>42.363112391930834</v>
      </c>
      <c r="I94" s="60">
        <v>3</v>
      </c>
      <c r="J94" s="17">
        <f t="shared" si="34"/>
        <v>0.8645533141210375</v>
      </c>
      <c r="K94" s="16">
        <v>4</v>
      </c>
      <c r="L94" s="17">
        <f t="shared" si="35"/>
        <v>1.1527377521613833</v>
      </c>
      <c r="M94" s="60">
        <v>1</v>
      </c>
      <c r="N94" s="17">
        <f t="shared" si="36"/>
        <v>0.2881844380403458</v>
      </c>
      <c r="O94" s="16">
        <v>6</v>
      </c>
      <c r="P94" s="17">
        <f t="shared" si="37"/>
        <v>1.729106628242075</v>
      </c>
      <c r="Q94" s="18">
        <v>0</v>
      </c>
      <c r="R94" s="17">
        <f t="shared" si="47"/>
        <v>0</v>
      </c>
      <c r="S94" s="54">
        <v>0</v>
      </c>
      <c r="T94" s="17">
        <f t="shared" si="38"/>
        <v>0</v>
      </c>
      <c r="U94" s="16">
        <v>0</v>
      </c>
      <c r="V94" s="17">
        <f t="shared" si="39"/>
        <v>0</v>
      </c>
      <c r="W94" s="54">
        <v>0</v>
      </c>
      <c r="X94" s="17">
        <f t="shared" si="40"/>
        <v>0</v>
      </c>
      <c r="Y94" s="63">
        <v>0</v>
      </c>
      <c r="Z94" s="17">
        <f t="shared" si="41"/>
        <v>0</v>
      </c>
      <c r="AA94" s="63">
        <f t="shared" si="48"/>
        <v>319</v>
      </c>
      <c r="AB94" s="67">
        <f t="shared" si="42"/>
        <v>91.93083573487031</v>
      </c>
      <c r="AC94" s="16">
        <v>28</v>
      </c>
      <c r="AD94" s="45">
        <f t="shared" si="43"/>
        <v>8.069164265129682</v>
      </c>
      <c r="AE94" s="63">
        <f t="shared" si="44"/>
        <v>347</v>
      </c>
      <c r="AF94" s="45">
        <f t="shared" si="45"/>
        <v>62.74864376130199</v>
      </c>
      <c r="AG94" s="36">
        <f t="shared" si="46"/>
        <v>-37.25135623869801</v>
      </c>
    </row>
    <row r="95" spans="1:33" ht="15" customHeight="1">
      <c r="A95" s="229"/>
      <c r="B95" s="5">
        <v>349</v>
      </c>
      <c r="C95" s="3" t="s">
        <v>7</v>
      </c>
      <c r="D95" s="191">
        <v>393</v>
      </c>
      <c r="E95" s="16">
        <v>115</v>
      </c>
      <c r="F95" s="17">
        <f t="shared" si="32"/>
        <v>44.74708171206226</v>
      </c>
      <c r="G95" s="18">
        <v>95</v>
      </c>
      <c r="H95" s="17">
        <f t="shared" si="33"/>
        <v>36.964980544747085</v>
      </c>
      <c r="I95" s="60">
        <v>3</v>
      </c>
      <c r="J95" s="17">
        <f t="shared" si="34"/>
        <v>1.1673151750972763</v>
      </c>
      <c r="K95" s="16">
        <v>4</v>
      </c>
      <c r="L95" s="17">
        <f t="shared" si="35"/>
        <v>1.556420233463035</v>
      </c>
      <c r="M95" s="60">
        <v>3</v>
      </c>
      <c r="N95" s="17">
        <f t="shared" si="36"/>
        <v>1.1673151750972763</v>
      </c>
      <c r="O95" s="16">
        <v>31</v>
      </c>
      <c r="P95" s="17">
        <f t="shared" si="37"/>
        <v>12.062256809338521</v>
      </c>
      <c r="Q95" s="18">
        <v>0</v>
      </c>
      <c r="R95" s="17">
        <f t="shared" si="47"/>
        <v>0</v>
      </c>
      <c r="S95" s="54">
        <v>1</v>
      </c>
      <c r="T95" s="17">
        <f t="shared" si="38"/>
        <v>0.38910505836575876</v>
      </c>
      <c r="U95" s="16">
        <v>0</v>
      </c>
      <c r="V95" s="17">
        <f t="shared" si="39"/>
        <v>0</v>
      </c>
      <c r="W95" s="54">
        <v>0</v>
      </c>
      <c r="X95" s="17">
        <f t="shared" si="40"/>
        <v>0</v>
      </c>
      <c r="Y95" s="63">
        <v>0</v>
      </c>
      <c r="Z95" s="17">
        <f t="shared" si="41"/>
        <v>0</v>
      </c>
      <c r="AA95" s="63">
        <f t="shared" si="48"/>
        <v>252</v>
      </c>
      <c r="AB95" s="67">
        <f t="shared" si="42"/>
        <v>98.0544747081712</v>
      </c>
      <c r="AC95" s="16">
        <v>5</v>
      </c>
      <c r="AD95" s="45">
        <f t="shared" si="43"/>
        <v>1.9455252918287937</v>
      </c>
      <c r="AE95" s="63">
        <f t="shared" si="44"/>
        <v>257</v>
      </c>
      <c r="AF95" s="45">
        <f t="shared" si="45"/>
        <v>65.39440203562341</v>
      </c>
      <c r="AG95" s="36">
        <f t="shared" si="46"/>
        <v>-34.605597964376585</v>
      </c>
    </row>
    <row r="96" spans="1:33" ht="15" customHeight="1">
      <c r="A96" s="229"/>
      <c r="B96" s="5">
        <v>349</v>
      </c>
      <c r="C96" s="3" t="s">
        <v>8</v>
      </c>
      <c r="D96" s="191">
        <v>394</v>
      </c>
      <c r="E96" s="16">
        <v>132</v>
      </c>
      <c r="F96" s="17">
        <f t="shared" si="32"/>
        <v>50.76923076923077</v>
      </c>
      <c r="G96" s="18">
        <v>86</v>
      </c>
      <c r="H96" s="17">
        <f t="shared" si="33"/>
        <v>33.07692307692307</v>
      </c>
      <c r="I96" s="60">
        <v>4</v>
      </c>
      <c r="J96" s="17">
        <f t="shared" si="34"/>
        <v>1.5384615384615385</v>
      </c>
      <c r="K96" s="16">
        <v>2</v>
      </c>
      <c r="L96" s="17">
        <f t="shared" si="35"/>
        <v>0.7692307692307693</v>
      </c>
      <c r="M96" s="60">
        <v>0</v>
      </c>
      <c r="N96" s="17">
        <f t="shared" si="36"/>
        <v>0</v>
      </c>
      <c r="O96" s="16">
        <v>28</v>
      </c>
      <c r="P96" s="17">
        <f t="shared" si="37"/>
        <v>10.76923076923077</v>
      </c>
      <c r="Q96" s="18">
        <v>0</v>
      </c>
      <c r="R96" s="17">
        <f t="shared" si="47"/>
        <v>0</v>
      </c>
      <c r="S96" s="54">
        <v>2</v>
      </c>
      <c r="T96" s="17">
        <f t="shared" si="38"/>
        <v>0.7692307692307693</v>
      </c>
      <c r="U96" s="16">
        <v>0</v>
      </c>
      <c r="V96" s="17">
        <f t="shared" si="39"/>
        <v>0</v>
      </c>
      <c r="W96" s="54">
        <v>0</v>
      </c>
      <c r="X96" s="17">
        <f t="shared" si="40"/>
        <v>0</v>
      </c>
      <c r="Y96" s="63">
        <v>0</v>
      </c>
      <c r="Z96" s="17">
        <f t="shared" si="41"/>
        <v>0</v>
      </c>
      <c r="AA96" s="63">
        <f t="shared" si="48"/>
        <v>254</v>
      </c>
      <c r="AB96" s="67">
        <f t="shared" si="42"/>
        <v>97.6923076923077</v>
      </c>
      <c r="AC96" s="16">
        <v>6</v>
      </c>
      <c r="AD96" s="45">
        <f t="shared" si="43"/>
        <v>2.307692307692308</v>
      </c>
      <c r="AE96" s="63">
        <f t="shared" si="44"/>
        <v>260</v>
      </c>
      <c r="AF96" s="45">
        <f t="shared" si="45"/>
        <v>65.98984771573603</v>
      </c>
      <c r="AG96" s="36">
        <f t="shared" si="46"/>
        <v>-34.01015228426397</v>
      </c>
    </row>
    <row r="97" spans="1:33" ht="15" customHeight="1">
      <c r="A97" s="229"/>
      <c r="B97" s="5">
        <v>350</v>
      </c>
      <c r="C97" s="3" t="s">
        <v>7</v>
      </c>
      <c r="D97" s="191">
        <v>461</v>
      </c>
      <c r="E97" s="16">
        <v>140</v>
      </c>
      <c r="F97" s="17">
        <f t="shared" si="32"/>
        <v>40.93567251461988</v>
      </c>
      <c r="G97" s="18">
        <v>147</v>
      </c>
      <c r="H97" s="17">
        <f t="shared" si="33"/>
        <v>42.98245614035088</v>
      </c>
      <c r="I97" s="60">
        <v>12</v>
      </c>
      <c r="J97" s="17">
        <f t="shared" si="34"/>
        <v>3.508771929824561</v>
      </c>
      <c r="K97" s="16">
        <v>12</v>
      </c>
      <c r="L97" s="17">
        <f t="shared" si="35"/>
        <v>3.508771929824561</v>
      </c>
      <c r="M97" s="60">
        <v>3</v>
      </c>
      <c r="N97" s="17">
        <f t="shared" si="36"/>
        <v>0.8771929824561403</v>
      </c>
      <c r="O97" s="16">
        <v>11</v>
      </c>
      <c r="P97" s="17">
        <f t="shared" si="37"/>
        <v>3.216374269005848</v>
      </c>
      <c r="Q97" s="18">
        <v>0</v>
      </c>
      <c r="R97" s="17">
        <f t="shared" si="47"/>
        <v>0</v>
      </c>
      <c r="S97" s="54">
        <v>0</v>
      </c>
      <c r="T97" s="17">
        <f t="shared" si="38"/>
        <v>0</v>
      </c>
      <c r="U97" s="16">
        <v>0</v>
      </c>
      <c r="V97" s="17">
        <f t="shared" si="39"/>
        <v>0</v>
      </c>
      <c r="W97" s="54">
        <v>0</v>
      </c>
      <c r="X97" s="17">
        <f t="shared" si="40"/>
        <v>0</v>
      </c>
      <c r="Y97" s="63">
        <v>0</v>
      </c>
      <c r="Z97" s="17">
        <f t="shared" si="41"/>
        <v>0</v>
      </c>
      <c r="AA97" s="63">
        <f t="shared" si="48"/>
        <v>325</v>
      </c>
      <c r="AB97" s="67">
        <f t="shared" si="42"/>
        <v>95.02923976608187</v>
      </c>
      <c r="AC97" s="16">
        <v>17</v>
      </c>
      <c r="AD97" s="45">
        <f t="shared" si="43"/>
        <v>4.970760233918129</v>
      </c>
      <c r="AE97" s="63">
        <f t="shared" si="44"/>
        <v>342</v>
      </c>
      <c r="AF97" s="45">
        <f t="shared" si="45"/>
        <v>74.18655097613883</v>
      </c>
      <c r="AG97" s="36">
        <f t="shared" si="46"/>
        <v>-25.813449023861168</v>
      </c>
    </row>
    <row r="98" spans="1:33" ht="15" customHeight="1">
      <c r="A98" s="229"/>
      <c r="B98" s="5">
        <v>350</v>
      </c>
      <c r="C98" s="3" t="s">
        <v>8</v>
      </c>
      <c r="D98" s="191">
        <v>461</v>
      </c>
      <c r="E98" s="16">
        <v>159</v>
      </c>
      <c r="F98" s="17">
        <f t="shared" si="32"/>
        <v>53.898305084745765</v>
      </c>
      <c r="G98" s="18">
        <v>102</v>
      </c>
      <c r="H98" s="17">
        <f t="shared" si="33"/>
        <v>34.57627118644068</v>
      </c>
      <c r="I98" s="60">
        <v>13</v>
      </c>
      <c r="J98" s="17">
        <f t="shared" si="34"/>
        <v>4.406779661016949</v>
      </c>
      <c r="K98" s="16">
        <v>5</v>
      </c>
      <c r="L98" s="17">
        <f t="shared" si="35"/>
        <v>1.694915254237288</v>
      </c>
      <c r="M98" s="60">
        <v>0</v>
      </c>
      <c r="N98" s="17">
        <f t="shared" si="36"/>
        <v>0</v>
      </c>
      <c r="O98" s="16">
        <v>8</v>
      </c>
      <c r="P98" s="17">
        <f t="shared" si="37"/>
        <v>2.711864406779661</v>
      </c>
      <c r="Q98" s="18">
        <v>0</v>
      </c>
      <c r="R98" s="17">
        <f t="shared" si="47"/>
        <v>0</v>
      </c>
      <c r="S98" s="54">
        <v>0</v>
      </c>
      <c r="T98" s="17">
        <f t="shared" si="38"/>
        <v>0</v>
      </c>
      <c r="U98" s="16">
        <v>0</v>
      </c>
      <c r="V98" s="17">
        <f t="shared" si="39"/>
        <v>0</v>
      </c>
      <c r="W98" s="54">
        <v>0</v>
      </c>
      <c r="X98" s="17">
        <f t="shared" si="40"/>
        <v>0</v>
      </c>
      <c r="Y98" s="63">
        <v>0</v>
      </c>
      <c r="Z98" s="17">
        <f t="shared" si="41"/>
        <v>0</v>
      </c>
      <c r="AA98" s="63">
        <f t="shared" si="48"/>
        <v>287</v>
      </c>
      <c r="AB98" s="67">
        <f t="shared" si="42"/>
        <v>97.28813559322033</v>
      </c>
      <c r="AC98" s="16">
        <v>8</v>
      </c>
      <c r="AD98" s="45">
        <f t="shared" si="43"/>
        <v>2.711864406779661</v>
      </c>
      <c r="AE98" s="63">
        <f t="shared" si="44"/>
        <v>295</v>
      </c>
      <c r="AF98" s="45">
        <f t="shared" si="45"/>
        <v>63.99132321041214</v>
      </c>
      <c r="AG98" s="36">
        <f t="shared" si="46"/>
        <v>-36.00867678958786</v>
      </c>
    </row>
    <row r="99" spans="1:33" ht="15" customHeight="1">
      <c r="A99" s="229"/>
      <c r="B99" s="5">
        <v>351</v>
      </c>
      <c r="C99" s="3" t="s">
        <v>7</v>
      </c>
      <c r="D99" s="191">
        <v>262</v>
      </c>
      <c r="E99" s="16">
        <v>108</v>
      </c>
      <c r="F99" s="17">
        <f t="shared" si="32"/>
        <v>50.467289719626166</v>
      </c>
      <c r="G99" s="18">
        <v>92</v>
      </c>
      <c r="H99" s="17">
        <f t="shared" si="33"/>
        <v>42.99065420560748</v>
      </c>
      <c r="I99" s="60">
        <v>3</v>
      </c>
      <c r="J99" s="17">
        <f t="shared" si="34"/>
        <v>1.4018691588785046</v>
      </c>
      <c r="K99" s="16">
        <v>2</v>
      </c>
      <c r="L99" s="17">
        <f t="shared" si="35"/>
        <v>0.9345794392523363</v>
      </c>
      <c r="M99" s="60">
        <v>0</v>
      </c>
      <c r="N99" s="17">
        <f t="shared" si="36"/>
        <v>0</v>
      </c>
      <c r="O99" s="16">
        <v>6</v>
      </c>
      <c r="P99" s="17">
        <f t="shared" si="37"/>
        <v>2.803738317757009</v>
      </c>
      <c r="Q99" s="18">
        <v>0</v>
      </c>
      <c r="R99" s="17">
        <f t="shared" si="47"/>
        <v>0</v>
      </c>
      <c r="S99" s="54">
        <v>0</v>
      </c>
      <c r="T99" s="17">
        <f t="shared" si="38"/>
        <v>0</v>
      </c>
      <c r="U99" s="16">
        <v>0</v>
      </c>
      <c r="V99" s="17">
        <f t="shared" si="39"/>
        <v>0</v>
      </c>
      <c r="W99" s="54">
        <v>0</v>
      </c>
      <c r="X99" s="17">
        <f t="shared" si="40"/>
        <v>0</v>
      </c>
      <c r="Y99" s="63">
        <v>0</v>
      </c>
      <c r="Z99" s="17">
        <f t="shared" si="41"/>
        <v>0</v>
      </c>
      <c r="AA99" s="63">
        <f t="shared" si="48"/>
        <v>211</v>
      </c>
      <c r="AB99" s="67">
        <f t="shared" si="42"/>
        <v>98.5981308411215</v>
      </c>
      <c r="AC99" s="16">
        <v>3</v>
      </c>
      <c r="AD99" s="45">
        <f t="shared" si="43"/>
        <v>1.4018691588785046</v>
      </c>
      <c r="AE99" s="63">
        <f t="shared" si="44"/>
        <v>214</v>
      </c>
      <c r="AF99" s="45">
        <f t="shared" si="45"/>
        <v>81.67938931297711</v>
      </c>
      <c r="AG99" s="36">
        <f t="shared" si="46"/>
        <v>-18.320610687022892</v>
      </c>
    </row>
    <row r="100" spans="1:33" ht="15" customHeight="1">
      <c r="A100" s="229"/>
      <c r="B100" s="5">
        <v>352</v>
      </c>
      <c r="C100" s="3" t="s">
        <v>7</v>
      </c>
      <c r="D100" s="191">
        <v>408</v>
      </c>
      <c r="E100" s="16">
        <v>145</v>
      </c>
      <c r="F100" s="17">
        <f t="shared" si="32"/>
        <v>59.67078189300411</v>
      </c>
      <c r="G100" s="18">
        <v>83</v>
      </c>
      <c r="H100" s="17">
        <f t="shared" si="33"/>
        <v>34.15637860082305</v>
      </c>
      <c r="I100" s="60">
        <v>4</v>
      </c>
      <c r="J100" s="17">
        <f t="shared" si="34"/>
        <v>1.646090534979424</v>
      </c>
      <c r="K100" s="16">
        <v>0</v>
      </c>
      <c r="L100" s="17">
        <f t="shared" si="35"/>
        <v>0</v>
      </c>
      <c r="M100" s="60">
        <v>1</v>
      </c>
      <c r="N100" s="17">
        <f t="shared" si="36"/>
        <v>0.411522633744856</v>
      </c>
      <c r="O100" s="16">
        <v>3</v>
      </c>
      <c r="P100" s="17">
        <f t="shared" si="37"/>
        <v>1.2345679012345678</v>
      </c>
      <c r="Q100" s="18">
        <v>0</v>
      </c>
      <c r="R100" s="17">
        <f t="shared" si="47"/>
        <v>0</v>
      </c>
      <c r="S100" s="54">
        <v>1</v>
      </c>
      <c r="T100" s="17">
        <f t="shared" si="38"/>
        <v>0.411522633744856</v>
      </c>
      <c r="U100" s="16">
        <v>0</v>
      </c>
      <c r="V100" s="17">
        <f t="shared" si="39"/>
        <v>0</v>
      </c>
      <c r="W100" s="54">
        <v>0</v>
      </c>
      <c r="X100" s="17">
        <f t="shared" si="40"/>
        <v>0</v>
      </c>
      <c r="Y100" s="63">
        <v>0</v>
      </c>
      <c r="Z100" s="17">
        <f t="shared" si="41"/>
        <v>0</v>
      </c>
      <c r="AA100" s="63">
        <f>Y100+W100+U100+S100+O100+Q100+M100+K100+I100+G100+E100</f>
        <v>237</v>
      </c>
      <c r="AB100" s="67">
        <f t="shared" si="42"/>
        <v>97.53086419753086</v>
      </c>
      <c r="AC100" s="16">
        <v>6</v>
      </c>
      <c r="AD100" s="45">
        <f t="shared" si="43"/>
        <v>2.4691358024691357</v>
      </c>
      <c r="AE100" s="63">
        <f t="shared" si="44"/>
        <v>243</v>
      </c>
      <c r="AF100" s="45">
        <f t="shared" si="45"/>
        <v>59.55882352941176</v>
      </c>
      <c r="AG100" s="36">
        <f t="shared" si="46"/>
        <v>-40.44117647058824</v>
      </c>
    </row>
    <row r="101" spans="1:33" ht="15" customHeight="1">
      <c r="A101" s="229"/>
      <c r="B101" s="5">
        <v>353</v>
      </c>
      <c r="C101" s="3" t="s">
        <v>7</v>
      </c>
      <c r="D101" s="191">
        <v>217</v>
      </c>
      <c r="E101" s="16">
        <v>55</v>
      </c>
      <c r="F101" s="17">
        <f t="shared" si="32"/>
        <v>39.285714285714285</v>
      </c>
      <c r="G101" s="18">
        <v>56</v>
      </c>
      <c r="H101" s="17">
        <f t="shared" si="33"/>
        <v>40</v>
      </c>
      <c r="I101" s="60">
        <v>3</v>
      </c>
      <c r="J101" s="17">
        <f t="shared" si="34"/>
        <v>2.142857142857143</v>
      </c>
      <c r="K101" s="16">
        <v>4</v>
      </c>
      <c r="L101" s="17">
        <f t="shared" si="35"/>
        <v>2.857142857142857</v>
      </c>
      <c r="M101" s="60">
        <v>0</v>
      </c>
      <c r="N101" s="17">
        <f t="shared" si="36"/>
        <v>0</v>
      </c>
      <c r="O101" s="16">
        <v>17</v>
      </c>
      <c r="P101" s="17">
        <f t="shared" si="37"/>
        <v>12.142857142857142</v>
      </c>
      <c r="Q101" s="18">
        <v>0</v>
      </c>
      <c r="R101" s="17">
        <f t="shared" si="47"/>
        <v>0</v>
      </c>
      <c r="S101" s="54">
        <v>1</v>
      </c>
      <c r="T101" s="17">
        <f t="shared" si="38"/>
        <v>0.7142857142857143</v>
      </c>
      <c r="U101" s="16">
        <v>0</v>
      </c>
      <c r="V101" s="17">
        <f t="shared" si="39"/>
        <v>0</v>
      </c>
      <c r="W101" s="54">
        <v>0</v>
      </c>
      <c r="X101" s="17">
        <f t="shared" si="40"/>
        <v>0</v>
      </c>
      <c r="Y101" s="63">
        <v>0</v>
      </c>
      <c r="Z101" s="17">
        <f t="shared" si="41"/>
        <v>0</v>
      </c>
      <c r="AA101" s="63">
        <f t="shared" si="48"/>
        <v>136</v>
      </c>
      <c r="AB101" s="67">
        <f t="shared" si="42"/>
        <v>97.14285714285714</v>
      </c>
      <c r="AC101" s="16">
        <v>4</v>
      </c>
      <c r="AD101" s="45">
        <f t="shared" si="43"/>
        <v>2.857142857142857</v>
      </c>
      <c r="AE101" s="63">
        <f t="shared" si="44"/>
        <v>140</v>
      </c>
      <c r="AF101" s="45">
        <f t="shared" si="45"/>
        <v>64.51612903225806</v>
      </c>
      <c r="AG101" s="36">
        <f t="shared" si="46"/>
        <v>-35.483870967741936</v>
      </c>
    </row>
    <row r="102" spans="1:33" ht="15" customHeight="1">
      <c r="A102" s="229"/>
      <c r="B102" s="149">
        <v>354</v>
      </c>
      <c r="C102" s="150" t="s">
        <v>7</v>
      </c>
      <c r="D102" s="193">
        <v>449</v>
      </c>
      <c r="E102" s="152">
        <v>227</v>
      </c>
      <c r="F102" s="153">
        <f t="shared" si="32"/>
        <v>64.85714285714286</v>
      </c>
      <c r="G102" s="154">
        <v>79</v>
      </c>
      <c r="H102" s="153">
        <f t="shared" si="33"/>
        <v>22.57142857142857</v>
      </c>
      <c r="I102" s="155">
        <v>12</v>
      </c>
      <c r="J102" s="153">
        <f t="shared" si="34"/>
        <v>3.428571428571429</v>
      </c>
      <c r="K102" s="152">
        <v>2</v>
      </c>
      <c r="L102" s="153">
        <f t="shared" si="35"/>
        <v>0.5714285714285714</v>
      </c>
      <c r="M102" s="155">
        <v>0</v>
      </c>
      <c r="N102" s="153">
        <f t="shared" si="36"/>
        <v>0</v>
      </c>
      <c r="O102" s="152">
        <v>22</v>
      </c>
      <c r="P102" s="153">
        <f t="shared" si="37"/>
        <v>6.2857142857142865</v>
      </c>
      <c r="Q102" s="154">
        <v>0</v>
      </c>
      <c r="R102" s="153">
        <f t="shared" si="47"/>
        <v>0</v>
      </c>
      <c r="S102" s="156">
        <v>1</v>
      </c>
      <c r="T102" s="153">
        <f t="shared" si="38"/>
        <v>0.2857142857142857</v>
      </c>
      <c r="U102" s="152">
        <v>0</v>
      </c>
      <c r="V102" s="153">
        <f t="shared" si="39"/>
        <v>0</v>
      </c>
      <c r="W102" s="156">
        <v>0</v>
      </c>
      <c r="X102" s="153">
        <f t="shared" si="40"/>
        <v>0</v>
      </c>
      <c r="Y102" s="157">
        <v>0</v>
      </c>
      <c r="Z102" s="153">
        <f t="shared" si="41"/>
        <v>0</v>
      </c>
      <c r="AA102" s="157">
        <f t="shared" si="48"/>
        <v>343</v>
      </c>
      <c r="AB102" s="158">
        <f t="shared" si="42"/>
        <v>98</v>
      </c>
      <c r="AC102" s="152">
        <v>7</v>
      </c>
      <c r="AD102" s="159">
        <f t="shared" si="43"/>
        <v>2</v>
      </c>
      <c r="AE102" s="157">
        <f t="shared" si="44"/>
        <v>350</v>
      </c>
      <c r="AF102" s="159">
        <f t="shared" si="45"/>
        <v>77.9510022271715</v>
      </c>
      <c r="AG102" s="160">
        <f t="shared" si="46"/>
        <v>-22.0489977728285</v>
      </c>
    </row>
    <row r="103" spans="1:33" ht="15" customHeight="1" thickBot="1">
      <c r="A103" s="230"/>
      <c r="B103" s="46">
        <v>355</v>
      </c>
      <c r="C103" s="47" t="s">
        <v>7</v>
      </c>
      <c r="D103" s="194">
        <v>203</v>
      </c>
      <c r="E103" s="49">
        <v>81</v>
      </c>
      <c r="F103" s="50">
        <f t="shared" si="32"/>
        <v>55.47945205479452</v>
      </c>
      <c r="G103" s="51">
        <v>40</v>
      </c>
      <c r="H103" s="50">
        <f t="shared" si="33"/>
        <v>27.397260273972602</v>
      </c>
      <c r="I103" s="62">
        <v>1</v>
      </c>
      <c r="J103" s="50">
        <f t="shared" si="34"/>
        <v>0.684931506849315</v>
      </c>
      <c r="K103" s="49">
        <v>2</v>
      </c>
      <c r="L103" s="50">
        <f t="shared" si="35"/>
        <v>1.36986301369863</v>
      </c>
      <c r="M103" s="62">
        <v>1</v>
      </c>
      <c r="N103" s="50">
        <f t="shared" si="36"/>
        <v>0.684931506849315</v>
      </c>
      <c r="O103" s="49">
        <v>18</v>
      </c>
      <c r="P103" s="50">
        <f t="shared" si="37"/>
        <v>12.32876712328767</v>
      </c>
      <c r="Q103" s="51">
        <v>0</v>
      </c>
      <c r="R103" s="50">
        <f t="shared" si="47"/>
        <v>0</v>
      </c>
      <c r="S103" s="89">
        <v>1</v>
      </c>
      <c r="T103" s="50">
        <f t="shared" si="38"/>
        <v>0.684931506849315</v>
      </c>
      <c r="U103" s="49">
        <v>0</v>
      </c>
      <c r="V103" s="50">
        <f t="shared" si="39"/>
        <v>0</v>
      </c>
      <c r="W103" s="89">
        <v>0</v>
      </c>
      <c r="X103" s="50">
        <f t="shared" si="40"/>
        <v>0</v>
      </c>
      <c r="Y103" s="65">
        <v>0</v>
      </c>
      <c r="Z103" s="50">
        <f t="shared" si="41"/>
        <v>0</v>
      </c>
      <c r="AA103" s="65">
        <f t="shared" si="48"/>
        <v>144</v>
      </c>
      <c r="AB103" s="82">
        <f t="shared" si="42"/>
        <v>98.63013698630137</v>
      </c>
      <c r="AC103" s="49">
        <v>2</v>
      </c>
      <c r="AD103" s="52">
        <f t="shared" si="43"/>
        <v>1.36986301369863</v>
      </c>
      <c r="AE103" s="65">
        <f t="shared" si="44"/>
        <v>146</v>
      </c>
      <c r="AF103" s="52">
        <f t="shared" si="45"/>
        <v>71.92118226600985</v>
      </c>
      <c r="AG103" s="53">
        <f t="shared" si="46"/>
        <v>-28.07881773399015</v>
      </c>
    </row>
    <row r="104" spans="9:21" ht="7.5" customHeight="1" thickBot="1" thickTop="1">
      <c r="I104" s="68"/>
      <c r="K104" s="68"/>
      <c r="M104" s="68"/>
      <c r="O104" s="68"/>
      <c r="U104" s="58"/>
    </row>
    <row r="105" spans="1:38" s="8" customFormat="1" ht="18" customHeight="1" thickBot="1" thickTop="1">
      <c r="A105" s="202" t="s">
        <v>20</v>
      </c>
      <c r="B105" s="202"/>
      <c r="C105" s="21">
        <f>COUNTA(C13:C103)</f>
        <v>91</v>
      </c>
      <c r="D105" s="22">
        <f>SUM(D13:D104)</f>
        <v>44633</v>
      </c>
      <c r="E105" s="22">
        <f>SUM(E13:E104)</f>
        <v>12347</v>
      </c>
      <c r="F105" s="78">
        <f>E105/AE105*100</f>
        <v>42.73797161647629</v>
      </c>
      <c r="G105" s="22">
        <f>SUM(G13:G104)</f>
        <v>10999</v>
      </c>
      <c r="H105" s="78">
        <f>G105/AE105*100</f>
        <v>38.07199723087574</v>
      </c>
      <c r="I105" s="22">
        <f>SUM(I13:I104)</f>
        <v>518</v>
      </c>
      <c r="J105" s="78">
        <f>I105/AE105*100</f>
        <v>1.7930079612322605</v>
      </c>
      <c r="K105" s="22">
        <f>SUM(K13:K104)</f>
        <v>267</v>
      </c>
      <c r="L105" s="78">
        <f>K105/AE105*100</f>
        <v>0.9241952232606438</v>
      </c>
      <c r="M105" s="22">
        <f>SUM(M13:M104)</f>
        <v>71</v>
      </c>
      <c r="N105" s="78">
        <f>M105/AE105*100</f>
        <v>0.24575977847005887</v>
      </c>
      <c r="O105" s="22">
        <f>SUM(O13:O104)</f>
        <v>3139</v>
      </c>
      <c r="P105" s="78">
        <f>O105/AE105*100</f>
        <v>10.865351332641051</v>
      </c>
      <c r="Q105" s="22">
        <f>SUM(Q13:Q104)</f>
        <v>0</v>
      </c>
      <c r="R105" s="78">
        <f t="shared" si="47"/>
        <v>0</v>
      </c>
      <c r="S105" s="22">
        <f>SUM(S13:S104)</f>
        <v>233</v>
      </c>
      <c r="T105" s="78">
        <f>S105/AE105*100</f>
        <v>0.8065074420214606</v>
      </c>
      <c r="U105" s="22">
        <f>SUM(U13:U104)</f>
        <v>6</v>
      </c>
      <c r="V105" s="78">
        <f>U105/AE105*100</f>
        <v>0.020768431983385256</v>
      </c>
      <c r="W105" s="22">
        <f>SUM(W13:W104)</f>
        <v>6</v>
      </c>
      <c r="X105" s="78">
        <f>W105/AE105*100</f>
        <v>0.020768431983385256</v>
      </c>
      <c r="Y105" s="22">
        <f>SUM(Y13:Y104)</f>
        <v>1</v>
      </c>
      <c r="Z105" s="78">
        <f>Y105/AE105*100</f>
        <v>0.003461405330564209</v>
      </c>
      <c r="AA105" s="22">
        <f>SUM(AA13:AA104)</f>
        <v>27587</v>
      </c>
      <c r="AB105" s="85">
        <f>AA105/AE105*100</f>
        <v>95.48978885427483</v>
      </c>
      <c r="AC105" s="22">
        <f>SUM(AC13:AC104)</f>
        <v>1303</v>
      </c>
      <c r="AD105" s="79">
        <f>AC105/AE105*100</f>
        <v>4.510211145725164</v>
      </c>
      <c r="AE105" s="22">
        <f>SUM(AE13:AE104)</f>
        <v>28890</v>
      </c>
      <c r="AF105" s="79">
        <f>AE105/D105*100</f>
        <v>64.7278919185356</v>
      </c>
      <c r="AG105" s="80">
        <f>AF105-100</f>
        <v>-35.272108081464395</v>
      </c>
      <c r="AH105" s="13"/>
      <c r="AI105" s="13"/>
      <c r="AJ105" s="13"/>
      <c r="AK105" s="13"/>
      <c r="AL105" s="13"/>
    </row>
    <row r="106" spans="9:21" ht="9" customHeight="1" thickBot="1" thickTop="1">
      <c r="I106" s="68"/>
      <c r="K106" s="68"/>
      <c r="M106" s="68"/>
      <c r="O106" s="68"/>
      <c r="U106" s="58"/>
    </row>
    <row r="107" spans="1:33" s="170" customFormat="1" ht="15" customHeight="1" thickBot="1" thickTop="1">
      <c r="A107" s="233" t="s">
        <v>50</v>
      </c>
      <c r="B107" s="233"/>
      <c r="C107" s="169">
        <f>COUNTA(C76,C82)</f>
        <v>2</v>
      </c>
      <c r="D107" s="169">
        <f>SUM(D76,D82)</f>
        <v>1319</v>
      </c>
      <c r="E107" s="169">
        <f>SUM(E76,E82)</f>
        <v>505</v>
      </c>
      <c r="F107" s="181">
        <f>E107/AE105*100</f>
        <v>1.7480096919349257</v>
      </c>
      <c r="G107" s="169">
        <f>SUM(G76,G82)</f>
        <v>246</v>
      </c>
      <c r="H107" s="181">
        <f>G107/AE105*100</f>
        <v>0.8515057113187955</v>
      </c>
      <c r="I107" s="169">
        <f>SUM(I76,I82)</f>
        <v>8</v>
      </c>
      <c r="J107" s="181">
        <f>I107/AE105*100</f>
        <v>0.027691242644513673</v>
      </c>
      <c r="K107" s="169">
        <f>SUM(K76,K82)</f>
        <v>3</v>
      </c>
      <c r="L107" s="181">
        <f>K107/AE105*100</f>
        <v>0.010384215991692628</v>
      </c>
      <c r="M107" s="169">
        <f>SUM(M76,M82)</f>
        <v>0</v>
      </c>
      <c r="N107" s="181">
        <f>M107/AE105*100</f>
        <v>0</v>
      </c>
      <c r="O107" s="169">
        <f>SUM(O76,O82)</f>
        <v>34</v>
      </c>
      <c r="P107" s="181">
        <f>O107/AE105*100</f>
        <v>0.11768778123918311</v>
      </c>
      <c r="Q107" s="169">
        <f>SUM(Q76,Q82)</f>
        <v>0</v>
      </c>
      <c r="R107" s="181">
        <f>Q107/AE105*100</f>
        <v>0</v>
      </c>
      <c r="S107" s="169">
        <f>SUM(S76,S82)</f>
        <v>18</v>
      </c>
      <c r="T107" s="181">
        <f>S107/AE105*100</f>
        <v>0.06230529595015576</v>
      </c>
      <c r="U107" s="169">
        <f>SUM(U76,U82)</f>
        <v>0</v>
      </c>
      <c r="V107" s="181">
        <f>U107/AE105*100</f>
        <v>0</v>
      </c>
      <c r="W107" s="169">
        <f>SUM(W76,W82)</f>
        <v>0</v>
      </c>
      <c r="X107" s="181">
        <f>W107/AE105*100</f>
        <v>0</v>
      </c>
      <c r="Y107" s="169">
        <f>SUM(Y76,Y82)</f>
        <v>0</v>
      </c>
      <c r="Z107" s="181">
        <f>Y107/AE105*100</f>
        <v>0</v>
      </c>
      <c r="AA107" s="169">
        <f>SUM(AA76,AA82)</f>
        <v>814</v>
      </c>
      <c r="AB107" s="187">
        <f>AA107/AE105*100</f>
        <v>2.8175839390792663</v>
      </c>
      <c r="AC107" s="169">
        <f>SUM(AC76,AC82)</f>
        <v>69</v>
      </c>
      <c r="AD107" s="182">
        <f>AC107/AE107*100</f>
        <v>7.814269535673839</v>
      </c>
      <c r="AE107" s="169">
        <f>SUM(AE76,AE82)</f>
        <v>883</v>
      </c>
      <c r="AF107" s="182">
        <f>AE107/AE105*100</f>
        <v>3.0564209068881967</v>
      </c>
      <c r="AG107" s="179"/>
    </row>
    <row r="108" ht="11.25" customHeight="1" thickBot="1" thickTop="1"/>
    <row r="109" spans="1:33" s="170" customFormat="1" ht="15" customHeight="1" thickBot="1" thickTop="1">
      <c r="A109" s="234" t="s">
        <v>50</v>
      </c>
      <c r="B109" s="234"/>
      <c r="C109" s="177">
        <f>COUNTA(C43)</f>
        <v>1</v>
      </c>
      <c r="D109" s="177">
        <f>SUM(D81,D93,D102)</f>
        <v>1510</v>
      </c>
      <c r="E109" s="177">
        <f>SUM(E81,E93,E102)</f>
        <v>645</v>
      </c>
      <c r="F109" s="185">
        <f>E109/AE105*100</f>
        <v>2.232606438213915</v>
      </c>
      <c r="G109" s="177">
        <f>SUM(G81,G93,G102)</f>
        <v>302</v>
      </c>
      <c r="H109" s="185">
        <f>G109/AE105*100</f>
        <v>1.045344409830391</v>
      </c>
      <c r="I109" s="177">
        <f>SUM(I81,I93,I102)</f>
        <v>20</v>
      </c>
      <c r="J109" s="185">
        <f>I109/AE105*100</f>
        <v>0.06922810661128419</v>
      </c>
      <c r="K109" s="177">
        <f>SUM(K81,K93,K102)</f>
        <v>3</v>
      </c>
      <c r="L109" s="185">
        <f>K109/AE105*100</f>
        <v>0.010384215991692628</v>
      </c>
      <c r="M109" s="177">
        <f>SUM(M81,M93,M102)</f>
        <v>3</v>
      </c>
      <c r="N109" s="185">
        <f>M109/AE105*100</f>
        <v>0.010384215991692628</v>
      </c>
      <c r="O109" s="177">
        <f>SUM(O81,O93,O102)</f>
        <v>39</v>
      </c>
      <c r="P109" s="185">
        <f>O109/AE105*100</f>
        <v>0.13499480789200416</v>
      </c>
      <c r="Q109" s="177">
        <f>SUM(Q81,Q93,Q102)</f>
        <v>0</v>
      </c>
      <c r="R109" s="185">
        <f>Q109/AE105*100</f>
        <v>0</v>
      </c>
      <c r="S109" s="177">
        <f>SUM(S81,S93,S102)</f>
        <v>5</v>
      </c>
      <c r="T109" s="185">
        <f>S109/AE105*100</f>
        <v>0.017307026652821047</v>
      </c>
      <c r="U109" s="177">
        <f>SUM(U81,U93,U102)</f>
        <v>0</v>
      </c>
      <c r="V109" s="185">
        <f>U109/AE105*100</f>
        <v>0</v>
      </c>
      <c r="W109" s="177">
        <f>SUM(W81,W93,W102)</f>
        <v>0</v>
      </c>
      <c r="X109" s="185">
        <f>W109/AE105*100</f>
        <v>0</v>
      </c>
      <c r="Y109" s="177">
        <f>SUM(Y81,Y93,Y102)</f>
        <v>0</v>
      </c>
      <c r="Z109" s="185">
        <f>Y109/AE105*100</f>
        <v>0</v>
      </c>
      <c r="AA109" s="177">
        <f>SUM(AA81,AA93,AA102)</f>
        <v>1017</v>
      </c>
      <c r="AB109" s="188">
        <f>AA109/AE105*100</f>
        <v>3.520249221183801</v>
      </c>
      <c r="AC109" s="177">
        <f>SUM(AC81,AC93,AC102)</f>
        <v>50</v>
      </c>
      <c r="AD109" s="186">
        <f>AC109/AE105*100</f>
        <v>0.17307026652821045</v>
      </c>
      <c r="AE109" s="177">
        <f>SUM(AE81,AE93,AE102)</f>
        <v>1067</v>
      </c>
      <c r="AF109" s="186">
        <f>AE109/AE105*100</f>
        <v>3.693319487712011</v>
      </c>
      <c r="AG109" s="184"/>
    </row>
    <row r="110" ht="11.25" customHeight="1" thickBot="1" thickTop="1"/>
    <row r="111" spans="1:33" s="170" customFormat="1" ht="17.25" customHeight="1" thickBot="1" thickTop="1">
      <c r="A111" s="231" t="s">
        <v>54</v>
      </c>
      <c r="B111" s="232"/>
      <c r="C111" s="183">
        <f>SUM(C107:C109)</f>
        <v>3</v>
      </c>
      <c r="D111" s="183">
        <f>SUM(D107:D109)</f>
        <v>2829</v>
      </c>
      <c r="E111" s="183">
        <f>SUM(E107:E109)</f>
        <v>1150</v>
      </c>
      <c r="F111" s="78">
        <f>E111/AE105*100</f>
        <v>3.9806161301488405</v>
      </c>
      <c r="G111" s="183">
        <f>SUM(G107:G109)</f>
        <v>548</v>
      </c>
      <c r="H111" s="78">
        <f>G111/AE105*100</f>
        <v>1.8968501211491864</v>
      </c>
      <c r="I111" s="183">
        <f>SUM(I107:I109)</f>
        <v>28</v>
      </c>
      <c r="J111" s="78">
        <f>I111/AE105*100</f>
        <v>0.09691934925579786</v>
      </c>
      <c r="K111" s="183">
        <f>SUM(K107:K109)</f>
        <v>6</v>
      </c>
      <c r="L111" s="78">
        <f>K111/AE105*100</f>
        <v>0.020768431983385256</v>
      </c>
      <c r="M111" s="183">
        <f>SUM(M107:M109)</f>
        <v>3</v>
      </c>
      <c r="N111" s="78">
        <f>M111/AE105*100</f>
        <v>0.010384215991692628</v>
      </c>
      <c r="O111" s="183">
        <f>SUM(O107:O109)</f>
        <v>73</v>
      </c>
      <c r="P111" s="78">
        <f>O111/AE105*100</f>
        <v>0.2526825891311873</v>
      </c>
      <c r="Q111" s="183">
        <f>SUM(Q107:Q109)</f>
        <v>0</v>
      </c>
      <c r="R111" s="78">
        <f>Q111/AE105*100</f>
        <v>0</v>
      </c>
      <c r="S111" s="183">
        <f>SUM(S107:S109)</f>
        <v>23</v>
      </c>
      <c r="T111" s="78">
        <f>S111/AE105*100</f>
        <v>0.0796123226029768</v>
      </c>
      <c r="U111" s="183">
        <f>SUM(U107:U109)</f>
        <v>0</v>
      </c>
      <c r="V111" s="78">
        <f>U111/AE105*100</f>
        <v>0</v>
      </c>
      <c r="W111" s="183">
        <f>SUM(W107:W109)</f>
        <v>0</v>
      </c>
      <c r="X111" s="78">
        <f>W111/AE105*100</f>
        <v>0</v>
      </c>
      <c r="Y111" s="183">
        <f>SUM(Y107:Y109)</f>
        <v>0</v>
      </c>
      <c r="Z111" s="78">
        <f>Y111/AE105*100</f>
        <v>0</v>
      </c>
      <c r="AA111" s="183">
        <f>SUM(AA107:AA109)</f>
        <v>1831</v>
      </c>
      <c r="AB111" s="85">
        <f>AA111/AE105*100</f>
        <v>6.337833160263067</v>
      </c>
      <c r="AC111" s="183">
        <f>SUM(AC107:AC109)</f>
        <v>119</v>
      </c>
      <c r="AD111" s="79">
        <f>AC111/AE105*100</f>
        <v>0.41190723433714094</v>
      </c>
      <c r="AE111" s="183">
        <f>SUM(AE107:AE109)</f>
        <v>1950</v>
      </c>
      <c r="AF111" s="79">
        <f>AE111/AE105*100</f>
        <v>6.749740394600208</v>
      </c>
      <c r="AG111" s="184"/>
    </row>
    <row r="112" ht="13.5" customHeight="1" thickBot="1" thickTop="1"/>
    <row r="113" spans="1:33" s="170" customFormat="1" ht="17.25" customHeight="1" thickBot="1" thickTop="1">
      <c r="A113" s="231" t="s">
        <v>55</v>
      </c>
      <c r="B113" s="232"/>
      <c r="C113" s="183">
        <f>(C105-C111)</f>
        <v>88</v>
      </c>
      <c r="D113" s="183">
        <f>(D105-D111)</f>
        <v>41804</v>
      </c>
      <c r="E113" s="183">
        <f>(E105-E111)</f>
        <v>11197</v>
      </c>
      <c r="F113" s="78">
        <f>E113/AE113*100</f>
        <v>41.56273199703044</v>
      </c>
      <c r="G113" s="183">
        <f>(G105-G111)</f>
        <v>10451</v>
      </c>
      <c r="H113" s="78">
        <f>G113/AE113*100</f>
        <v>38.793615441722345</v>
      </c>
      <c r="I113" s="183">
        <f>(I105-I111)</f>
        <v>490</v>
      </c>
      <c r="J113" s="78">
        <f>I113/AE113*100</f>
        <v>1.8188567186340014</v>
      </c>
      <c r="K113" s="183">
        <f>(K105-K111)</f>
        <v>261</v>
      </c>
      <c r="L113" s="78">
        <f>K113/AE113*100</f>
        <v>0.9688195991091313</v>
      </c>
      <c r="M113" s="183">
        <f>(M105-M111)</f>
        <v>68</v>
      </c>
      <c r="N113" s="78">
        <f>M113/AE113*100</f>
        <v>0.2524127691165553</v>
      </c>
      <c r="O113" s="183">
        <f>(O105-O111)</f>
        <v>3066</v>
      </c>
      <c r="P113" s="78">
        <f>O113/AE113*100</f>
        <v>11.380846325167038</v>
      </c>
      <c r="Q113" s="183">
        <f>(Q105-Q111)</f>
        <v>0</v>
      </c>
      <c r="R113" s="78">
        <f>Q113/AE113*100</f>
        <v>0</v>
      </c>
      <c r="S113" s="183">
        <f>(S105-S111)</f>
        <v>210</v>
      </c>
      <c r="T113" s="78">
        <f>S113/AE113*100</f>
        <v>0.779510022271715</v>
      </c>
      <c r="U113" s="183">
        <f>(U105-U111)</f>
        <v>6</v>
      </c>
      <c r="V113" s="78">
        <f>U113/AE113*100</f>
        <v>0.022271714922048998</v>
      </c>
      <c r="W113" s="183">
        <f>(W105-W111)</f>
        <v>6</v>
      </c>
      <c r="X113" s="78">
        <f>W113/AE113*100</f>
        <v>0.022271714922048998</v>
      </c>
      <c r="Y113" s="183">
        <f>(Y105-Y111)</f>
        <v>1</v>
      </c>
      <c r="Z113" s="78">
        <f>Y113/AE113*100</f>
        <v>0.0037119524870081666</v>
      </c>
      <c r="AA113" s="183">
        <f>(AA105-AA111)</f>
        <v>25756</v>
      </c>
      <c r="AB113" s="85">
        <f>AA113/AE113*100</f>
        <v>95.60504825538233</v>
      </c>
      <c r="AC113" s="183">
        <f>(AC105-AC111)</f>
        <v>1184</v>
      </c>
      <c r="AD113" s="79">
        <f>AC113/AE113*100</f>
        <v>4.394951744617669</v>
      </c>
      <c r="AE113" s="183">
        <f>(AE105-AE111)</f>
        <v>26940</v>
      </c>
      <c r="AF113" s="79">
        <f>AE113/D113*100</f>
        <v>64.44359391445794</v>
      </c>
      <c r="AG113" s="80">
        <f>AF113-100</f>
        <v>-35.556406085542065</v>
      </c>
    </row>
    <row r="114" ht="13.5" thickTop="1">
      <c r="D114" s="7"/>
    </row>
    <row r="115" spans="1:6" ht="12.75">
      <c r="A115" s="135"/>
      <c r="B115" s="195" t="s">
        <v>51</v>
      </c>
      <c r="D115" s="7"/>
      <c r="F115" s="167" t="s">
        <v>52</v>
      </c>
    </row>
    <row r="116" spans="1:6" ht="12.75">
      <c r="A116" s="149"/>
      <c r="B116" s="195" t="s">
        <v>51</v>
      </c>
      <c r="D116" s="7"/>
      <c r="F116" s="167" t="s">
        <v>53</v>
      </c>
    </row>
  </sheetData>
  <mergeCells count="38">
    <mergeCell ref="A107:B107"/>
    <mergeCell ref="A109:B109"/>
    <mergeCell ref="A111:B111"/>
    <mergeCell ref="A113:B113"/>
    <mergeCell ref="AG9:AG11"/>
    <mergeCell ref="A1:AG1"/>
    <mergeCell ref="A2:AG2"/>
    <mergeCell ref="A3:AG3"/>
    <mergeCell ref="A4:AG4"/>
    <mergeCell ref="A5:AG5"/>
    <mergeCell ref="A6:AG6"/>
    <mergeCell ref="A7:AG7"/>
    <mergeCell ref="A8:AG8"/>
    <mergeCell ref="AC9:AD10"/>
    <mergeCell ref="Y10:Z10"/>
    <mergeCell ref="E9:Z9"/>
    <mergeCell ref="M10:N10"/>
    <mergeCell ref="U10:V10"/>
    <mergeCell ref="W10:X10"/>
    <mergeCell ref="O10:P10"/>
    <mergeCell ref="Q10:R10"/>
    <mergeCell ref="AF9:AF11"/>
    <mergeCell ref="A9:A11"/>
    <mergeCell ref="B9:B11"/>
    <mergeCell ref="AA9:AB10"/>
    <mergeCell ref="E10:F10"/>
    <mergeCell ref="C9:C11"/>
    <mergeCell ref="S10:T10"/>
    <mergeCell ref="D9:D11"/>
    <mergeCell ref="K10:L10"/>
    <mergeCell ref="AE9:AE11"/>
    <mergeCell ref="A105:B105"/>
    <mergeCell ref="G10:H10"/>
    <mergeCell ref="I10:J10"/>
    <mergeCell ref="A13:A37"/>
    <mergeCell ref="A38:A62"/>
    <mergeCell ref="A63:A87"/>
    <mergeCell ref="A88:A103"/>
  </mergeCells>
  <printOptions/>
  <pageMargins left="0" right="0" top="0.5905511811023623" bottom="0.5905511811023623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6"/>
  <sheetViews>
    <sheetView zoomScale="75" zoomScaleNormal="75" workbookViewId="0" topLeftCell="A4">
      <selection activeCell="A8" sqref="A8:AG8"/>
    </sheetView>
  </sheetViews>
  <sheetFormatPr defaultColWidth="11.421875" defaultRowHeight="12.75"/>
  <cols>
    <col min="1" max="1" width="10.28125" style="1" customWidth="1"/>
    <col min="2" max="2" width="7.28125" style="4" customWidth="1"/>
    <col min="3" max="3" width="5.28125" style="1" customWidth="1"/>
    <col min="4" max="4" width="6.57421875" style="7" customWidth="1"/>
    <col min="5" max="5" width="5.57421875" style="58" customWidth="1"/>
    <col min="6" max="6" width="4.57421875" style="14" customWidth="1"/>
    <col min="7" max="7" width="5.7109375" style="58" customWidth="1"/>
    <col min="8" max="8" width="4.421875" style="14" customWidth="1"/>
    <col min="9" max="9" width="5.7109375" style="58" customWidth="1"/>
    <col min="10" max="10" width="4.57421875" style="14" customWidth="1"/>
    <col min="11" max="11" width="5.7109375" style="58" customWidth="1"/>
    <col min="12" max="12" width="4.57421875" style="14" customWidth="1"/>
    <col min="13" max="13" width="5.7109375" style="58" customWidth="1"/>
    <col min="14" max="14" width="4.57421875" style="14" customWidth="1"/>
    <col min="15" max="15" width="5.57421875" style="58" customWidth="1"/>
    <col min="16" max="16" width="4.57421875" style="14" customWidth="1"/>
    <col min="17" max="17" width="5.7109375" style="14" customWidth="1"/>
    <col min="18" max="18" width="4.57421875" style="14" customWidth="1"/>
    <col min="19" max="19" width="5.7109375" style="58" customWidth="1"/>
    <col min="20" max="20" width="4.57421875" style="14" customWidth="1"/>
    <col min="21" max="21" width="5.7109375" style="68" customWidth="1"/>
    <col min="22" max="22" width="4.57421875" style="14" customWidth="1"/>
    <col min="23" max="23" width="5.7109375" style="58" customWidth="1"/>
    <col min="24" max="24" width="4.57421875" style="14" customWidth="1"/>
    <col min="25" max="25" width="5.7109375" style="58" customWidth="1"/>
    <col min="26" max="26" width="4.57421875" style="14" customWidth="1"/>
    <col min="27" max="27" width="6.140625" style="58" customWidth="1"/>
    <col min="28" max="28" width="4.8515625" style="58" customWidth="1"/>
    <col min="29" max="29" width="5.140625" style="58" customWidth="1"/>
    <col min="30" max="30" width="3.7109375" style="68" customWidth="1"/>
    <col min="31" max="31" width="7.140625" style="58" customWidth="1"/>
    <col min="32" max="33" width="7.421875" style="68" customWidth="1"/>
    <col min="34" max="37" width="11.421875" style="12" customWidth="1"/>
  </cols>
  <sheetData>
    <row r="1" spans="1:33" ht="39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</row>
    <row r="2" spans="1:33" ht="18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 ht="12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</row>
    <row r="4" spans="1:33" ht="12.75">
      <c r="A4" s="217" t="s">
        <v>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</row>
    <row r="5" spans="1:33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</row>
    <row r="6" spans="1:33" ht="31.5" customHeight="1">
      <c r="A6" s="218" t="s">
        <v>44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</row>
    <row r="7" spans="1:33" ht="11.25" customHeight="1">
      <c r="A7" s="219" t="s">
        <v>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</row>
    <row r="8" spans="1:33" ht="13.5" thickBot="1">
      <c r="A8" s="220" t="s">
        <v>48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</row>
    <row r="9" spans="1:37" s="84" customFormat="1" ht="12" customHeight="1" thickBot="1" thickTop="1">
      <c r="A9" s="199" t="s">
        <v>36</v>
      </c>
      <c r="B9" s="200" t="s">
        <v>4</v>
      </c>
      <c r="C9" s="199" t="s">
        <v>5</v>
      </c>
      <c r="D9" s="207" t="s">
        <v>23</v>
      </c>
      <c r="E9" s="210" t="s">
        <v>26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01" t="s">
        <v>27</v>
      </c>
      <c r="AB9" s="204"/>
      <c r="AC9" s="221" t="s">
        <v>24</v>
      </c>
      <c r="AD9" s="222"/>
      <c r="AE9" s="207" t="s">
        <v>25</v>
      </c>
      <c r="AF9" s="203" t="s">
        <v>38</v>
      </c>
      <c r="AG9" s="211" t="s">
        <v>39</v>
      </c>
      <c r="AH9" s="15"/>
      <c r="AI9" s="15"/>
      <c r="AJ9" s="15"/>
      <c r="AK9" s="15"/>
    </row>
    <row r="10" spans="1:33" s="15" customFormat="1" ht="18.75" customHeight="1" thickBot="1" thickTop="1">
      <c r="A10" s="199"/>
      <c r="B10" s="200"/>
      <c r="C10" s="199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  <c r="R10" s="209"/>
      <c r="S10" s="208"/>
      <c r="T10" s="209"/>
      <c r="U10" s="208"/>
      <c r="V10" s="209"/>
      <c r="W10" s="208"/>
      <c r="X10" s="209"/>
      <c r="Y10" s="208"/>
      <c r="Z10" s="209"/>
      <c r="AA10" s="205"/>
      <c r="AB10" s="206"/>
      <c r="AC10" s="223"/>
      <c r="AD10" s="224"/>
      <c r="AE10" s="207"/>
      <c r="AF10" s="197"/>
      <c r="AG10" s="212"/>
    </row>
    <row r="11" spans="1:33" s="15" customFormat="1" ht="12.75" customHeight="1" thickBot="1" thickTop="1">
      <c r="A11" s="199"/>
      <c r="B11" s="200"/>
      <c r="C11" s="199"/>
      <c r="D11" s="207"/>
      <c r="E11" s="19" t="s">
        <v>21</v>
      </c>
      <c r="F11" s="70" t="s">
        <v>22</v>
      </c>
      <c r="G11" s="19" t="s">
        <v>21</v>
      </c>
      <c r="H11" s="70" t="s">
        <v>22</v>
      </c>
      <c r="I11" s="19" t="s">
        <v>21</v>
      </c>
      <c r="J11" s="70" t="s">
        <v>22</v>
      </c>
      <c r="K11" s="19" t="s">
        <v>21</v>
      </c>
      <c r="L11" s="70" t="s">
        <v>22</v>
      </c>
      <c r="M11" s="19" t="s">
        <v>21</v>
      </c>
      <c r="N11" s="70" t="s">
        <v>22</v>
      </c>
      <c r="O11" s="19" t="s">
        <v>21</v>
      </c>
      <c r="P11" s="70" t="s">
        <v>22</v>
      </c>
      <c r="Q11" s="20" t="s">
        <v>28</v>
      </c>
      <c r="R11" s="70" t="s">
        <v>22</v>
      </c>
      <c r="S11" s="19" t="s">
        <v>21</v>
      </c>
      <c r="T11" s="70" t="s">
        <v>22</v>
      </c>
      <c r="U11" s="19" t="s">
        <v>21</v>
      </c>
      <c r="V11" s="70" t="s">
        <v>22</v>
      </c>
      <c r="W11" s="19" t="s">
        <v>21</v>
      </c>
      <c r="X11" s="70" t="s">
        <v>22</v>
      </c>
      <c r="Y11" s="19" t="s">
        <v>21</v>
      </c>
      <c r="Z11" s="70" t="s">
        <v>22</v>
      </c>
      <c r="AA11" s="20" t="s">
        <v>28</v>
      </c>
      <c r="AB11" s="34" t="s">
        <v>22</v>
      </c>
      <c r="AC11" s="19" t="s">
        <v>28</v>
      </c>
      <c r="AD11" s="34" t="s">
        <v>22</v>
      </c>
      <c r="AE11" s="207"/>
      <c r="AF11" s="198"/>
      <c r="AG11" s="213"/>
    </row>
    <row r="12" spans="1:37" s="2" customFormat="1" ht="7.5" customHeight="1" thickBot="1" thickTop="1">
      <c r="A12" s="1"/>
      <c r="B12" s="4"/>
      <c r="C12" s="1"/>
      <c r="D12" s="7"/>
      <c r="E12" s="58"/>
      <c r="F12" s="14"/>
      <c r="G12" s="58"/>
      <c r="H12" s="14"/>
      <c r="I12" s="58"/>
      <c r="J12" s="14"/>
      <c r="K12" s="58"/>
      <c r="L12" s="14"/>
      <c r="M12" s="58"/>
      <c r="N12" s="14"/>
      <c r="O12" s="58"/>
      <c r="P12" s="14"/>
      <c r="Q12" s="14"/>
      <c r="R12" s="14"/>
      <c r="S12" s="58"/>
      <c r="T12" s="14"/>
      <c r="U12" s="68"/>
      <c r="V12" s="14"/>
      <c r="W12" s="58"/>
      <c r="X12" s="14"/>
      <c r="Y12" s="58"/>
      <c r="Z12" s="14"/>
      <c r="AA12" s="58"/>
      <c r="AB12" s="58"/>
      <c r="AC12" s="58"/>
      <c r="AD12" s="68"/>
      <c r="AE12" s="58"/>
      <c r="AF12" s="68"/>
      <c r="AG12" s="68"/>
      <c r="AH12" s="9"/>
      <c r="AI12" s="9"/>
      <c r="AJ12" s="9"/>
      <c r="AK12" s="9"/>
    </row>
    <row r="13" spans="1:33" ht="13.5" thickTop="1">
      <c r="A13" s="238" t="s">
        <v>30</v>
      </c>
      <c r="B13" s="37">
        <v>363</v>
      </c>
      <c r="C13" s="38" t="s">
        <v>7</v>
      </c>
      <c r="D13" s="39">
        <v>720</v>
      </c>
      <c r="E13" s="40">
        <v>252</v>
      </c>
      <c r="F13" s="41">
        <f aca="true" t="shared" si="0" ref="F13:F44">E13/AE13*100</f>
        <v>49.60629921259843</v>
      </c>
      <c r="G13" s="42">
        <v>182</v>
      </c>
      <c r="H13" s="41">
        <f aca="true" t="shared" si="1" ref="H13:H44">G13/AE13*100</f>
        <v>35.826771653543304</v>
      </c>
      <c r="I13" s="61">
        <v>6</v>
      </c>
      <c r="J13" s="41">
        <f aca="true" t="shared" si="2" ref="J13:J44">I13/AE13*100</f>
        <v>1.1811023622047243</v>
      </c>
      <c r="K13" s="40">
        <v>15</v>
      </c>
      <c r="L13" s="41">
        <f aca="true" t="shared" si="3" ref="L13:L44">K13/AE13*100</f>
        <v>2.952755905511811</v>
      </c>
      <c r="M13" s="64">
        <v>4</v>
      </c>
      <c r="N13" s="41">
        <f aca="true" t="shared" si="4" ref="N13:N44">M13/AE13*100</f>
        <v>0.7874015748031495</v>
      </c>
      <c r="O13" s="40">
        <v>11</v>
      </c>
      <c r="P13" s="41">
        <f aca="true" t="shared" si="5" ref="P13:P44">O13/AE13*100</f>
        <v>2.1653543307086616</v>
      </c>
      <c r="Q13" s="42">
        <v>0</v>
      </c>
      <c r="R13" s="41">
        <f>Q13/AE13*100</f>
        <v>0</v>
      </c>
      <c r="S13" s="88">
        <v>2</v>
      </c>
      <c r="T13" s="41">
        <f aca="true" t="shared" si="6" ref="T13:T44">S13/AE13*100</f>
        <v>0.39370078740157477</v>
      </c>
      <c r="U13" s="40">
        <v>0</v>
      </c>
      <c r="V13" s="41">
        <f aca="true" t="shared" si="7" ref="V13:V44">U13/AE13*100</f>
        <v>0</v>
      </c>
      <c r="W13" s="88">
        <v>0</v>
      </c>
      <c r="X13" s="41">
        <f aca="true" t="shared" si="8" ref="X13:X44">W13/AE13*100</f>
        <v>0</v>
      </c>
      <c r="Y13" s="64">
        <v>0</v>
      </c>
      <c r="Z13" s="41">
        <f aca="true" t="shared" si="9" ref="Z13:Z44">Y13/AE13*100</f>
        <v>0</v>
      </c>
      <c r="AA13" s="64">
        <f>Y13+W13+U13+S13+O13+Q13+M13+K13+I13+G13+E13</f>
        <v>472</v>
      </c>
      <c r="AB13" s="81">
        <f aca="true" t="shared" si="10" ref="AB13:AB44">AA13/AE13*100</f>
        <v>92.91338582677166</v>
      </c>
      <c r="AC13" s="42">
        <v>36</v>
      </c>
      <c r="AD13" s="114">
        <f aca="true" t="shared" si="11" ref="AD13:AD44">AC13/AE13*100</f>
        <v>7.086614173228346</v>
      </c>
      <c r="AE13" s="64">
        <f aca="true" t="shared" si="12" ref="AE13:AE44">AA13+AC13</f>
        <v>508</v>
      </c>
      <c r="AF13" s="43">
        <f>AE13/D13*100</f>
        <v>70.55555555555556</v>
      </c>
      <c r="AG13" s="44">
        <f aca="true" t="shared" si="13" ref="AG13:AG44">AF13-100</f>
        <v>-29.444444444444443</v>
      </c>
    </row>
    <row r="14" spans="1:33" ht="12.75">
      <c r="A14" s="239"/>
      <c r="B14" s="5">
        <v>363</v>
      </c>
      <c r="C14" s="3" t="s">
        <v>8</v>
      </c>
      <c r="D14" s="6">
        <v>721</v>
      </c>
      <c r="E14" s="16">
        <v>260</v>
      </c>
      <c r="F14" s="17">
        <f t="shared" si="0"/>
        <v>50.3875968992248</v>
      </c>
      <c r="G14" s="18">
        <v>213</v>
      </c>
      <c r="H14" s="17">
        <f t="shared" si="1"/>
        <v>41.27906976744186</v>
      </c>
      <c r="I14" s="60">
        <v>3</v>
      </c>
      <c r="J14" s="17">
        <f t="shared" si="2"/>
        <v>0.5813953488372093</v>
      </c>
      <c r="K14" s="16">
        <v>19</v>
      </c>
      <c r="L14" s="17">
        <f t="shared" si="3"/>
        <v>3.6821705426356592</v>
      </c>
      <c r="M14" s="63">
        <v>2</v>
      </c>
      <c r="N14" s="17">
        <f t="shared" si="4"/>
        <v>0.3875968992248062</v>
      </c>
      <c r="O14" s="16">
        <v>16</v>
      </c>
      <c r="P14" s="17">
        <f t="shared" si="5"/>
        <v>3.10077519379845</v>
      </c>
      <c r="Q14" s="18">
        <v>0</v>
      </c>
      <c r="R14" s="17">
        <f aca="true" t="shared" si="14" ref="R14:R46">Q14/AE14*100</f>
        <v>0</v>
      </c>
      <c r="S14" s="54">
        <v>3</v>
      </c>
      <c r="T14" s="17">
        <f t="shared" si="6"/>
        <v>0.5813953488372093</v>
      </c>
      <c r="U14" s="16">
        <v>0</v>
      </c>
      <c r="V14" s="17">
        <f t="shared" si="7"/>
        <v>0</v>
      </c>
      <c r="W14" s="54">
        <v>0</v>
      </c>
      <c r="X14" s="17">
        <f t="shared" si="8"/>
        <v>0</v>
      </c>
      <c r="Y14" s="63">
        <v>0</v>
      </c>
      <c r="Z14" s="17">
        <f t="shared" si="9"/>
        <v>0</v>
      </c>
      <c r="AA14" s="63">
        <f aca="true" t="shared" si="15" ref="AA14:AA44">Y14+W14+U14+S14+O14+Q14+M14+K14+I14+G14+E14</f>
        <v>516</v>
      </c>
      <c r="AB14" s="67">
        <f t="shared" si="10"/>
        <v>100</v>
      </c>
      <c r="AC14" s="18">
        <v>0</v>
      </c>
      <c r="AD14" s="76">
        <f t="shared" si="11"/>
        <v>0</v>
      </c>
      <c r="AE14" s="63">
        <f t="shared" si="12"/>
        <v>516</v>
      </c>
      <c r="AF14" s="45">
        <f>AE14/D14*100</f>
        <v>71.56726768377254</v>
      </c>
      <c r="AG14" s="36">
        <f t="shared" si="13"/>
        <v>-28.432732316227458</v>
      </c>
    </row>
    <row r="15" spans="1:33" ht="12.75">
      <c r="A15" s="239"/>
      <c r="B15" s="5">
        <v>364</v>
      </c>
      <c r="C15" s="3" t="s">
        <v>7</v>
      </c>
      <c r="D15" s="6">
        <v>681</v>
      </c>
      <c r="E15" s="16">
        <v>215</v>
      </c>
      <c r="F15" s="17">
        <f t="shared" si="0"/>
        <v>41.74757281553398</v>
      </c>
      <c r="G15" s="18">
        <v>242</v>
      </c>
      <c r="H15" s="17">
        <f t="shared" si="1"/>
        <v>46.990291262135926</v>
      </c>
      <c r="I15" s="60">
        <v>9</v>
      </c>
      <c r="J15" s="17">
        <f t="shared" si="2"/>
        <v>1.7475728155339807</v>
      </c>
      <c r="K15" s="16">
        <v>6</v>
      </c>
      <c r="L15" s="17">
        <f t="shared" si="3"/>
        <v>1.1650485436893203</v>
      </c>
      <c r="M15" s="63">
        <v>0</v>
      </c>
      <c r="N15" s="17">
        <f t="shared" si="4"/>
        <v>0</v>
      </c>
      <c r="O15" s="16">
        <v>11</v>
      </c>
      <c r="P15" s="17">
        <f t="shared" si="5"/>
        <v>2.1359223300970873</v>
      </c>
      <c r="Q15" s="18">
        <v>0</v>
      </c>
      <c r="R15" s="17">
        <f t="shared" si="14"/>
        <v>0</v>
      </c>
      <c r="S15" s="54">
        <v>0</v>
      </c>
      <c r="T15" s="17">
        <f t="shared" si="6"/>
        <v>0</v>
      </c>
      <c r="U15" s="16">
        <v>0</v>
      </c>
      <c r="V15" s="17">
        <f t="shared" si="7"/>
        <v>0</v>
      </c>
      <c r="W15" s="54">
        <v>0</v>
      </c>
      <c r="X15" s="17">
        <f t="shared" si="8"/>
        <v>0</v>
      </c>
      <c r="Y15" s="63">
        <v>0</v>
      </c>
      <c r="Z15" s="17">
        <f t="shared" si="9"/>
        <v>0</v>
      </c>
      <c r="AA15" s="63">
        <f t="shared" si="15"/>
        <v>483</v>
      </c>
      <c r="AB15" s="67">
        <f t="shared" si="10"/>
        <v>93.7864077669903</v>
      </c>
      <c r="AC15" s="18">
        <v>32</v>
      </c>
      <c r="AD15" s="76">
        <f t="shared" si="11"/>
        <v>6.213592233009709</v>
      </c>
      <c r="AE15" s="63">
        <f t="shared" si="12"/>
        <v>515</v>
      </c>
      <c r="AF15" s="45">
        <f>AE15/D15*100</f>
        <v>75.62408223201174</v>
      </c>
      <c r="AG15" s="36">
        <f t="shared" si="13"/>
        <v>-24.375917767988255</v>
      </c>
    </row>
    <row r="16" spans="1:33" ht="12.75">
      <c r="A16" s="239"/>
      <c r="B16" s="5">
        <v>364</v>
      </c>
      <c r="C16" s="3" t="s">
        <v>8</v>
      </c>
      <c r="D16" s="6">
        <v>682</v>
      </c>
      <c r="E16" s="16">
        <v>256</v>
      </c>
      <c r="F16" s="17">
        <f t="shared" si="0"/>
        <v>48.669201520912544</v>
      </c>
      <c r="G16" s="18">
        <v>208</v>
      </c>
      <c r="H16" s="17">
        <f t="shared" si="1"/>
        <v>39.543726235741445</v>
      </c>
      <c r="I16" s="60">
        <v>3</v>
      </c>
      <c r="J16" s="17">
        <f t="shared" si="2"/>
        <v>0.5703422053231939</v>
      </c>
      <c r="K16" s="16">
        <v>16</v>
      </c>
      <c r="L16" s="17">
        <f t="shared" si="3"/>
        <v>3.041825095057034</v>
      </c>
      <c r="M16" s="63">
        <v>3</v>
      </c>
      <c r="N16" s="17">
        <f t="shared" si="4"/>
        <v>0.5703422053231939</v>
      </c>
      <c r="O16" s="16">
        <v>17</v>
      </c>
      <c r="P16" s="17">
        <f t="shared" si="5"/>
        <v>3.2319391634980987</v>
      </c>
      <c r="Q16" s="18">
        <v>0</v>
      </c>
      <c r="R16" s="17">
        <f t="shared" si="14"/>
        <v>0</v>
      </c>
      <c r="S16" s="54">
        <v>0</v>
      </c>
      <c r="T16" s="17">
        <f t="shared" si="6"/>
        <v>0</v>
      </c>
      <c r="U16" s="16">
        <v>0</v>
      </c>
      <c r="V16" s="17">
        <f t="shared" si="7"/>
        <v>0</v>
      </c>
      <c r="W16" s="54">
        <v>0</v>
      </c>
      <c r="X16" s="17">
        <f t="shared" si="8"/>
        <v>0</v>
      </c>
      <c r="Y16" s="63">
        <v>0</v>
      </c>
      <c r="Z16" s="17">
        <f t="shared" si="9"/>
        <v>0</v>
      </c>
      <c r="AA16" s="63">
        <f t="shared" si="15"/>
        <v>503</v>
      </c>
      <c r="AB16" s="67">
        <f t="shared" si="10"/>
        <v>95.62737642585552</v>
      </c>
      <c r="AC16" s="18">
        <v>23</v>
      </c>
      <c r="AD16" s="76">
        <f t="shared" si="11"/>
        <v>4.3726235741444865</v>
      </c>
      <c r="AE16" s="63">
        <f t="shared" si="12"/>
        <v>526</v>
      </c>
      <c r="AF16" s="45">
        <f>AE16/D16*100</f>
        <v>77.12609970674487</v>
      </c>
      <c r="AG16" s="36">
        <f t="shared" si="13"/>
        <v>-22.873900293255133</v>
      </c>
    </row>
    <row r="17" spans="1:33" ht="12.75">
      <c r="A17" s="239"/>
      <c r="B17" s="5">
        <v>364</v>
      </c>
      <c r="C17" s="3" t="s">
        <v>14</v>
      </c>
      <c r="D17" s="6">
        <v>0</v>
      </c>
      <c r="E17" s="16">
        <v>17</v>
      </c>
      <c r="F17" s="17">
        <f t="shared" si="0"/>
        <v>43.58974358974359</v>
      </c>
      <c r="G17" s="18">
        <v>14</v>
      </c>
      <c r="H17" s="17">
        <f t="shared" si="1"/>
        <v>35.8974358974359</v>
      </c>
      <c r="I17" s="60">
        <v>2</v>
      </c>
      <c r="J17" s="17">
        <f t="shared" si="2"/>
        <v>5.128205128205128</v>
      </c>
      <c r="K17" s="16">
        <v>1</v>
      </c>
      <c r="L17" s="17">
        <f t="shared" si="3"/>
        <v>2.564102564102564</v>
      </c>
      <c r="M17" s="63">
        <v>0</v>
      </c>
      <c r="N17" s="17">
        <f t="shared" si="4"/>
        <v>0</v>
      </c>
      <c r="O17" s="16">
        <v>4</v>
      </c>
      <c r="P17" s="17">
        <f t="shared" si="5"/>
        <v>10.256410256410255</v>
      </c>
      <c r="Q17" s="18">
        <v>0</v>
      </c>
      <c r="R17" s="17">
        <f t="shared" si="14"/>
        <v>0</v>
      </c>
      <c r="S17" s="54">
        <v>0</v>
      </c>
      <c r="T17" s="17">
        <f t="shared" si="6"/>
        <v>0</v>
      </c>
      <c r="U17" s="16">
        <v>0</v>
      </c>
      <c r="V17" s="17">
        <f t="shared" si="7"/>
        <v>0</v>
      </c>
      <c r="W17" s="54">
        <v>0</v>
      </c>
      <c r="X17" s="17">
        <f t="shared" si="8"/>
        <v>0</v>
      </c>
      <c r="Y17" s="63">
        <v>0</v>
      </c>
      <c r="Z17" s="17">
        <f t="shared" si="9"/>
        <v>0</v>
      </c>
      <c r="AA17" s="63">
        <f t="shared" si="15"/>
        <v>38</v>
      </c>
      <c r="AB17" s="67">
        <f t="shared" si="10"/>
        <v>97.43589743589743</v>
      </c>
      <c r="AC17" s="18">
        <v>1</v>
      </c>
      <c r="AD17" s="76">
        <f t="shared" si="11"/>
        <v>2.564102564102564</v>
      </c>
      <c r="AE17" s="63">
        <f t="shared" si="12"/>
        <v>39</v>
      </c>
      <c r="AF17" s="45">
        <f>AE17/250*100</f>
        <v>15.6</v>
      </c>
      <c r="AG17" s="36">
        <f t="shared" si="13"/>
        <v>-84.4</v>
      </c>
    </row>
    <row r="18" spans="1:33" ht="12.75">
      <c r="A18" s="239"/>
      <c r="B18" s="5">
        <v>365</v>
      </c>
      <c r="C18" s="3" t="s">
        <v>7</v>
      </c>
      <c r="D18" s="6">
        <v>380</v>
      </c>
      <c r="E18" s="16">
        <v>127</v>
      </c>
      <c r="F18" s="17">
        <f t="shared" si="0"/>
        <v>43.050847457627114</v>
      </c>
      <c r="G18" s="18">
        <v>116</v>
      </c>
      <c r="H18" s="17">
        <f t="shared" si="1"/>
        <v>39.32203389830509</v>
      </c>
      <c r="I18" s="60">
        <v>2</v>
      </c>
      <c r="J18" s="17">
        <f t="shared" si="2"/>
        <v>0.6779661016949152</v>
      </c>
      <c r="K18" s="16">
        <v>8</v>
      </c>
      <c r="L18" s="17">
        <f t="shared" si="3"/>
        <v>2.711864406779661</v>
      </c>
      <c r="M18" s="63">
        <v>0</v>
      </c>
      <c r="N18" s="17">
        <f t="shared" si="4"/>
        <v>0</v>
      </c>
      <c r="O18" s="16">
        <v>22</v>
      </c>
      <c r="P18" s="17">
        <f t="shared" si="5"/>
        <v>7.457627118644068</v>
      </c>
      <c r="Q18" s="18">
        <v>0</v>
      </c>
      <c r="R18" s="17">
        <f t="shared" si="14"/>
        <v>0</v>
      </c>
      <c r="S18" s="54">
        <v>2</v>
      </c>
      <c r="T18" s="17">
        <f t="shared" si="6"/>
        <v>0.6779661016949152</v>
      </c>
      <c r="U18" s="16">
        <v>0</v>
      </c>
      <c r="V18" s="17">
        <f t="shared" si="7"/>
        <v>0</v>
      </c>
      <c r="W18" s="54">
        <v>0</v>
      </c>
      <c r="X18" s="17">
        <f t="shared" si="8"/>
        <v>0</v>
      </c>
      <c r="Y18" s="63">
        <v>0</v>
      </c>
      <c r="Z18" s="17">
        <f t="shared" si="9"/>
        <v>0</v>
      </c>
      <c r="AA18" s="63">
        <f t="shared" si="15"/>
        <v>277</v>
      </c>
      <c r="AB18" s="67">
        <f t="shared" si="10"/>
        <v>93.89830508474576</v>
      </c>
      <c r="AC18" s="18">
        <v>18</v>
      </c>
      <c r="AD18" s="76">
        <f t="shared" si="11"/>
        <v>6.101694915254238</v>
      </c>
      <c r="AE18" s="63">
        <f t="shared" si="12"/>
        <v>295</v>
      </c>
      <c r="AF18" s="45">
        <f aca="true" t="shared" si="16" ref="AF18:AF44">AE18/D18*100</f>
        <v>77.63157894736842</v>
      </c>
      <c r="AG18" s="36">
        <f t="shared" si="13"/>
        <v>-22.368421052631575</v>
      </c>
    </row>
    <row r="19" spans="1:33" ht="12.75">
      <c r="A19" s="239"/>
      <c r="B19" s="5">
        <v>365</v>
      </c>
      <c r="C19" s="3" t="s">
        <v>8</v>
      </c>
      <c r="D19" s="6">
        <v>380</v>
      </c>
      <c r="E19" s="16">
        <v>145</v>
      </c>
      <c r="F19" s="17">
        <f t="shared" si="0"/>
        <v>48.821548821548824</v>
      </c>
      <c r="G19" s="18">
        <v>125</v>
      </c>
      <c r="H19" s="17">
        <f t="shared" si="1"/>
        <v>42.08754208754209</v>
      </c>
      <c r="I19" s="60">
        <v>1</v>
      </c>
      <c r="J19" s="17">
        <f t="shared" si="2"/>
        <v>0.33670033670033667</v>
      </c>
      <c r="K19" s="16">
        <v>4</v>
      </c>
      <c r="L19" s="17">
        <f t="shared" si="3"/>
        <v>1.3468013468013467</v>
      </c>
      <c r="M19" s="63">
        <v>1</v>
      </c>
      <c r="N19" s="17">
        <f t="shared" si="4"/>
        <v>0.33670033670033667</v>
      </c>
      <c r="O19" s="16">
        <v>8</v>
      </c>
      <c r="P19" s="17">
        <f t="shared" si="5"/>
        <v>2.6936026936026933</v>
      </c>
      <c r="Q19" s="18">
        <v>0</v>
      </c>
      <c r="R19" s="17">
        <f t="shared" si="14"/>
        <v>0</v>
      </c>
      <c r="S19" s="54">
        <v>2</v>
      </c>
      <c r="T19" s="17">
        <f t="shared" si="6"/>
        <v>0.6734006734006733</v>
      </c>
      <c r="U19" s="16">
        <v>0</v>
      </c>
      <c r="V19" s="17">
        <f t="shared" si="7"/>
        <v>0</v>
      </c>
      <c r="W19" s="54">
        <v>0</v>
      </c>
      <c r="X19" s="17">
        <f t="shared" si="8"/>
        <v>0</v>
      </c>
      <c r="Y19" s="63">
        <v>0</v>
      </c>
      <c r="Z19" s="17">
        <f t="shared" si="9"/>
        <v>0</v>
      </c>
      <c r="AA19" s="63">
        <f t="shared" si="15"/>
        <v>286</v>
      </c>
      <c r="AB19" s="67">
        <f t="shared" si="10"/>
        <v>96.29629629629629</v>
      </c>
      <c r="AC19" s="18">
        <v>11</v>
      </c>
      <c r="AD19" s="76">
        <f t="shared" si="11"/>
        <v>3.7037037037037033</v>
      </c>
      <c r="AE19" s="63">
        <f t="shared" si="12"/>
        <v>297</v>
      </c>
      <c r="AF19" s="45">
        <f t="shared" si="16"/>
        <v>78.15789473684211</v>
      </c>
      <c r="AG19" s="36">
        <f t="shared" si="13"/>
        <v>-21.84210526315789</v>
      </c>
    </row>
    <row r="20" spans="1:33" ht="12.75">
      <c r="A20" s="239"/>
      <c r="B20" s="5">
        <v>366</v>
      </c>
      <c r="C20" s="3" t="s">
        <v>7</v>
      </c>
      <c r="D20" s="6">
        <v>458</v>
      </c>
      <c r="E20" s="16">
        <v>191</v>
      </c>
      <c r="F20" s="17">
        <f t="shared" si="0"/>
        <v>57.878787878787875</v>
      </c>
      <c r="G20" s="18">
        <v>114</v>
      </c>
      <c r="H20" s="17">
        <f t="shared" si="1"/>
        <v>34.54545454545455</v>
      </c>
      <c r="I20" s="60">
        <v>3</v>
      </c>
      <c r="J20" s="17">
        <f t="shared" si="2"/>
        <v>0.9090909090909091</v>
      </c>
      <c r="K20" s="16">
        <v>10</v>
      </c>
      <c r="L20" s="17">
        <f t="shared" si="3"/>
        <v>3.0303030303030303</v>
      </c>
      <c r="M20" s="63">
        <v>1</v>
      </c>
      <c r="N20" s="17">
        <f t="shared" si="4"/>
        <v>0.30303030303030304</v>
      </c>
      <c r="O20" s="16">
        <v>10</v>
      </c>
      <c r="P20" s="17">
        <f t="shared" si="5"/>
        <v>3.0303030303030303</v>
      </c>
      <c r="Q20" s="18">
        <v>1</v>
      </c>
      <c r="R20" s="17">
        <f t="shared" si="14"/>
        <v>0.30303030303030304</v>
      </c>
      <c r="S20" s="54">
        <v>0</v>
      </c>
      <c r="T20" s="17">
        <f t="shared" si="6"/>
        <v>0</v>
      </c>
      <c r="U20" s="16">
        <v>0</v>
      </c>
      <c r="V20" s="17">
        <f t="shared" si="7"/>
        <v>0</v>
      </c>
      <c r="W20" s="54">
        <v>0</v>
      </c>
      <c r="X20" s="17">
        <f t="shared" si="8"/>
        <v>0</v>
      </c>
      <c r="Y20" s="63">
        <v>0</v>
      </c>
      <c r="Z20" s="17">
        <f t="shared" si="9"/>
        <v>0</v>
      </c>
      <c r="AA20" s="63">
        <f t="shared" si="15"/>
        <v>330</v>
      </c>
      <c r="AB20" s="67">
        <f t="shared" si="10"/>
        <v>100</v>
      </c>
      <c r="AC20" s="18">
        <v>0</v>
      </c>
      <c r="AD20" s="76">
        <f t="shared" si="11"/>
        <v>0</v>
      </c>
      <c r="AE20" s="63">
        <f t="shared" si="12"/>
        <v>330</v>
      </c>
      <c r="AF20" s="45">
        <f t="shared" si="16"/>
        <v>72.0524017467249</v>
      </c>
      <c r="AG20" s="36">
        <f t="shared" si="13"/>
        <v>-27.947598253275103</v>
      </c>
    </row>
    <row r="21" spans="1:33" ht="12.75">
      <c r="A21" s="239"/>
      <c r="B21" s="5">
        <v>366</v>
      </c>
      <c r="C21" s="3" t="s">
        <v>8</v>
      </c>
      <c r="D21" s="6">
        <v>458</v>
      </c>
      <c r="E21" s="16">
        <v>206</v>
      </c>
      <c r="F21" s="17">
        <f t="shared" si="0"/>
        <v>60.05830903790087</v>
      </c>
      <c r="G21" s="18">
        <v>97</v>
      </c>
      <c r="H21" s="17">
        <f t="shared" si="1"/>
        <v>28.279883381924197</v>
      </c>
      <c r="I21" s="60">
        <v>2</v>
      </c>
      <c r="J21" s="17">
        <f t="shared" si="2"/>
        <v>0.5830903790087464</v>
      </c>
      <c r="K21" s="16">
        <v>12</v>
      </c>
      <c r="L21" s="17">
        <f t="shared" si="3"/>
        <v>3.498542274052478</v>
      </c>
      <c r="M21" s="63">
        <v>1</v>
      </c>
      <c r="N21" s="17">
        <f t="shared" si="4"/>
        <v>0.2915451895043732</v>
      </c>
      <c r="O21" s="16">
        <v>11</v>
      </c>
      <c r="P21" s="17">
        <f t="shared" si="5"/>
        <v>3.206997084548105</v>
      </c>
      <c r="Q21" s="18">
        <v>1</v>
      </c>
      <c r="R21" s="17">
        <f t="shared" si="14"/>
        <v>0.2915451895043732</v>
      </c>
      <c r="S21" s="54">
        <v>1</v>
      </c>
      <c r="T21" s="17">
        <f t="shared" si="6"/>
        <v>0.2915451895043732</v>
      </c>
      <c r="U21" s="16">
        <v>0</v>
      </c>
      <c r="V21" s="17">
        <f t="shared" si="7"/>
        <v>0</v>
      </c>
      <c r="W21" s="54">
        <v>0</v>
      </c>
      <c r="X21" s="17">
        <f t="shared" si="8"/>
        <v>0</v>
      </c>
      <c r="Y21" s="63">
        <v>0</v>
      </c>
      <c r="Z21" s="17">
        <f t="shared" si="9"/>
        <v>0</v>
      </c>
      <c r="AA21" s="63">
        <f t="shared" si="15"/>
        <v>331</v>
      </c>
      <c r="AB21" s="67">
        <f t="shared" si="10"/>
        <v>96.50145772594753</v>
      </c>
      <c r="AC21" s="18">
        <v>12</v>
      </c>
      <c r="AD21" s="76">
        <f t="shared" si="11"/>
        <v>3.498542274052478</v>
      </c>
      <c r="AE21" s="63">
        <f t="shared" si="12"/>
        <v>343</v>
      </c>
      <c r="AF21" s="45">
        <f t="shared" si="16"/>
        <v>74.89082969432314</v>
      </c>
      <c r="AG21" s="36">
        <f t="shared" si="13"/>
        <v>-25.109170305676855</v>
      </c>
    </row>
    <row r="22" spans="1:33" ht="12.75">
      <c r="A22" s="239"/>
      <c r="B22" s="5">
        <v>367</v>
      </c>
      <c r="C22" s="3" t="s">
        <v>7</v>
      </c>
      <c r="D22" s="6">
        <v>452</v>
      </c>
      <c r="E22" s="16">
        <v>169</v>
      </c>
      <c r="F22" s="17">
        <f t="shared" si="0"/>
        <v>49.27113702623907</v>
      </c>
      <c r="G22" s="18">
        <v>132</v>
      </c>
      <c r="H22" s="17">
        <f t="shared" si="1"/>
        <v>38.48396501457726</v>
      </c>
      <c r="I22" s="60">
        <v>5</v>
      </c>
      <c r="J22" s="17">
        <f t="shared" si="2"/>
        <v>1.4577259475218658</v>
      </c>
      <c r="K22" s="16">
        <v>7</v>
      </c>
      <c r="L22" s="17">
        <f t="shared" si="3"/>
        <v>2.0408163265306123</v>
      </c>
      <c r="M22" s="63">
        <v>1</v>
      </c>
      <c r="N22" s="17">
        <f t="shared" si="4"/>
        <v>0.2915451895043732</v>
      </c>
      <c r="O22" s="16">
        <v>14</v>
      </c>
      <c r="P22" s="17">
        <f t="shared" si="5"/>
        <v>4.081632653061225</v>
      </c>
      <c r="Q22" s="18">
        <v>0</v>
      </c>
      <c r="R22" s="17">
        <f t="shared" si="14"/>
        <v>0</v>
      </c>
      <c r="S22" s="54">
        <v>3</v>
      </c>
      <c r="T22" s="17">
        <f t="shared" si="6"/>
        <v>0.8746355685131195</v>
      </c>
      <c r="U22" s="16">
        <v>0</v>
      </c>
      <c r="V22" s="17">
        <f t="shared" si="7"/>
        <v>0</v>
      </c>
      <c r="W22" s="54">
        <v>0</v>
      </c>
      <c r="X22" s="17">
        <f t="shared" si="8"/>
        <v>0</v>
      </c>
      <c r="Y22" s="63">
        <v>0</v>
      </c>
      <c r="Z22" s="17">
        <f t="shared" si="9"/>
        <v>0</v>
      </c>
      <c r="AA22" s="63">
        <f t="shared" si="15"/>
        <v>331</v>
      </c>
      <c r="AB22" s="67">
        <f t="shared" si="10"/>
        <v>96.50145772594753</v>
      </c>
      <c r="AC22" s="18">
        <v>12</v>
      </c>
      <c r="AD22" s="76">
        <f t="shared" si="11"/>
        <v>3.498542274052478</v>
      </c>
      <c r="AE22" s="63">
        <f t="shared" si="12"/>
        <v>343</v>
      </c>
      <c r="AF22" s="45">
        <f t="shared" si="16"/>
        <v>75.88495575221239</v>
      </c>
      <c r="AG22" s="36">
        <f t="shared" si="13"/>
        <v>-24.11504424778761</v>
      </c>
    </row>
    <row r="23" spans="1:33" ht="12.75">
      <c r="A23" s="239"/>
      <c r="B23" s="5">
        <v>367</v>
      </c>
      <c r="C23" s="3" t="s">
        <v>8</v>
      </c>
      <c r="D23" s="6">
        <v>453</v>
      </c>
      <c r="E23" s="16">
        <v>179</v>
      </c>
      <c r="F23" s="17">
        <f t="shared" si="0"/>
        <v>55.07692307692308</v>
      </c>
      <c r="G23" s="18">
        <v>123</v>
      </c>
      <c r="H23" s="17">
        <f t="shared" si="1"/>
        <v>37.84615384615385</v>
      </c>
      <c r="I23" s="60">
        <v>4</v>
      </c>
      <c r="J23" s="17">
        <f t="shared" si="2"/>
        <v>1.2307692307692308</v>
      </c>
      <c r="K23" s="16">
        <v>5</v>
      </c>
      <c r="L23" s="17">
        <f t="shared" si="3"/>
        <v>1.5384615384615385</v>
      </c>
      <c r="M23" s="63">
        <v>2</v>
      </c>
      <c r="N23" s="17">
        <f t="shared" si="4"/>
        <v>0.6153846153846154</v>
      </c>
      <c r="O23" s="16">
        <v>4</v>
      </c>
      <c r="P23" s="17">
        <f t="shared" si="5"/>
        <v>1.2307692307692308</v>
      </c>
      <c r="Q23" s="18">
        <v>0</v>
      </c>
      <c r="R23" s="17">
        <f t="shared" si="14"/>
        <v>0</v>
      </c>
      <c r="S23" s="54">
        <v>3</v>
      </c>
      <c r="T23" s="17">
        <f t="shared" si="6"/>
        <v>0.9230769230769231</v>
      </c>
      <c r="U23" s="16">
        <v>0</v>
      </c>
      <c r="V23" s="17">
        <f t="shared" si="7"/>
        <v>0</v>
      </c>
      <c r="W23" s="54">
        <v>0</v>
      </c>
      <c r="X23" s="17">
        <f t="shared" si="8"/>
        <v>0</v>
      </c>
      <c r="Y23" s="63">
        <v>0</v>
      </c>
      <c r="Z23" s="17">
        <f t="shared" si="9"/>
        <v>0</v>
      </c>
      <c r="AA23" s="63">
        <f t="shared" si="15"/>
        <v>320</v>
      </c>
      <c r="AB23" s="67">
        <f t="shared" si="10"/>
        <v>98.46153846153847</v>
      </c>
      <c r="AC23" s="18">
        <v>5</v>
      </c>
      <c r="AD23" s="76">
        <f t="shared" si="11"/>
        <v>1.5384615384615385</v>
      </c>
      <c r="AE23" s="63">
        <f t="shared" si="12"/>
        <v>325</v>
      </c>
      <c r="AF23" s="45">
        <f t="shared" si="16"/>
        <v>71.7439293598234</v>
      </c>
      <c r="AG23" s="36">
        <f t="shared" si="13"/>
        <v>-28.256070640176603</v>
      </c>
    </row>
    <row r="24" spans="1:33" ht="12.75">
      <c r="A24" s="239"/>
      <c r="B24" s="5">
        <v>368</v>
      </c>
      <c r="C24" s="3" t="s">
        <v>7</v>
      </c>
      <c r="D24" s="6">
        <v>415</v>
      </c>
      <c r="E24" s="16">
        <v>182</v>
      </c>
      <c r="F24" s="17">
        <f t="shared" si="0"/>
        <v>56.69781931464174</v>
      </c>
      <c r="G24" s="18">
        <v>105</v>
      </c>
      <c r="H24" s="17">
        <f t="shared" si="1"/>
        <v>32.71028037383177</v>
      </c>
      <c r="I24" s="60">
        <v>2</v>
      </c>
      <c r="J24" s="17">
        <f t="shared" si="2"/>
        <v>0.6230529595015576</v>
      </c>
      <c r="K24" s="16">
        <v>13</v>
      </c>
      <c r="L24" s="17">
        <f t="shared" si="3"/>
        <v>4.049844236760125</v>
      </c>
      <c r="M24" s="63">
        <v>2</v>
      </c>
      <c r="N24" s="17">
        <f t="shared" si="4"/>
        <v>0.6230529595015576</v>
      </c>
      <c r="O24" s="16">
        <v>2</v>
      </c>
      <c r="P24" s="17">
        <f t="shared" si="5"/>
        <v>0.6230529595015576</v>
      </c>
      <c r="Q24" s="18">
        <v>0</v>
      </c>
      <c r="R24" s="17">
        <f t="shared" si="14"/>
        <v>0</v>
      </c>
      <c r="S24" s="54">
        <v>0</v>
      </c>
      <c r="T24" s="17">
        <f t="shared" si="6"/>
        <v>0</v>
      </c>
      <c r="U24" s="16">
        <v>0</v>
      </c>
      <c r="V24" s="17">
        <f t="shared" si="7"/>
        <v>0</v>
      </c>
      <c r="W24" s="54">
        <v>1</v>
      </c>
      <c r="X24" s="17">
        <f t="shared" si="8"/>
        <v>0.3115264797507788</v>
      </c>
      <c r="Y24" s="63">
        <v>0</v>
      </c>
      <c r="Z24" s="17">
        <f t="shared" si="9"/>
        <v>0</v>
      </c>
      <c r="AA24" s="63">
        <f t="shared" si="15"/>
        <v>307</v>
      </c>
      <c r="AB24" s="67">
        <f t="shared" si="10"/>
        <v>95.6386292834891</v>
      </c>
      <c r="AC24" s="18">
        <v>14</v>
      </c>
      <c r="AD24" s="76">
        <f t="shared" si="11"/>
        <v>4.361370716510903</v>
      </c>
      <c r="AE24" s="63">
        <f t="shared" si="12"/>
        <v>321</v>
      </c>
      <c r="AF24" s="45">
        <f t="shared" si="16"/>
        <v>77.34939759036145</v>
      </c>
      <c r="AG24" s="36">
        <f t="shared" si="13"/>
        <v>-22.65060240963855</v>
      </c>
    </row>
    <row r="25" spans="1:33" ht="12.75">
      <c r="A25" s="239"/>
      <c r="B25" s="5">
        <v>368</v>
      </c>
      <c r="C25" s="3" t="s">
        <v>8</v>
      </c>
      <c r="D25" s="6">
        <v>416</v>
      </c>
      <c r="E25" s="16">
        <v>157</v>
      </c>
      <c r="F25" s="17">
        <f t="shared" si="0"/>
        <v>51.64473684210527</v>
      </c>
      <c r="G25" s="18">
        <v>113</v>
      </c>
      <c r="H25" s="17">
        <f t="shared" si="1"/>
        <v>37.17105263157895</v>
      </c>
      <c r="I25" s="60">
        <v>4</v>
      </c>
      <c r="J25" s="17">
        <f t="shared" si="2"/>
        <v>1.3157894736842104</v>
      </c>
      <c r="K25" s="16">
        <v>13</v>
      </c>
      <c r="L25" s="17">
        <f t="shared" si="3"/>
        <v>4.276315789473684</v>
      </c>
      <c r="M25" s="63">
        <v>3</v>
      </c>
      <c r="N25" s="17">
        <f t="shared" si="4"/>
        <v>0.9868421052631579</v>
      </c>
      <c r="O25" s="16">
        <v>5</v>
      </c>
      <c r="P25" s="17">
        <f t="shared" si="5"/>
        <v>1.644736842105263</v>
      </c>
      <c r="Q25" s="18">
        <v>0</v>
      </c>
      <c r="R25" s="17">
        <f t="shared" si="14"/>
        <v>0</v>
      </c>
      <c r="S25" s="54">
        <v>0</v>
      </c>
      <c r="T25" s="17">
        <f t="shared" si="6"/>
        <v>0</v>
      </c>
      <c r="U25" s="16">
        <v>0</v>
      </c>
      <c r="V25" s="17">
        <f t="shared" si="7"/>
        <v>0</v>
      </c>
      <c r="W25" s="54">
        <v>0</v>
      </c>
      <c r="X25" s="17">
        <f t="shared" si="8"/>
        <v>0</v>
      </c>
      <c r="Y25" s="63">
        <v>0</v>
      </c>
      <c r="Z25" s="17">
        <f t="shared" si="9"/>
        <v>0</v>
      </c>
      <c r="AA25" s="63">
        <f t="shared" si="15"/>
        <v>295</v>
      </c>
      <c r="AB25" s="67">
        <f t="shared" si="10"/>
        <v>97.03947368421053</v>
      </c>
      <c r="AC25" s="18">
        <v>9</v>
      </c>
      <c r="AD25" s="76">
        <f t="shared" si="11"/>
        <v>2.9605263157894735</v>
      </c>
      <c r="AE25" s="63">
        <f t="shared" si="12"/>
        <v>304</v>
      </c>
      <c r="AF25" s="45">
        <f t="shared" si="16"/>
        <v>73.07692307692307</v>
      </c>
      <c r="AG25" s="36">
        <f t="shared" si="13"/>
        <v>-26.923076923076934</v>
      </c>
    </row>
    <row r="26" spans="1:33" ht="12.75">
      <c r="A26" s="239"/>
      <c r="B26" s="5">
        <v>369</v>
      </c>
      <c r="C26" s="3" t="s">
        <v>7</v>
      </c>
      <c r="D26" s="6">
        <v>539</v>
      </c>
      <c r="E26" s="16">
        <v>160</v>
      </c>
      <c r="F26" s="17">
        <f t="shared" si="0"/>
        <v>32.1285140562249</v>
      </c>
      <c r="G26" s="18">
        <v>248</v>
      </c>
      <c r="H26" s="17">
        <f t="shared" si="1"/>
        <v>49.79919678714859</v>
      </c>
      <c r="I26" s="60">
        <v>16</v>
      </c>
      <c r="J26" s="17">
        <f t="shared" si="2"/>
        <v>3.2128514056224895</v>
      </c>
      <c r="K26" s="16">
        <v>7</v>
      </c>
      <c r="L26" s="17">
        <f t="shared" si="3"/>
        <v>1.4056224899598393</v>
      </c>
      <c r="M26" s="63">
        <v>1</v>
      </c>
      <c r="N26" s="17">
        <f t="shared" si="4"/>
        <v>0.2008032128514056</v>
      </c>
      <c r="O26" s="16">
        <v>9</v>
      </c>
      <c r="P26" s="17">
        <f t="shared" si="5"/>
        <v>1.8072289156626504</v>
      </c>
      <c r="Q26" s="18">
        <v>0</v>
      </c>
      <c r="R26" s="17">
        <f t="shared" si="14"/>
        <v>0</v>
      </c>
      <c r="S26" s="54">
        <v>2</v>
      </c>
      <c r="T26" s="17">
        <f t="shared" si="6"/>
        <v>0.4016064257028112</v>
      </c>
      <c r="U26" s="16">
        <v>0</v>
      </c>
      <c r="V26" s="17">
        <f t="shared" si="7"/>
        <v>0</v>
      </c>
      <c r="W26" s="54">
        <v>0</v>
      </c>
      <c r="X26" s="17">
        <f t="shared" si="8"/>
        <v>0</v>
      </c>
      <c r="Y26" s="63">
        <v>0</v>
      </c>
      <c r="Z26" s="17">
        <f t="shared" si="9"/>
        <v>0</v>
      </c>
      <c r="AA26" s="63">
        <f t="shared" si="15"/>
        <v>443</v>
      </c>
      <c r="AB26" s="67">
        <f t="shared" si="10"/>
        <v>88.95582329317268</v>
      </c>
      <c r="AC26" s="18">
        <v>55</v>
      </c>
      <c r="AD26" s="76">
        <f t="shared" si="11"/>
        <v>11.04417670682731</v>
      </c>
      <c r="AE26" s="63">
        <f t="shared" si="12"/>
        <v>498</v>
      </c>
      <c r="AF26" s="45">
        <f t="shared" si="16"/>
        <v>92.39332096474953</v>
      </c>
      <c r="AG26" s="36">
        <f t="shared" si="13"/>
        <v>-7.606679035250465</v>
      </c>
    </row>
    <row r="27" spans="1:33" ht="12.75">
      <c r="A27" s="239"/>
      <c r="B27" s="5">
        <v>370</v>
      </c>
      <c r="C27" s="3" t="s">
        <v>7</v>
      </c>
      <c r="D27" s="6">
        <v>462</v>
      </c>
      <c r="E27" s="16">
        <v>134</v>
      </c>
      <c r="F27" s="17">
        <f t="shared" si="0"/>
        <v>34.01015228426396</v>
      </c>
      <c r="G27" s="18">
        <v>187</v>
      </c>
      <c r="H27" s="17">
        <f t="shared" si="1"/>
        <v>47.46192893401015</v>
      </c>
      <c r="I27" s="60">
        <v>7</v>
      </c>
      <c r="J27" s="17">
        <f t="shared" si="2"/>
        <v>1.7766497461928936</v>
      </c>
      <c r="K27" s="16">
        <v>9</v>
      </c>
      <c r="L27" s="17">
        <f t="shared" si="3"/>
        <v>2.284263959390863</v>
      </c>
      <c r="M27" s="63">
        <v>2</v>
      </c>
      <c r="N27" s="17">
        <f t="shared" si="4"/>
        <v>0.5076142131979695</v>
      </c>
      <c r="O27" s="16">
        <v>4</v>
      </c>
      <c r="P27" s="17">
        <f t="shared" si="5"/>
        <v>1.015228426395939</v>
      </c>
      <c r="Q27" s="18">
        <v>0</v>
      </c>
      <c r="R27" s="17">
        <f t="shared" si="14"/>
        <v>0</v>
      </c>
      <c r="S27" s="54">
        <v>1</v>
      </c>
      <c r="T27" s="17">
        <f t="shared" si="6"/>
        <v>0.25380710659898476</v>
      </c>
      <c r="U27" s="16">
        <v>0</v>
      </c>
      <c r="V27" s="17">
        <f t="shared" si="7"/>
        <v>0</v>
      </c>
      <c r="W27" s="54">
        <v>0</v>
      </c>
      <c r="X27" s="17">
        <f t="shared" si="8"/>
        <v>0</v>
      </c>
      <c r="Y27" s="63">
        <v>0</v>
      </c>
      <c r="Z27" s="17">
        <f t="shared" si="9"/>
        <v>0</v>
      </c>
      <c r="AA27" s="63">
        <f t="shared" si="15"/>
        <v>344</v>
      </c>
      <c r="AB27" s="67">
        <f t="shared" si="10"/>
        <v>87.30964467005076</v>
      </c>
      <c r="AC27" s="18">
        <v>50</v>
      </c>
      <c r="AD27" s="76">
        <f t="shared" si="11"/>
        <v>12.690355329949238</v>
      </c>
      <c r="AE27" s="63">
        <f t="shared" si="12"/>
        <v>394</v>
      </c>
      <c r="AF27" s="45">
        <f t="shared" si="16"/>
        <v>85.28138528138528</v>
      </c>
      <c r="AG27" s="36">
        <f t="shared" si="13"/>
        <v>-14.718614718614717</v>
      </c>
    </row>
    <row r="28" spans="1:33" ht="12.75">
      <c r="A28" s="239"/>
      <c r="B28" s="5">
        <v>370</v>
      </c>
      <c r="C28" s="3" t="s">
        <v>8</v>
      </c>
      <c r="D28" s="6">
        <v>462</v>
      </c>
      <c r="E28" s="16">
        <v>134</v>
      </c>
      <c r="F28" s="17">
        <f t="shared" si="0"/>
        <v>34.271099744245525</v>
      </c>
      <c r="G28" s="18">
        <v>195</v>
      </c>
      <c r="H28" s="17">
        <f t="shared" si="1"/>
        <v>49.87212276214834</v>
      </c>
      <c r="I28" s="60">
        <v>12</v>
      </c>
      <c r="J28" s="17">
        <f t="shared" si="2"/>
        <v>3.0690537084398977</v>
      </c>
      <c r="K28" s="16">
        <v>5</v>
      </c>
      <c r="L28" s="17">
        <f t="shared" si="3"/>
        <v>1.278772378516624</v>
      </c>
      <c r="M28" s="63">
        <v>1</v>
      </c>
      <c r="N28" s="17">
        <f t="shared" si="4"/>
        <v>0.2557544757033248</v>
      </c>
      <c r="O28" s="16">
        <v>2</v>
      </c>
      <c r="P28" s="17">
        <f t="shared" si="5"/>
        <v>0.5115089514066496</v>
      </c>
      <c r="Q28" s="18">
        <v>0</v>
      </c>
      <c r="R28" s="17">
        <f t="shared" si="14"/>
        <v>0</v>
      </c>
      <c r="S28" s="54">
        <v>0</v>
      </c>
      <c r="T28" s="17">
        <f t="shared" si="6"/>
        <v>0</v>
      </c>
      <c r="U28" s="16">
        <v>0</v>
      </c>
      <c r="V28" s="17">
        <f t="shared" si="7"/>
        <v>0</v>
      </c>
      <c r="W28" s="54">
        <v>0</v>
      </c>
      <c r="X28" s="17">
        <f t="shared" si="8"/>
        <v>0</v>
      </c>
      <c r="Y28" s="63">
        <v>0</v>
      </c>
      <c r="Z28" s="17">
        <f t="shared" si="9"/>
        <v>0</v>
      </c>
      <c r="AA28" s="63">
        <f t="shared" si="15"/>
        <v>349</v>
      </c>
      <c r="AB28" s="67">
        <f t="shared" si="10"/>
        <v>89.25831202046037</v>
      </c>
      <c r="AC28" s="18">
        <v>42</v>
      </c>
      <c r="AD28" s="76">
        <f t="shared" si="11"/>
        <v>10.741687979539643</v>
      </c>
      <c r="AE28" s="63">
        <f t="shared" si="12"/>
        <v>391</v>
      </c>
      <c r="AF28" s="45">
        <f t="shared" si="16"/>
        <v>84.63203463203463</v>
      </c>
      <c r="AG28" s="36">
        <f t="shared" si="13"/>
        <v>-15.367965367965368</v>
      </c>
    </row>
    <row r="29" spans="1:33" ht="12.75">
      <c r="A29" s="239"/>
      <c r="B29" s="5">
        <v>371</v>
      </c>
      <c r="C29" s="3" t="s">
        <v>7</v>
      </c>
      <c r="D29" s="6">
        <v>556</v>
      </c>
      <c r="E29" s="16">
        <v>188</v>
      </c>
      <c r="F29" s="17">
        <f t="shared" si="0"/>
        <v>38.445807770961146</v>
      </c>
      <c r="G29" s="18">
        <v>241</v>
      </c>
      <c r="H29" s="17">
        <f t="shared" si="1"/>
        <v>49.284253578732105</v>
      </c>
      <c r="I29" s="60">
        <v>10</v>
      </c>
      <c r="J29" s="17">
        <f t="shared" si="2"/>
        <v>2.044989775051125</v>
      </c>
      <c r="K29" s="16">
        <v>6</v>
      </c>
      <c r="L29" s="17">
        <f t="shared" si="3"/>
        <v>1.2269938650306749</v>
      </c>
      <c r="M29" s="63">
        <v>1</v>
      </c>
      <c r="N29" s="17">
        <f t="shared" si="4"/>
        <v>0.2044989775051125</v>
      </c>
      <c r="O29" s="16">
        <v>2</v>
      </c>
      <c r="P29" s="17">
        <f t="shared" si="5"/>
        <v>0.408997955010225</v>
      </c>
      <c r="Q29" s="18">
        <v>0</v>
      </c>
      <c r="R29" s="17">
        <f t="shared" si="14"/>
        <v>0</v>
      </c>
      <c r="S29" s="54">
        <v>0</v>
      </c>
      <c r="T29" s="17">
        <f t="shared" si="6"/>
        <v>0</v>
      </c>
      <c r="U29" s="16">
        <v>0</v>
      </c>
      <c r="V29" s="17">
        <f t="shared" si="7"/>
        <v>0</v>
      </c>
      <c r="W29" s="54">
        <v>0</v>
      </c>
      <c r="X29" s="17">
        <f t="shared" si="8"/>
        <v>0</v>
      </c>
      <c r="Y29" s="63">
        <v>0</v>
      </c>
      <c r="Z29" s="17">
        <f t="shared" si="9"/>
        <v>0</v>
      </c>
      <c r="AA29" s="63">
        <f t="shared" si="15"/>
        <v>448</v>
      </c>
      <c r="AB29" s="67">
        <f t="shared" si="10"/>
        <v>91.61554192229039</v>
      </c>
      <c r="AC29" s="18">
        <v>41</v>
      </c>
      <c r="AD29" s="76">
        <f t="shared" si="11"/>
        <v>8.384458077709612</v>
      </c>
      <c r="AE29" s="63">
        <f t="shared" si="12"/>
        <v>489</v>
      </c>
      <c r="AF29" s="45">
        <f t="shared" si="16"/>
        <v>87.94964028776978</v>
      </c>
      <c r="AG29" s="36">
        <f t="shared" si="13"/>
        <v>-12.050359712230218</v>
      </c>
    </row>
    <row r="30" spans="1:33" ht="12.75">
      <c r="A30" s="239"/>
      <c r="B30" s="5">
        <v>372</v>
      </c>
      <c r="C30" s="3" t="s">
        <v>7</v>
      </c>
      <c r="D30" s="6">
        <v>462</v>
      </c>
      <c r="E30" s="16">
        <v>194</v>
      </c>
      <c r="F30" s="17">
        <f t="shared" si="0"/>
        <v>45.8628841607565</v>
      </c>
      <c r="G30" s="18">
        <v>154</v>
      </c>
      <c r="H30" s="17">
        <f t="shared" si="1"/>
        <v>36.40661938534279</v>
      </c>
      <c r="I30" s="60">
        <v>7</v>
      </c>
      <c r="J30" s="17">
        <f t="shared" si="2"/>
        <v>1.6548463356973995</v>
      </c>
      <c r="K30" s="16">
        <v>17</v>
      </c>
      <c r="L30" s="17">
        <f t="shared" si="3"/>
        <v>4.0189125295508275</v>
      </c>
      <c r="M30" s="63">
        <v>4</v>
      </c>
      <c r="N30" s="17">
        <f t="shared" si="4"/>
        <v>0.9456264775413712</v>
      </c>
      <c r="O30" s="16">
        <v>2</v>
      </c>
      <c r="P30" s="17">
        <f t="shared" si="5"/>
        <v>0.4728132387706856</v>
      </c>
      <c r="Q30" s="18">
        <v>0</v>
      </c>
      <c r="R30" s="17">
        <f t="shared" si="14"/>
        <v>0</v>
      </c>
      <c r="S30" s="54">
        <v>0</v>
      </c>
      <c r="T30" s="17">
        <f t="shared" si="6"/>
        <v>0</v>
      </c>
      <c r="U30" s="16">
        <v>0</v>
      </c>
      <c r="V30" s="17">
        <f t="shared" si="7"/>
        <v>0</v>
      </c>
      <c r="W30" s="54">
        <v>0</v>
      </c>
      <c r="X30" s="17">
        <f t="shared" si="8"/>
        <v>0</v>
      </c>
      <c r="Y30" s="63">
        <v>0</v>
      </c>
      <c r="Z30" s="17">
        <f t="shared" si="9"/>
        <v>0</v>
      </c>
      <c r="AA30" s="63">
        <f t="shared" si="15"/>
        <v>378</v>
      </c>
      <c r="AB30" s="67">
        <f t="shared" si="10"/>
        <v>89.36170212765957</v>
      </c>
      <c r="AC30" s="18">
        <v>45</v>
      </c>
      <c r="AD30" s="76">
        <f t="shared" si="11"/>
        <v>10.638297872340425</v>
      </c>
      <c r="AE30" s="63">
        <f t="shared" si="12"/>
        <v>423</v>
      </c>
      <c r="AF30" s="45">
        <f t="shared" si="16"/>
        <v>91.55844155844156</v>
      </c>
      <c r="AG30" s="36">
        <f t="shared" si="13"/>
        <v>-8.441558441558442</v>
      </c>
    </row>
    <row r="31" spans="1:33" ht="12.75">
      <c r="A31" s="239"/>
      <c r="B31" s="5">
        <v>372</v>
      </c>
      <c r="C31" s="3" t="s">
        <v>8</v>
      </c>
      <c r="D31" s="6">
        <v>462</v>
      </c>
      <c r="E31" s="16">
        <v>169</v>
      </c>
      <c r="F31" s="17">
        <f t="shared" si="0"/>
        <v>41.83168316831683</v>
      </c>
      <c r="G31" s="18">
        <v>170</v>
      </c>
      <c r="H31" s="17">
        <f t="shared" si="1"/>
        <v>42.07920792079208</v>
      </c>
      <c r="I31" s="60">
        <v>12</v>
      </c>
      <c r="J31" s="17">
        <f t="shared" si="2"/>
        <v>2.9702970297029703</v>
      </c>
      <c r="K31" s="16">
        <v>7</v>
      </c>
      <c r="L31" s="17">
        <f t="shared" si="3"/>
        <v>1.7326732673267329</v>
      </c>
      <c r="M31" s="63">
        <v>4</v>
      </c>
      <c r="N31" s="17">
        <f t="shared" si="4"/>
        <v>0.9900990099009901</v>
      </c>
      <c r="O31" s="16">
        <v>1</v>
      </c>
      <c r="P31" s="17">
        <f t="shared" si="5"/>
        <v>0.24752475247524752</v>
      </c>
      <c r="Q31" s="18">
        <v>0</v>
      </c>
      <c r="R31" s="17">
        <f t="shared" si="14"/>
        <v>0</v>
      </c>
      <c r="S31" s="54">
        <v>0</v>
      </c>
      <c r="T31" s="17">
        <f t="shared" si="6"/>
        <v>0</v>
      </c>
      <c r="U31" s="16">
        <v>0</v>
      </c>
      <c r="V31" s="17">
        <f t="shared" si="7"/>
        <v>0</v>
      </c>
      <c r="W31" s="54">
        <v>0</v>
      </c>
      <c r="X31" s="17">
        <f t="shared" si="8"/>
        <v>0</v>
      </c>
      <c r="Y31" s="63">
        <v>0</v>
      </c>
      <c r="Z31" s="17">
        <f t="shared" si="9"/>
        <v>0</v>
      </c>
      <c r="AA31" s="63">
        <f t="shared" si="15"/>
        <v>363</v>
      </c>
      <c r="AB31" s="67">
        <f t="shared" si="10"/>
        <v>89.85148514851485</v>
      </c>
      <c r="AC31" s="18">
        <v>41</v>
      </c>
      <c r="AD31" s="76">
        <f t="shared" si="11"/>
        <v>10.14851485148515</v>
      </c>
      <c r="AE31" s="63">
        <f t="shared" si="12"/>
        <v>404</v>
      </c>
      <c r="AF31" s="45">
        <f t="shared" si="16"/>
        <v>87.44588744588745</v>
      </c>
      <c r="AG31" s="36">
        <f t="shared" si="13"/>
        <v>-12.55411255411255</v>
      </c>
    </row>
    <row r="32" spans="1:33" ht="12.75">
      <c r="A32" s="239"/>
      <c r="B32" s="5">
        <v>373</v>
      </c>
      <c r="C32" s="3" t="s">
        <v>7</v>
      </c>
      <c r="D32" s="6">
        <v>488</v>
      </c>
      <c r="E32" s="16">
        <v>191</v>
      </c>
      <c r="F32" s="17">
        <f t="shared" si="0"/>
        <v>45.476190476190474</v>
      </c>
      <c r="G32" s="18">
        <v>186</v>
      </c>
      <c r="H32" s="17">
        <f t="shared" si="1"/>
        <v>44.285714285714285</v>
      </c>
      <c r="I32" s="60">
        <v>4</v>
      </c>
      <c r="J32" s="17">
        <f t="shared" si="2"/>
        <v>0.9523809523809524</v>
      </c>
      <c r="K32" s="16">
        <v>9</v>
      </c>
      <c r="L32" s="17">
        <f t="shared" si="3"/>
        <v>2.142857142857143</v>
      </c>
      <c r="M32" s="63">
        <v>4</v>
      </c>
      <c r="N32" s="17">
        <f t="shared" si="4"/>
        <v>0.9523809523809524</v>
      </c>
      <c r="O32" s="16">
        <v>1</v>
      </c>
      <c r="P32" s="17">
        <f t="shared" si="5"/>
        <v>0.2380952380952381</v>
      </c>
      <c r="Q32" s="18">
        <v>1</v>
      </c>
      <c r="R32" s="17">
        <f t="shared" si="14"/>
        <v>0.2380952380952381</v>
      </c>
      <c r="S32" s="54">
        <v>3</v>
      </c>
      <c r="T32" s="17">
        <f t="shared" si="6"/>
        <v>0.7142857142857143</v>
      </c>
      <c r="U32" s="16">
        <v>0</v>
      </c>
      <c r="V32" s="17">
        <f t="shared" si="7"/>
        <v>0</v>
      </c>
      <c r="W32" s="54">
        <v>0</v>
      </c>
      <c r="X32" s="17">
        <f t="shared" si="8"/>
        <v>0</v>
      </c>
      <c r="Y32" s="63">
        <v>1</v>
      </c>
      <c r="Z32" s="17">
        <f t="shared" si="9"/>
        <v>0.2380952380952381</v>
      </c>
      <c r="AA32" s="63">
        <f t="shared" si="15"/>
        <v>400</v>
      </c>
      <c r="AB32" s="67">
        <f t="shared" si="10"/>
        <v>95.23809523809523</v>
      </c>
      <c r="AC32" s="18">
        <v>20</v>
      </c>
      <c r="AD32" s="76">
        <f t="shared" si="11"/>
        <v>4.761904761904762</v>
      </c>
      <c r="AE32" s="63">
        <f t="shared" si="12"/>
        <v>420</v>
      </c>
      <c r="AF32" s="45">
        <f t="shared" si="16"/>
        <v>86.0655737704918</v>
      </c>
      <c r="AG32" s="36">
        <f t="shared" si="13"/>
        <v>-13.934426229508205</v>
      </c>
    </row>
    <row r="33" spans="1:33" ht="12.75">
      <c r="A33" s="239"/>
      <c r="B33" s="5">
        <v>374</v>
      </c>
      <c r="C33" s="3" t="s">
        <v>7</v>
      </c>
      <c r="D33" s="6">
        <v>237</v>
      </c>
      <c r="E33" s="16">
        <v>93</v>
      </c>
      <c r="F33" s="17">
        <f t="shared" si="0"/>
        <v>44.285714285714285</v>
      </c>
      <c r="G33" s="18">
        <v>70</v>
      </c>
      <c r="H33" s="17">
        <f t="shared" si="1"/>
        <v>33.33333333333333</v>
      </c>
      <c r="I33" s="60">
        <v>6</v>
      </c>
      <c r="J33" s="17">
        <f t="shared" si="2"/>
        <v>2.857142857142857</v>
      </c>
      <c r="K33" s="16">
        <v>15</v>
      </c>
      <c r="L33" s="17">
        <f t="shared" si="3"/>
        <v>7.142857142857142</v>
      </c>
      <c r="M33" s="63">
        <v>3</v>
      </c>
      <c r="N33" s="17">
        <f t="shared" si="4"/>
        <v>1.4285714285714286</v>
      </c>
      <c r="O33" s="16">
        <v>3</v>
      </c>
      <c r="P33" s="17">
        <f t="shared" si="5"/>
        <v>1.4285714285714286</v>
      </c>
      <c r="Q33" s="18">
        <v>0</v>
      </c>
      <c r="R33" s="17">
        <f t="shared" si="14"/>
        <v>0</v>
      </c>
      <c r="S33" s="54">
        <v>0</v>
      </c>
      <c r="T33" s="17">
        <f t="shared" si="6"/>
        <v>0</v>
      </c>
      <c r="U33" s="16">
        <v>0</v>
      </c>
      <c r="V33" s="17">
        <f t="shared" si="7"/>
        <v>0</v>
      </c>
      <c r="W33" s="54">
        <v>0</v>
      </c>
      <c r="X33" s="17">
        <f t="shared" si="8"/>
        <v>0</v>
      </c>
      <c r="Y33" s="63">
        <v>0</v>
      </c>
      <c r="Z33" s="17">
        <f t="shared" si="9"/>
        <v>0</v>
      </c>
      <c r="AA33" s="63">
        <f t="shared" si="15"/>
        <v>190</v>
      </c>
      <c r="AB33" s="67">
        <f t="shared" si="10"/>
        <v>90.47619047619048</v>
      </c>
      <c r="AC33" s="18">
        <v>20</v>
      </c>
      <c r="AD33" s="76">
        <f t="shared" si="11"/>
        <v>9.523809523809524</v>
      </c>
      <c r="AE33" s="63">
        <f t="shared" si="12"/>
        <v>210</v>
      </c>
      <c r="AF33" s="45">
        <f t="shared" si="16"/>
        <v>88.60759493670885</v>
      </c>
      <c r="AG33" s="36">
        <f t="shared" si="13"/>
        <v>-11.39240506329115</v>
      </c>
    </row>
    <row r="34" spans="1:33" ht="12.75">
      <c r="A34" s="239"/>
      <c r="B34" s="5">
        <v>375</v>
      </c>
      <c r="C34" s="3" t="s">
        <v>7</v>
      </c>
      <c r="D34" s="6">
        <v>521</v>
      </c>
      <c r="E34" s="16">
        <v>139</v>
      </c>
      <c r="F34" s="17">
        <f t="shared" si="0"/>
        <v>33.17422434367542</v>
      </c>
      <c r="G34" s="18">
        <v>220</v>
      </c>
      <c r="H34" s="17">
        <f t="shared" si="1"/>
        <v>52.50596658711218</v>
      </c>
      <c r="I34" s="60">
        <v>8</v>
      </c>
      <c r="J34" s="17">
        <f t="shared" si="2"/>
        <v>1.9093078758949882</v>
      </c>
      <c r="K34" s="16">
        <v>3</v>
      </c>
      <c r="L34" s="17">
        <f t="shared" si="3"/>
        <v>0.7159904534606205</v>
      </c>
      <c r="M34" s="63">
        <v>1</v>
      </c>
      <c r="N34" s="17">
        <f t="shared" si="4"/>
        <v>0.23866348448687352</v>
      </c>
      <c r="O34" s="16">
        <v>7</v>
      </c>
      <c r="P34" s="17">
        <f t="shared" si="5"/>
        <v>1.6706443914081146</v>
      </c>
      <c r="Q34" s="18">
        <v>0</v>
      </c>
      <c r="R34" s="17">
        <f t="shared" si="14"/>
        <v>0</v>
      </c>
      <c r="S34" s="54">
        <v>1</v>
      </c>
      <c r="T34" s="17">
        <f t="shared" si="6"/>
        <v>0.23866348448687352</v>
      </c>
      <c r="U34" s="16">
        <v>0</v>
      </c>
      <c r="V34" s="17">
        <f t="shared" si="7"/>
        <v>0</v>
      </c>
      <c r="W34" s="54">
        <v>0</v>
      </c>
      <c r="X34" s="17">
        <f t="shared" si="8"/>
        <v>0</v>
      </c>
      <c r="Y34" s="63">
        <v>0</v>
      </c>
      <c r="Z34" s="17">
        <f t="shared" si="9"/>
        <v>0</v>
      </c>
      <c r="AA34" s="63">
        <f t="shared" si="15"/>
        <v>379</v>
      </c>
      <c r="AB34" s="67">
        <f t="shared" si="10"/>
        <v>90.45346062052506</v>
      </c>
      <c r="AC34" s="18">
        <v>40</v>
      </c>
      <c r="AD34" s="76">
        <f t="shared" si="11"/>
        <v>9.54653937947494</v>
      </c>
      <c r="AE34" s="63">
        <f t="shared" si="12"/>
        <v>419</v>
      </c>
      <c r="AF34" s="45">
        <f t="shared" si="16"/>
        <v>80.42226487523992</v>
      </c>
      <c r="AG34" s="36">
        <f t="shared" si="13"/>
        <v>-19.577735124760082</v>
      </c>
    </row>
    <row r="35" spans="1:33" ht="12.75">
      <c r="A35" s="239"/>
      <c r="B35" s="5">
        <v>375</v>
      </c>
      <c r="C35" s="3" t="s">
        <v>8</v>
      </c>
      <c r="D35" s="6">
        <v>521</v>
      </c>
      <c r="E35" s="16">
        <v>124</v>
      </c>
      <c r="F35" s="17">
        <f t="shared" si="0"/>
        <v>32.20779220779221</v>
      </c>
      <c r="G35" s="18">
        <v>229</v>
      </c>
      <c r="H35" s="17">
        <f t="shared" si="1"/>
        <v>59.480519480519476</v>
      </c>
      <c r="I35" s="60">
        <v>11</v>
      </c>
      <c r="J35" s="17">
        <f t="shared" si="2"/>
        <v>2.857142857142857</v>
      </c>
      <c r="K35" s="16">
        <v>7</v>
      </c>
      <c r="L35" s="17">
        <f t="shared" si="3"/>
        <v>1.8181818181818181</v>
      </c>
      <c r="M35" s="63">
        <v>1</v>
      </c>
      <c r="N35" s="17">
        <f t="shared" si="4"/>
        <v>0.2597402597402597</v>
      </c>
      <c r="O35" s="16">
        <v>11</v>
      </c>
      <c r="P35" s="17">
        <f t="shared" si="5"/>
        <v>2.857142857142857</v>
      </c>
      <c r="Q35" s="18">
        <v>0</v>
      </c>
      <c r="R35" s="17">
        <f t="shared" si="14"/>
        <v>0</v>
      </c>
      <c r="S35" s="54">
        <v>2</v>
      </c>
      <c r="T35" s="17">
        <f t="shared" si="6"/>
        <v>0.5194805194805194</v>
      </c>
      <c r="U35" s="16">
        <v>0</v>
      </c>
      <c r="V35" s="17">
        <f t="shared" si="7"/>
        <v>0</v>
      </c>
      <c r="W35" s="54">
        <v>0</v>
      </c>
      <c r="X35" s="17">
        <f t="shared" si="8"/>
        <v>0</v>
      </c>
      <c r="Y35" s="63">
        <v>0</v>
      </c>
      <c r="Z35" s="17">
        <f t="shared" si="9"/>
        <v>0</v>
      </c>
      <c r="AA35" s="63">
        <f t="shared" si="15"/>
        <v>385</v>
      </c>
      <c r="AB35" s="67">
        <f t="shared" si="10"/>
        <v>100</v>
      </c>
      <c r="AC35" s="18">
        <v>0</v>
      </c>
      <c r="AD35" s="76">
        <f t="shared" si="11"/>
        <v>0</v>
      </c>
      <c r="AE35" s="63">
        <f t="shared" si="12"/>
        <v>385</v>
      </c>
      <c r="AF35" s="45">
        <f t="shared" si="16"/>
        <v>73.89635316698656</v>
      </c>
      <c r="AG35" s="36">
        <f t="shared" si="13"/>
        <v>-26.103646833013443</v>
      </c>
    </row>
    <row r="36" spans="1:33" ht="12.75">
      <c r="A36" s="239"/>
      <c r="B36" s="5">
        <v>376</v>
      </c>
      <c r="C36" s="3" t="s">
        <v>7</v>
      </c>
      <c r="D36" s="6">
        <v>498</v>
      </c>
      <c r="E36" s="16">
        <v>158</v>
      </c>
      <c r="F36" s="17">
        <f t="shared" si="0"/>
        <v>36.915887850467286</v>
      </c>
      <c r="G36" s="18">
        <v>225</v>
      </c>
      <c r="H36" s="17">
        <f t="shared" si="1"/>
        <v>52.570093457943926</v>
      </c>
      <c r="I36" s="63">
        <v>5</v>
      </c>
      <c r="J36" s="17">
        <f t="shared" si="2"/>
        <v>1.1682242990654206</v>
      </c>
      <c r="K36" s="16">
        <v>3</v>
      </c>
      <c r="L36" s="17">
        <f t="shared" si="3"/>
        <v>0.7009345794392523</v>
      </c>
      <c r="M36" s="63">
        <v>1</v>
      </c>
      <c r="N36" s="17">
        <f t="shared" si="4"/>
        <v>0.23364485981308408</v>
      </c>
      <c r="O36" s="16">
        <v>1</v>
      </c>
      <c r="P36" s="17">
        <f t="shared" si="5"/>
        <v>0.23364485981308408</v>
      </c>
      <c r="Q36" s="18">
        <v>0</v>
      </c>
      <c r="R36" s="17">
        <f t="shared" si="14"/>
        <v>0</v>
      </c>
      <c r="S36" s="54">
        <v>0</v>
      </c>
      <c r="T36" s="17">
        <f t="shared" si="6"/>
        <v>0</v>
      </c>
      <c r="U36" s="16">
        <v>0</v>
      </c>
      <c r="V36" s="17">
        <f t="shared" si="7"/>
        <v>0</v>
      </c>
      <c r="W36" s="54">
        <v>0</v>
      </c>
      <c r="X36" s="17">
        <f t="shared" si="8"/>
        <v>0</v>
      </c>
      <c r="Y36" s="63">
        <v>0</v>
      </c>
      <c r="Z36" s="17">
        <f t="shared" si="9"/>
        <v>0</v>
      </c>
      <c r="AA36" s="63">
        <f t="shared" si="15"/>
        <v>393</v>
      </c>
      <c r="AB36" s="67">
        <f t="shared" si="10"/>
        <v>91.82242990654206</v>
      </c>
      <c r="AC36" s="18">
        <v>35</v>
      </c>
      <c r="AD36" s="76">
        <f t="shared" si="11"/>
        <v>8.177570093457943</v>
      </c>
      <c r="AE36" s="63">
        <f t="shared" si="12"/>
        <v>428</v>
      </c>
      <c r="AF36" s="45">
        <f t="shared" si="16"/>
        <v>85.94377510040161</v>
      </c>
      <c r="AG36" s="36">
        <f t="shared" si="13"/>
        <v>-14.05622489959839</v>
      </c>
    </row>
    <row r="37" spans="1:33" ht="12.75">
      <c r="A37" s="239"/>
      <c r="B37" s="5">
        <v>376</v>
      </c>
      <c r="C37" s="3" t="s">
        <v>8</v>
      </c>
      <c r="D37" s="6">
        <v>499</v>
      </c>
      <c r="E37" s="16">
        <v>153</v>
      </c>
      <c r="F37" s="17">
        <f t="shared" si="0"/>
        <v>38.25</v>
      </c>
      <c r="G37" s="18">
        <v>172</v>
      </c>
      <c r="H37" s="17">
        <f t="shared" si="1"/>
        <v>43</v>
      </c>
      <c r="I37" s="63">
        <v>9</v>
      </c>
      <c r="J37" s="17">
        <f t="shared" si="2"/>
        <v>2.25</v>
      </c>
      <c r="K37" s="16">
        <v>3</v>
      </c>
      <c r="L37" s="17">
        <f t="shared" si="3"/>
        <v>0.75</v>
      </c>
      <c r="M37" s="63">
        <v>3</v>
      </c>
      <c r="N37" s="17">
        <f t="shared" si="4"/>
        <v>0.75</v>
      </c>
      <c r="O37" s="16">
        <v>5</v>
      </c>
      <c r="P37" s="17">
        <f t="shared" si="5"/>
        <v>1.25</v>
      </c>
      <c r="Q37" s="18">
        <v>0</v>
      </c>
      <c r="R37" s="17">
        <f t="shared" si="14"/>
        <v>0</v>
      </c>
      <c r="S37" s="54">
        <v>0</v>
      </c>
      <c r="T37" s="17">
        <f t="shared" si="6"/>
        <v>0</v>
      </c>
      <c r="U37" s="16">
        <v>0</v>
      </c>
      <c r="V37" s="17">
        <f t="shared" si="7"/>
        <v>0</v>
      </c>
      <c r="W37" s="54">
        <v>0</v>
      </c>
      <c r="X37" s="17">
        <f t="shared" si="8"/>
        <v>0</v>
      </c>
      <c r="Y37" s="63">
        <v>0</v>
      </c>
      <c r="Z37" s="17">
        <f t="shared" si="9"/>
        <v>0</v>
      </c>
      <c r="AA37" s="63">
        <f t="shared" si="15"/>
        <v>345</v>
      </c>
      <c r="AB37" s="67">
        <f t="shared" si="10"/>
        <v>86.25</v>
      </c>
      <c r="AC37" s="18">
        <v>55</v>
      </c>
      <c r="AD37" s="76">
        <f t="shared" si="11"/>
        <v>13.750000000000002</v>
      </c>
      <c r="AE37" s="63">
        <f t="shared" si="12"/>
        <v>400</v>
      </c>
      <c r="AF37" s="45">
        <f t="shared" si="16"/>
        <v>80.16032064128257</v>
      </c>
      <c r="AG37" s="36">
        <f t="shared" si="13"/>
        <v>-19.839679358717433</v>
      </c>
    </row>
    <row r="38" spans="1:33" ht="12.75">
      <c r="A38" s="239"/>
      <c r="B38" s="5">
        <v>377</v>
      </c>
      <c r="C38" s="3" t="s">
        <v>7</v>
      </c>
      <c r="D38" s="6">
        <v>481</v>
      </c>
      <c r="E38" s="16">
        <v>175</v>
      </c>
      <c r="F38" s="17">
        <f t="shared" si="0"/>
        <v>47.425474254742554</v>
      </c>
      <c r="G38" s="18">
        <v>144</v>
      </c>
      <c r="H38" s="17">
        <f t="shared" si="1"/>
        <v>39.02439024390244</v>
      </c>
      <c r="I38" s="63">
        <v>7</v>
      </c>
      <c r="J38" s="17">
        <f t="shared" si="2"/>
        <v>1.8970189701897018</v>
      </c>
      <c r="K38" s="16">
        <v>1</v>
      </c>
      <c r="L38" s="17">
        <f t="shared" si="3"/>
        <v>0.27100271002710025</v>
      </c>
      <c r="M38" s="63">
        <v>2</v>
      </c>
      <c r="N38" s="17">
        <f t="shared" si="4"/>
        <v>0.5420054200542005</v>
      </c>
      <c r="O38" s="16">
        <v>9</v>
      </c>
      <c r="P38" s="17">
        <f t="shared" si="5"/>
        <v>2.4390243902439024</v>
      </c>
      <c r="Q38" s="18">
        <v>0</v>
      </c>
      <c r="R38" s="17">
        <f t="shared" si="14"/>
        <v>0</v>
      </c>
      <c r="S38" s="54">
        <v>0</v>
      </c>
      <c r="T38" s="17">
        <f t="shared" si="6"/>
        <v>0</v>
      </c>
      <c r="U38" s="16">
        <v>0</v>
      </c>
      <c r="V38" s="17">
        <f t="shared" si="7"/>
        <v>0</v>
      </c>
      <c r="W38" s="54">
        <v>0</v>
      </c>
      <c r="X38" s="17">
        <f t="shared" si="8"/>
        <v>0</v>
      </c>
      <c r="Y38" s="63">
        <v>0</v>
      </c>
      <c r="Z38" s="17">
        <f t="shared" si="9"/>
        <v>0</v>
      </c>
      <c r="AA38" s="63">
        <f t="shared" si="15"/>
        <v>338</v>
      </c>
      <c r="AB38" s="67">
        <f t="shared" si="10"/>
        <v>91.59891598915989</v>
      </c>
      <c r="AC38" s="18">
        <v>31</v>
      </c>
      <c r="AD38" s="76">
        <f t="shared" si="11"/>
        <v>8.401084010840108</v>
      </c>
      <c r="AE38" s="63">
        <f t="shared" si="12"/>
        <v>369</v>
      </c>
      <c r="AF38" s="45">
        <f t="shared" si="16"/>
        <v>76.71517671517671</v>
      </c>
      <c r="AG38" s="36">
        <f t="shared" si="13"/>
        <v>-23.28482328482329</v>
      </c>
    </row>
    <row r="39" spans="1:33" ht="12.75">
      <c r="A39" s="239"/>
      <c r="B39" s="5">
        <v>377</v>
      </c>
      <c r="C39" s="3" t="s">
        <v>8</v>
      </c>
      <c r="D39" s="6">
        <v>482</v>
      </c>
      <c r="E39" s="16">
        <v>188</v>
      </c>
      <c r="F39" s="17">
        <f t="shared" si="0"/>
        <v>48.57881136950905</v>
      </c>
      <c r="G39" s="18">
        <v>140</v>
      </c>
      <c r="H39" s="17">
        <f t="shared" si="1"/>
        <v>36.17571059431525</v>
      </c>
      <c r="I39" s="63">
        <v>8</v>
      </c>
      <c r="J39" s="17">
        <f t="shared" si="2"/>
        <v>2.0671834625323</v>
      </c>
      <c r="K39" s="16">
        <v>6</v>
      </c>
      <c r="L39" s="17">
        <f t="shared" si="3"/>
        <v>1.550387596899225</v>
      </c>
      <c r="M39" s="63">
        <v>0</v>
      </c>
      <c r="N39" s="17">
        <f t="shared" si="4"/>
        <v>0</v>
      </c>
      <c r="O39" s="16">
        <v>16</v>
      </c>
      <c r="P39" s="17">
        <f t="shared" si="5"/>
        <v>4.1343669250646</v>
      </c>
      <c r="Q39" s="18">
        <v>0</v>
      </c>
      <c r="R39" s="17">
        <f t="shared" si="14"/>
        <v>0</v>
      </c>
      <c r="S39" s="54">
        <v>0</v>
      </c>
      <c r="T39" s="17">
        <f t="shared" si="6"/>
        <v>0</v>
      </c>
      <c r="U39" s="16">
        <v>0</v>
      </c>
      <c r="V39" s="17">
        <f t="shared" si="7"/>
        <v>0</v>
      </c>
      <c r="W39" s="54">
        <v>0</v>
      </c>
      <c r="X39" s="17">
        <f t="shared" si="8"/>
        <v>0</v>
      </c>
      <c r="Y39" s="63">
        <v>0</v>
      </c>
      <c r="Z39" s="17">
        <f t="shared" si="9"/>
        <v>0</v>
      </c>
      <c r="AA39" s="63">
        <f t="shared" si="15"/>
        <v>358</v>
      </c>
      <c r="AB39" s="67">
        <f t="shared" si="10"/>
        <v>92.50645994832041</v>
      </c>
      <c r="AC39" s="18">
        <v>29</v>
      </c>
      <c r="AD39" s="76">
        <f t="shared" si="11"/>
        <v>7.493540051679587</v>
      </c>
      <c r="AE39" s="63">
        <f t="shared" si="12"/>
        <v>387</v>
      </c>
      <c r="AF39" s="45">
        <f t="shared" si="16"/>
        <v>80.29045643153528</v>
      </c>
      <c r="AG39" s="36">
        <f t="shared" si="13"/>
        <v>-19.709543568464724</v>
      </c>
    </row>
    <row r="40" spans="1:33" ht="12.75">
      <c r="A40" s="239" t="s">
        <v>30</v>
      </c>
      <c r="B40" s="5">
        <v>378</v>
      </c>
      <c r="C40" s="3" t="s">
        <v>7</v>
      </c>
      <c r="D40" s="6">
        <v>481</v>
      </c>
      <c r="E40" s="16">
        <v>161</v>
      </c>
      <c r="F40" s="17">
        <f t="shared" si="0"/>
        <v>44.84679665738162</v>
      </c>
      <c r="G40" s="18">
        <v>152</v>
      </c>
      <c r="H40" s="17">
        <f t="shared" si="1"/>
        <v>42.33983286908078</v>
      </c>
      <c r="I40" s="63">
        <v>6</v>
      </c>
      <c r="J40" s="17">
        <f t="shared" si="2"/>
        <v>1.6713091922005572</v>
      </c>
      <c r="K40" s="16">
        <v>7</v>
      </c>
      <c r="L40" s="17">
        <f t="shared" si="3"/>
        <v>1.9498607242339834</v>
      </c>
      <c r="M40" s="63">
        <v>1</v>
      </c>
      <c r="N40" s="17">
        <f t="shared" si="4"/>
        <v>0.2785515320334262</v>
      </c>
      <c r="O40" s="16">
        <v>1</v>
      </c>
      <c r="P40" s="17">
        <f t="shared" si="5"/>
        <v>0.2785515320334262</v>
      </c>
      <c r="Q40" s="18">
        <v>0</v>
      </c>
      <c r="R40" s="17">
        <f t="shared" si="14"/>
        <v>0</v>
      </c>
      <c r="S40" s="54">
        <v>0</v>
      </c>
      <c r="T40" s="17">
        <f t="shared" si="6"/>
        <v>0</v>
      </c>
      <c r="U40" s="16">
        <v>0</v>
      </c>
      <c r="V40" s="17">
        <f t="shared" si="7"/>
        <v>0</v>
      </c>
      <c r="W40" s="54">
        <v>0</v>
      </c>
      <c r="X40" s="17">
        <f t="shared" si="8"/>
        <v>0</v>
      </c>
      <c r="Y40" s="63">
        <v>0</v>
      </c>
      <c r="Z40" s="17">
        <f t="shared" si="9"/>
        <v>0</v>
      </c>
      <c r="AA40" s="63">
        <f t="shared" si="15"/>
        <v>328</v>
      </c>
      <c r="AB40" s="67">
        <f t="shared" si="10"/>
        <v>91.36490250696379</v>
      </c>
      <c r="AC40" s="18">
        <v>31</v>
      </c>
      <c r="AD40" s="76">
        <f t="shared" si="11"/>
        <v>8.635097493036211</v>
      </c>
      <c r="AE40" s="63">
        <f t="shared" si="12"/>
        <v>359</v>
      </c>
      <c r="AF40" s="45">
        <f t="shared" si="16"/>
        <v>74.63617463617463</v>
      </c>
      <c r="AG40" s="36">
        <f t="shared" si="13"/>
        <v>-25.36382536382537</v>
      </c>
    </row>
    <row r="41" spans="1:33" ht="12.75">
      <c r="A41" s="239"/>
      <c r="B41" s="5">
        <v>378</v>
      </c>
      <c r="C41" s="3" t="s">
        <v>8</v>
      </c>
      <c r="D41" s="6">
        <v>482</v>
      </c>
      <c r="E41" s="16">
        <v>148</v>
      </c>
      <c r="F41" s="17">
        <f t="shared" si="0"/>
        <v>43.401759530791786</v>
      </c>
      <c r="G41" s="18">
        <v>155</v>
      </c>
      <c r="H41" s="17">
        <f t="shared" si="1"/>
        <v>45.45454545454545</v>
      </c>
      <c r="I41" s="63">
        <v>9</v>
      </c>
      <c r="J41" s="17">
        <f t="shared" si="2"/>
        <v>2.6392961876832843</v>
      </c>
      <c r="K41" s="16">
        <v>3</v>
      </c>
      <c r="L41" s="17">
        <f t="shared" si="3"/>
        <v>0.8797653958944283</v>
      </c>
      <c r="M41" s="63">
        <v>1</v>
      </c>
      <c r="N41" s="17">
        <f t="shared" si="4"/>
        <v>0.2932551319648094</v>
      </c>
      <c r="O41" s="16">
        <v>4</v>
      </c>
      <c r="P41" s="17">
        <f t="shared" si="5"/>
        <v>1.1730205278592376</v>
      </c>
      <c r="Q41" s="18">
        <v>0</v>
      </c>
      <c r="R41" s="17">
        <f t="shared" si="14"/>
        <v>0</v>
      </c>
      <c r="S41" s="54">
        <v>0</v>
      </c>
      <c r="T41" s="17">
        <f t="shared" si="6"/>
        <v>0</v>
      </c>
      <c r="U41" s="16">
        <v>0</v>
      </c>
      <c r="V41" s="17">
        <f t="shared" si="7"/>
        <v>0</v>
      </c>
      <c r="W41" s="54">
        <v>0</v>
      </c>
      <c r="X41" s="17">
        <f t="shared" si="8"/>
        <v>0</v>
      </c>
      <c r="Y41" s="63">
        <v>0</v>
      </c>
      <c r="Z41" s="17">
        <f t="shared" si="9"/>
        <v>0</v>
      </c>
      <c r="AA41" s="63">
        <f t="shared" si="15"/>
        <v>320</v>
      </c>
      <c r="AB41" s="67">
        <f t="shared" si="10"/>
        <v>93.841642228739</v>
      </c>
      <c r="AC41" s="18">
        <v>21</v>
      </c>
      <c r="AD41" s="76">
        <f t="shared" si="11"/>
        <v>6.158357771260997</v>
      </c>
      <c r="AE41" s="63">
        <f t="shared" si="12"/>
        <v>341</v>
      </c>
      <c r="AF41" s="45">
        <f t="shared" si="16"/>
        <v>70.74688796680498</v>
      </c>
      <c r="AG41" s="36">
        <f t="shared" si="13"/>
        <v>-29.253112033195023</v>
      </c>
    </row>
    <row r="42" spans="1:33" ht="12.75">
      <c r="A42" s="239"/>
      <c r="B42" s="5">
        <v>379</v>
      </c>
      <c r="C42" s="3" t="s">
        <v>7</v>
      </c>
      <c r="D42" s="6">
        <v>396</v>
      </c>
      <c r="E42" s="16">
        <v>139</v>
      </c>
      <c r="F42" s="17">
        <f t="shared" si="0"/>
        <v>42.769230769230774</v>
      </c>
      <c r="G42" s="18">
        <v>151</v>
      </c>
      <c r="H42" s="17">
        <f t="shared" si="1"/>
        <v>46.46153846153846</v>
      </c>
      <c r="I42" s="63">
        <v>8</v>
      </c>
      <c r="J42" s="17">
        <f t="shared" si="2"/>
        <v>2.4615384615384617</v>
      </c>
      <c r="K42" s="16">
        <v>11</v>
      </c>
      <c r="L42" s="17">
        <f t="shared" si="3"/>
        <v>3.3846153846153846</v>
      </c>
      <c r="M42" s="63">
        <v>1</v>
      </c>
      <c r="N42" s="17">
        <f t="shared" si="4"/>
        <v>0.3076923076923077</v>
      </c>
      <c r="O42" s="16">
        <v>2</v>
      </c>
      <c r="P42" s="17">
        <f t="shared" si="5"/>
        <v>0.6153846153846154</v>
      </c>
      <c r="Q42" s="18">
        <v>0</v>
      </c>
      <c r="R42" s="17">
        <f t="shared" si="14"/>
        <v>0</v>
      </c>
      <c r="S42" s="54">
        <v>0</v>
      </c>
      <c r="T42" s="17">
        <f t="shared" si="6"/>
        <v>0</v>
      </c>
      <c r="U42" s="16">
        <v>0</v>
      </c>
      <c r="V42" s="17">
        <f t="shared" si="7"/>
        <v>0</v>
      </c>
      <c r="W42" s="54">
        <v>0</v>
      </c>
      <c r="X42" s="17">
        <f t="shared" si="8"/>
        <v>0</v>
      </c>
      <c r="Y42" s="63">
        <v>0</v>
      </c>
      <c r="Z42" s="17">
        <f t="shared" si="9"/>
        <v>0</v>
      </c>
      <c r="AA42" s="63">
        <f t="shared" si="15"/>
        <v>312</v>
      </c>
      <c r="AB42" s="67">
        <f t="shared" si="10"/>
        <v>96</v>
      </c>
      <c r="AC42" s="18">
        <v>13</v>
      </c>
      <c r="AD42" s="76">
        <f t="shared" si="11"/>
        <v>4</v>
      </c>
      <c r="AE42" s="63">
        <f t="shared" si="12"/>
        <v>325</v>
      </c>
      <c r="AF42" s="45">
        <f t="shared" si="16"/>
        <v>82.07070707070707</v>
      </c>
      <c r="AG42" s="36">
        <f t="shared" si="13"/>
        <v>-17.929292929292927</v>
      </c>
    </row>
    <row r="43" spans="1:33" ht="12.75">
      <c r="A43" s="239"/>
      <c r="B43" s="5">
        <v>379</v>
      </c>
      <c r="C43" s="3" t="s">
        <v>8</v>
      </c>
      <c r="D43" s="6">
        <v>396</v>
      </c>
      <c r="E43" s="16">
        <v>122</v>
      </c>
      <c r="F43" s="17">
        <f t="shared" si="0"/>
        <v>37.19512195121951</v>
      </c>
      <c r="G43" s="18">
        <v>160</v>
      </c>
      <c r="H43" s="17">
        <f t="shared" si="1"/>
        <v>48.78048780487805</v>
      </c>
      <c r="I43" s="63">
        <v>12</v>
      </c>
      <c r="J43" s="17">
        <f t="shared" si="2"/>
        <v>3.6585365853658534</v>
      </c>
      <c r="K43" s="16">
        <v>4</v>
      </c>
      <c r="L43" s="17">
        <f t="shared" si="3"/>
        <v>1.2195121951219512</v>
      </c>
      <c r="M43" s="63">
        <v>2</v>
      </c>
      <c r="N43" s="17">
        <f t="shared" si="4"/>
        <v>0.6097560975609756</v>
      </c>
      <c r="O43" s="16">
        <v>4</v>
      </c>
      <c r="P43" s="17">
        <f t="shared" si="5"/>
        <v>1.2195121951219512</v>
      </c>
      <c r="Q43" s="18">
        <v>0</v>
      </c>
      <c r="R43" s="17">
        <f t="shared" si="14"/>
        <v>0</v>
      </c>
      <c r="S43" s="54">
        <v>0</v>
      </c>
      <c r="T43" s="17">
        <f t="shared" si="6"/>
        <v>0</v>
      </c>
      <c r="U43" s="16">
        <v>0</v>
      </c>
      <c r="V43" s="17">
        <f t="shared" si="7"/>
        <v>0</v>
      </c>
      <c r="W43" s="54">
        <v>0</v>
      </c>
      <c r="X43" s="17">
        <f t="shared" si="8"/>
        <v>0</v>
      </c>
      <c r="Y43" s="63">
        <v>0</v>
      </c>
      <c r="Z43" s="17">
        <f t="shared" si="9"/>
        <v>0</v>
      </c>
      <c r="AA43" s="63">
        <f t="shared" si="15"/>
        <v>304</v>
      </c>
      <c r="AB43" s="67">
        <f t="shared" si="10"/>
        <v>92.6829268292683</v>
      </c>
      <c r="AC43" s="18">
        <v>24</v>
      </c>
      <c r="AD43" s="76">
        <f t="shared" si="11"/>
        <v>7.317073170731707</v>
      </c>
      <c r="AE43" s="63">
        <f t="shared" si="12"/>
        <v>328</v>
      </c>
      <c r="AF43" s="45">
        <f t="shared" si="16"/>
        <v>82.82828282828282</v>
      </c>
      <c r="AG43" s="36">
        <f t="shared" si="13"/>
        <v>-17.171717171717177</v>
      </c>
    </row>
    <row r="44" spans="1:33" ht="13.5" thickBot="1">
      <c r="A44" s="240"/>
      <c r="B44" s="46">
        <v>380</v>
      </c>
      <c r="C44" s="47" t="s">
        <v>7</v>
      </c>
      <c r="D44" s="48">
        <v>517</v>
      </c>
      <c r="E44" s="49">
        <v>152</v>
      </c>
      <c r="F44" s="50">
        <f t="shared" si="0"/>
        <v>44.18604651162791</v>
      </c>
      <c r="G44" s="51">
        <v>153</v>
      </c>
      <c r="H44" s="50">
        <f t="shared" si="1"/>
        <v>44.47674418604651</v>
      </c>
      <c r="I44" s="65">
        <v>5</v>
      </c>
      <c r="J44" s="50">
        <f t="shared" si="2"/>
        <v>1.4534883720930232</v>
      </c>
      <c r="K44" s="49">
        <v>2</v>
      </c>
      <c r="L44" s="50">
        <f t="shared" si="3"/>
        <v>0.5813953488372093</v>
      </c>
      <c r="M44" s="65">
        <v>1</v>
      </c>
      <c r="N44" s="50">
        <f t="shared" si="4"/>
        <v>0.29069767441860467</v>
      </c>
      <c r="O44" s="49">
        <v>2</v>
      </c>
      <c r="P44" s="50">
        <f t="shared" si="5"/>
        <v>0.5813953488372093</v>
      </c>
      <c r="Q44" s="51">
        <v>0</v>
      </c>
      <c r="R44" s="50">
        <f t="shared" si="14"/>
        <v>0</v>
      </c>
      <c r="S44" s="89">
        <v>1</v>
      </c>
      <c r="T44" s="50">
        <f t="shared" si="6"/>
        <v>0.29069767441860467</v>
      </c>
      <c r="U44" s="49">
        <v>0</v>
      </c>
      <c r="V44" s="50">
        <f t="shared" si="7"/>
        <v>0</v>
      </c>
      <c r="W44" s="89">
        <v>0</v>
      </c>
      <c r="X44" s="50">
        <f t="shared" si="8"/>
        <v>0</v>
      </c>
      <c r="Y44" s="65">
        <v>0</v>
      </c>
      <c r="Z44" s="50">
        <f t="shared" si="9"/>
        <v>0</v>
      </c>
      <c r="AA44" s="65">
        <f t="shared" si="15"/>
        <v>316</v>
      </c>
      <c r="AB44" s="82">
        <f t="shared" si="10"/>
        <v>91.86046511627907</v>
      </c>
      <c r="AC44" s="51">
        <v>28</v>
      </c>
      <c r="AD44" s="116">
        <f t="shared" si="11"/>
        <v>8.13953488372093</v>
      </c>
      <c r="AE44" s="65">
        <f t="shared" si="12"/>
        <v>344</v>
      </c>
      <c r="AF44" s="52">
        <f t="shared" si="16"/>
        <v>66.53771760154739</v>
      </c>
      <c r="AG44" s="53">
        <f t="shared" si="13"/>
        <v>-33.462282398452615</v>
      </c>
    </row>
    <row r="45" ht="7.5" customHeight="1" thickBot="1" thickTop="1">
      <c r="O45" s="90"/>
    </row>
    <row r="46" spans="1:37" s="8" customFormat="1" ht="18" customHeight="1" thickBot="1" thickTop="1">
      <c r="A46" s="202" t="s">
        <v>20</v>
      </c>
      <c r="B46" s="202"/>
      <c r="C46" s="21">
        <f>COUNTA(C13:C44)</f>
        <v>32</v>
      </c>
      <c r="D46" s="22">
        <f>SUM(D13:D45)</f>
        <v>15158</v>
      </c>
      <c r="E46" s="22">
        <f>SUM(E13:E45)</f>
        <v>5278</v>
      </c>
      <c r="F46" s="78">
        <f>E46/AE46*100</f>
        <v>44.07147628590514</v>
      </c>
      <c r="G46" s="22">
        <f>SUM(G13:G45)</f>
        <v>5136</v>
      </c>
      <c r="H46" s="78">
        <f>G46/AE46*100</f>
        <v>42.88577154308617</v>
      </c>
      <c r="I46" s="22">
        <f>SUM(I13:I45)</f>
        <v>208</v>
      </c>
      <c r="J46" s="78">
        <f>I46/AE46*100</f>
        <v>1.736806947227789</v>
      </c>
      <c r="K46" s="22">
        <f>SUM(K13:K45)</f>
        <v>254</v>
      </c>
      <c r="L46" s="78">
        <f>K46/AE46*100</f>
        <v>2.1209084836339342</v>
      </c>
      <c r="M46" s="22">
        <f>SUM(M13:M45)</f>
        <v>54</v>
      </c>
      <c r="N46" s="78">
        <f>M46/AE46*100</f>
        <v>0.45090180360721444</v>
      </c>
      <c r="O46" s="22">
        <f>SUM(O13:O45)</f>
        <v>221</v>
      </c>
      <c r="P46" s="78">
        <f>O46/AE46*100</f>
        <v>1.8453573814295257</v>
      </c>
      <c r="Q46" s="22">
        <f>SUM(Q13:Q45)</f>
        <v>3</v>
      </c>
      <c r="R46" s="78">
        <f t="shared" si="14"/>
        <v>0.0250501002004008</v>
      </c>
      <c r="S46" s="22">
        <f>SUM(S13:S45)</f>
        <v>26</v>
      </c>
      <c r="T46" s="78">
        <f>S46/AE46*100</f>
        <v>0.21710086840347362</v>
      </c>
      <c r="U46" s="22">
        <f>SUM(U13:U45)</f>
        <v>0</v>
      </c>
      <c r="V46" s="78">
        <f>U46/AE46*100</f>
        <v>0</v>
      </c>
      <c r="W46" s="22">
        <f>SUM(W13:W45)</f>
        <v>1</v>
      </c>
      <c r="X46" s="78">
        <f>W46/AE46*100</f>
        <v>0.008350033400133601</v>
      </c>
      <c r="Y46" s="22">
        <f>SUM(Y13:Y45)</f>
        <v>1</v>
      </c>
      <c r="Z46" s="78">
        <f>Y46/AE46*100</f>
        <v>0.008350033400133601</v>
      </c>
      <c r="AA46" s="22">
        <f>SUM(AA13:AA45)</f>
        <v>11182</v>
      </c>
      <c r="AB46" s="85">
        <f>AA46/AE46*100</f>
        <v>93.37007348029393</v>
      </c>
      <c r="AC46" s="22">
        <f>SUM(AC13:AC45)</f>
        <v>794</v>
      </c>
      <c r="AD46" s="118">
        <f>AC46/AE46*100</f>
        <v>6.629926519706079</v>
      </c>
      <c r="AE46" s="22">
        <f>SUM(AE13:AE45)</f>
        <v>11976</v>
      </c>
      <c r="AF46" s="118">
        <f>AE46/D46*100</f>
        <v>79.00778466816203</v>
      </c>
      <c r="AG46" s="80">
        <f>AF46-100</f>
        <v>-20.99221533183797</v>
      </c>
      <c r="AH46" s="13"/>
      <c r="AI46" s="13"/>
      <c r="AJ46" s="13"/>
      <c r="AK46" s="13"/>
    </row>
    <row r="47" ht="13.5" thickTop="1"/>
  </sheetData>
  <mergeCells count="32">
    <mergeCell ref="A5:AG5"/>
    <mergeCell ref="A6:AG6"/>
    <mergeCell ref="A7:AG7"/>
    <mergeCell ref="A1:AG1"/>
    <mergeCell ref="A2:AG2"/>
    <mergeCell ref="A3:AG3"/>
    <mergeCell ref="A4:AG4"/>
    <mergeCell ref="A46:B46"/>
    <mergeCell ref="E9:Z9"/>
    <mergeCell ref="M10:N10"/>
    <mergeCell ref="U10:V10"/>
    <mergeCell ref="W10:X10"/>
    <mergeCell ref="O10:P10"/>
    <mergeCell ref="D9:D11"/>
    <mergeCell ref="A13:A39"/>
    <mergeCell ref="A40:A44"/>
    <mergeCell ref="Y10:Z10"/>
    <mergeCell ref="A8:AG8"/>
    <mergeCell ref="AC9:AD10"/>
    <mergeCell ref="I10:J10"/>
    <mergeCell ref="AG9:AG11"/>
    <mergeCell ref="G10:H10"/>
    <mergeCell ref="K10:L10"/>
    <mergeCell ref="AF9:AF11"/>
    <mergeCell ref="A9:A11"/>
    <mergeCell ref="B9:B11"/>
    <mergeCell ref="AA9:AB10"/>
    <mergeCell ref="E10:F10"/>
    <mergeCell ref="C9:C11"/>
    <mergeCell ref="S10:T10"/>
    <mergeCell ref="AE9:AE11"/>
    <mergeCell ref="Q10:R10"/>
  </mergeCells>
  <printOptions horizontalCentered="1"/>
  <pageMargins left="0" right="0" top="0.5905511811023623" bottom="0.5905511811023623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8"/>
  <sheetViews>
    <sheetView zoomScale="75" zoomScaleNormal="75" workbookViewId="0" topLeftCell="A22">
      <selection activeCell="AI6" sqref="AI6"/>
    </sheetView>
  </sheetViews>
  <sheetFormatPr defaultColWidth="11.421875" defaultRowHeight="12.75"/>
  <cols>
    <col min="1" max="1" width="9.7109375" style="1" customWidth="1"/>
    <col min="2" max="2" width="7.140625" style="4" customWidth="1"/>
    <col min="3" max="3" width="5.28125" style="1" customWidth="1"/>
    <col min="4" max="4" width="6.421875" style="7" customWidth="1"/>
    <col min="5" max="5" width="5.7109375" style="58" customWidth="1"/>
    <col min="6" max="6" width="4.57421875" style="14" customWidth="1"/>
    <col min="7" max="7" width="5.7109375" style="58" customWidth="1"/>
    <col min="8" max="8" width="4.421875" style="14" customWidth="1"/>
    <col min="9" max="9" width="5.7109375" style="58" customWidth="1"/>
    <col min="10" max="10" width="4.57421875" style="14" customWidth="1"/>
    <col min="11" max="11" width="5.7109375" style="58" customWidth="1"/>
    <col min="12" max="12" width="4.57421875" style="14" customWidth="1"/>
    <col min="13" max="13" width="5.7109375" style="58" customWidth="1"/>
    <col min="14" max="14" width="4.57421875" style="14" customWidth="1"/>
    <col min="15" max="15" width="5.7109375" style="58" customWidth="1"/>
    <col min="16" max="16" width="4.57421875" style="14" customWidth="1"/>
    <col min="17" max="17" width="5.7109375" style="14" customWidth="1"/>
    <col min="18" max="18" width="4.57421875" style="14" customWidth="1"/>
    <col min="19" max="19" width="5.7109375" style="58" customWidth="1"/>
    <col min="20" max="20" width="4.57421875" style="14" customWidth="1"/>
    <col min="21" max="21" width="5.7109375" style="68" customWidth="1"/>
    <col min="22" max="22" width="4.57421875" style="14" customWidth="1"/>
    <col min="23" max="23" width="5.7109375" style="58" customWidth="1"/>
    <col min="24" max="24" width="4.57421875" style="14" customWidth="1"/>
    <col min="25" max="25" width="5.7109375" style="58" customWidth="1"/>
    <col min="26" max="26" width="4.57421875" style="14" customWidth="1"/>
    <col min="27" max="27" width="6.140625" style="58" customWidth="1"/>
    <col min="28" max="28" width="4.7109375" style="58" customWidth="1"/>
    <col min="29" max="29" width="5.8515625" style="58" customWidth="1"/>
    <col min="30" max="30" width="4.00390625" style="68" customWidth="1"/>
    <col min="31" max="31" width="7.00390625" style="58" customWidth="1"/>
    <col min="32" max="32" width="7.421875" style="68" customWidth="1"/>
    <col min="33" max="33" width="7.28125" style="68" customWidth="1"/>
    <col min="34" max="36" width="11.421875" style="12" customWidth="1"/>
  </cols>
  <sheetData>
    <row r="1" spans="1:33" ht="36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</row>
    <row r="2" spans="1:33" ht="18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 ht="12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</row>
    <row r="4" spans="1:33" ht="12.75">
      <c r="A4" s="217" t="s">
        <v>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</row>
    <row r="5" spans="1:33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</row>
    <row r="6" spans="1:33" ht="31.5" customHeight="1">
      <c r="A6" s="218" t="s">
        <v>41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</row>
    <row r="7" spans="1:33" ht="11.25" customHeight="1">
      <c r="A7" s="219" t="s">
        <v>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</row>
    <row r="8" spans="1:33" ht="13.5" thickBot="1">
      <c r="A8" s="220" t="s">
        <v>48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</row>
    <row r="9" spans="1:36" s="84" customFormat="1" ht="12" customHeight="1" thickBot="1" thickTop="1">
      <c r="A9" s="199" t="s">
        <v>36</v>
      </c>
      <c r="B9" s="200" t="s">
        <v>4</v>
      </c>
      <c r="C9" s="199" t="s">
        <v>5</v>
      </c>
      <c r="D9" s="207" t="s">
        <v>23</v>
      </c>
      <c r="E9" s="210" t="s">
        <v>26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01" t="s">
        <v>27</v>
      </c>
      <c r="AB9" s="204"/>
      <c r="AC9" s="221" t="s">
        <v>24</v>
      </c>
      <c r="AD9" s="222"/>
      <c r="AE9" s="207" t="s">
        <v>25</v>
      </c>
      <c r="AF9" s="203" t="s">
        <v>38</v>
      </c>
      <c r="AG9" s="211" t="s">
        <v>39</v>
      </c>
      <c r="AH9" s="15"/>
      <c r="AI9" s="15"/>
      <c r="AJ9" s="15"/>
    </row>
    <row r="10" spans="1:33" s="15" customFormat="1" ht="18.75" customHeight="1" thickBot="1" thickTop="1">
      <c r="A10" s="199"/>
      <c r="B10" s="200"/>
      <c r="C10" s="199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  <c r="R10" s="209"/>
      <c r="S10" s="208"/>
      <c r="T10" s="209"/>
      <c r="U10" s="208"/>
      <c r="V10" s="209"/>
      <c r="W10" s="208"/>
      <c r="X10" s="209"/>
      <c r="Y10" s="208"/>
      <c r="Z10" s="209"/>
      <c r="AA10" s="205"/>
      <c r="AB10" s="206"/>
      <c r="AC10" s="223"/>
      <c r="AD10" s="224"/>
      <c r="AE10" s="207"/>
      <c r="AF10" s="197"/>
      <c r="AG10" s="212"/>
    </row>
    <row r="11" spans="1:33" s="15" customFormat="1" ht="12.75" customHeight="1" thickBot="1" thickTop="1">
      <c r="A11" s="199"/>
      <c r="B11" s="200"/>
      <c r="C11" s="199"/>
      <c r="D11" s="207"/>
      <c r="E11" s="19" t="s">
        <v>21</v>
      </c>
      <c r="F11" s="70" t="s">
        <v>22</v>
      </c>
      <c r="G11" s="19" t="s">
        <v>21</v>
      </c>
      <c r="H11" s="70" t="s">
        <v>22</v>
      </c>
      <c r="I11" s="19" t="s">
        <v>21</v>
      </c>
      <c r="J11" s="70" t="s">
        <v>22</v>
      </c>
      <c r="K11" s="19" t="s">
        <v>21</v>
      </c>
      <c r="L11" s="70" t="s">
        <v>22</v>
      </c>
      <c r="M11" s="19" t="s">
        <v>21</v>
      </c>
      <c r="N11" s="70" t="s">
        <v>22</v>
      </c>
      <c r="O11" s="19" t="s">
        <v>21</v>
      </c>
      <c r="P11" s="70" t="s">
        <v>22</v>
      </c>
      <c r="Q11" s="20" t="s">
        <v>28</v>
      </c>
      <c r="R11" s="70" t="s">
        <v>22</v>
      </c>
      <c r="S11" s="19" t="s">
        <v>21</v>
      </c>
      <c r="T11" s="70" t="s">
        <v>22</v>
      </c>
      <c r="U11" s="19" t="s">
        <v>21</v>
      </c>
      <c r="V11" s="70" t="s">
        <v>22</v>
      </c>
      <c r="W11" s="19" t="s">
        <v>21</v>
      </c>
      <c r="X11" s="70" t="s">
        <v>22</v>
      </c>
      <c r="Y11" s="19" t="s">
        <v>21</v>
      </c>
      <c r="Z11" s="70" t="s">
        <v>22</v>
      </c>
      <c r="AA11" s="20" t="s">
        <v>28</v>
      </c>
      <c r="AB11" s="34" t="s">
        <v>22</v>
      </c>
      <c r="AC11" s="19" t="s">
        <v>28</v>
      </c>
      <c r="AD11" s="34" t="s">
        <v>22</v>
      </c>
      <c r="AE11" s="207"/>
      <c r="AF11" s="198"/>
      <c r="AG11" s="213"/>
    </row>
    <row r="12" spans="1:36" s="2" customFormat="1" ht="7.5" customHeight="1" thickBot="1" thickTop="1">
      <c r="A12" s="1"/>
      <c r="B12" s="4"/>
      <c r="C12" s="1"/>
      <c r="D12" s="7"/>
      <c r="E12" s="58"/>
      <c r="F12" s="14"/>
      <c r="G12" s="58"/>
      <c r="H12" s="14"/>
      <c r="I12" s="58"/>
      <c r="J12" s="14"/>
      <c r="K12" s="58"/>
      <c r="L12" s="14"/>
      <c r="M12" s="58"/>
      <c r="N12" s="14"/>
      <c r="O12" s="58"/>
      <c r="P12" s="14"/>
      <c r="Q12" s="14"/>
      <c r="R12" s="14"/>
      <c r="S12" s="58"/>
      <c r="T12" s="14"/>
      <c r="U12" s="68"/>
      <c r="V12" s="14"/>
      <c r="W12" s="58"/>
      <c r="X12" s="14"/>
      <c r="Y12" s="58"/>
      <c r="Z12" s="14"/>
      <c r="AA12" s="58"/>
      <c r="AB12" s="58"/>
      <c r="AC12" s="58"/>
      <c r="AD12" s="68"/>
      <c r="AE12" s="58"/>
      <c r="AF12" s="68"/>
      <c r="AG12" s="68"/>
      <c r="AH12" s="9"/>
      <c r="AI12" s="9"/>
      <c r="AJ12" s="9"/>
    </row>
    <row r="13" spans="1:33" ht="13.5" thickTop="1">
      <c r="A13" s="241" t="s">
        <v>31</v>
      </c>
      <c r="B13" s="37">
        <v>381</v>
      </c>
      <c r="C13" s="38" t="s">
        <v>7</v>
      </c>
      <c r="D13" s="39">
        <v>588</v>
      </c>
      <c r="E13" s="40">
        <v>136</v>
      </c>
      <c r="F13" s="41">
        <f aca="true" t="shared" si="0" ref="F13:F56">E13/AE13*100</f>
        <v>35.50913838120104</v>
      </c>
      <c r="G13" s="42">
        <v>215</v>
      </c>
      <c r="H13" s="41">
        <f aca="true" t="shared" si="1" ref="H13:H56">G13/AE13*100</f>
        <v>56.13577023498695</v>
      </c>
      <c r="I13" s="61">
        <v>9</v>
      </c>
      <c r="J13" s="41">
        <f aca="true" t="shared" si="2" ref="J13:J56">I13/AE13*100</f>
        <v>2.3498694516971277</v>
      </c>
      <c r="K13" s="40">
        <v>1</v>
      </c>
      <c r="L13" s="41">
        <f aca="true" t="shared" si="3" ref="L13:L56">K13/AE13*100</f>
        <v>0.26109660574412535</v>
      </c>
      <c r="M13" s="61">
        <v>1</v>
      </c>
      <c r="N13" s="41">
        <f aca="true" t="shared" si="4" ref="N13:N56">M13/AE13*100</f>
        <v>0.26109660574412535</v>
      </c>
      <c r="O13" s="40">
        <v>5</v>
      </c>
      <c r="P13" s="41">
        <f aca="true" t="shared" si="5" ref="P13:P56">O13/AE13*100</f>
        <v>1.3054830287206265</v>
      </c>
      <c r="Q13" s="42">
        <v>0</v>
      </c>
      <c r="R13" s="41">
        <f>Q13/AE13*100</f>
        <v>0</v>
      </c>
      <c r="S13" s="88">
        <v>0</v>
      </c>
      <c r="T13" s="41">
        <f aca="true" t="shared" si="6" ref="T13:T56">S13/AE13*100</f>
        <v>0</v>
      </c>
      <c r="U13" s="40">
        <v>0</v>
      </c>
      <c r="V13" s="41">
        <f aca="true" t="shared" si="7" ref="V13:V56">U13/AE13*100</f>
        <v>0</v>
      </c>
      <c r="W13" s="88">
        <v>1</v>
      </c>
      <c r="X13" s="41">
        <f aca="true" t="shared" si="8" ref="X13:X56">W13/AE13*100</f>
        <v>0.26109660574412535</v>
      </c>
      <c r="Y13" s="64">
        <v>0</v>
      </c>
      <c r="Z13" s="41">
        <f aca="true" t="shared" si="9" ref="Z13:Z56">Y13/AE13*100</f>
        <v>0</v>
      </c>
      <c r="AA13" s="64">
        <f>Y13+W13+U13+S13+O13+Q13+M13+K13+I13+G13+E13</f>
        <v>368</v>
      </c>
      <c r="AB13" s="81">
        <f aca="true" t="shared" si="10" ref="AB13:AB56">AA13/AE13*100</f>
        <v>96.08355091383812</v>
      </c>
      <c r="AC13" s="40">
        <v>15</v>
      </c>
      <c r="AD13" s="43">
        <f aca="true" t="shared" si="11" ref="AD13:AD56">AC13/AE13*100</f>
        <v>3.91644908616188</v>
      </c>
      <c r="AE13" s="64">
        <f aca="true" t="shared" si="12" ref="AE13:AE56">AA13+AC13</f>
        <v>383</v>
      </c>
      <c r="AF13" s="43">
        <f aca="true" t="shared" si="13" ref="AF13:AF56">AE13/D13*100</f>
        <v>65.1360544217687</v>
      </c>
      <c r="AG13" s="44">
        <f aca="true" t="shared" si="14" ref="AG13:AG44">AF13-100</f>
        <v>-34.863945578231295</v>
      </c>
    </row>
    <row r="14" spans="1:33" ht="12.75">
      <c r="A14" s="242"/>
      <c r="B14" s="5">
        <v>381</v>
      </c>
      <c r="C14" s="3" t="s">
        <v>8</v>
      </c>
      <c r="D14" s="6">
        <v>588</v>
      </c>
      <c r="E14" s="16">
        <v>148</v>
      </c>
      <c r="F14" s="17">
        <f t="shared" si="0"/>
        <v>43.14868804664723</v>
      </c>
      <c r="G14" s="18">
        <v>168</v>
      </c>
      <c r="H14" s="17">
        <f t="shared" si="1"/>
        <v>48.97959183673469</v>
      </c>
      <c r="I14" s="60">
        <v>4</v>
      </c>
      <c r="J14" s="17">
        <f t="shared" si="2"/>
        <v>1.1661807580174928</v>
      </c>
      <c r="K14" s="16">
        <v>1</v>
      </c>
      <c r="L14" s="17">
        <f t="shared" si="3"/>
        <v>0.2915451895043732</v>
      </c>
      <c r="M14" s="60">
        <v>1</v>
      </c>
      <c r="N14" s="17">
        <f t="shared" si="4"/>
        <v>0.2915451895043732</v>
      </c>
      <c r="O14" s="16">
        <v>6</v>
      </c>
      <c r="P14" s="17">
        <f t="shared" si="5"/>
        <v>1.749271137026239</v>
      </c>
      <c r="Q14" s="18">
        <v>0</v>
      </c>
      <c r="R14" s="17">
        <f aca="true" t="shared" si="15" ref="R14:R58">Q14/AE14*100</f>
        <v>0</v>
      </c>
      <c r="S14" s="54">
        <v>0</v>
      </c>
      <c r="T14" s="17">
        <f t="shared" si="6"/>
        <v>0</v>
      </c>
      <c r="U14" s="16">
        <v>1</v>
      </c>
      <c r="V14" s="17">
        <f t="shared" si="7"/>
        <v>0.2915451895043732</v>
      </c>
      <c r="W14" s="54">
        <v>0</v>
      </c>
      <c r="X14" s="17">
        <f t="shared" si="8"/>
        <v>0</v>
      </c>
      <c r="Y14" s="63">
        <v>0</v>
      </c>
      <c r="Z14" s="17">
        <f t="shared" si="9"/>
        <v>0</v>
      </c>
      <c r="AA14" s="63">
        <f aca="true" t="shared" si="16" ref="AA14:AA56">Y14+W14+U14+S14+O14+Q14+M14+K14+I14+G14+E14</f>
        <v>329</v>
      </c>
      <c r="AB14" s="67">
        <f t="shared" si="10"/>
        <v>95.91836734693877</v>
      </c>
      <c r="AC14" s="16">
        <v>14</v>
      </c>
      <c r="AD14" s="45">
        <f t="shared" si="11"/>
        <v>4.081632653061225</v>
      </c>
      <c r="AE14" s="63">
        <f t="shared" si="12"/>
        <v>343</v>
      </c>
      <c r="AF14" s="45">
        <f t="shared" si="13"/>
        <v>58.333333333333336</v>
      </c>
      <c r="AG14" s="36">
        <f t="shared" si="14"/>
        <v>-41.666666666666664</v>
      </c>
    </row>
    <row r="15" spans="1:33" ht="12.75">
      <c r="A15" s="242"/>
      <c r="B15" s="5">
        <v>382</v>
      </c>
      <c r="C15" s="3" t="s">
        <v>7</v>
      </c>
      <c r="D15" s="6">
        <v>518</v>
      </c>
      <c r="E15" s="16">
        <v>125</v>
      </c>
      <c r="F15" s="17">
        <f t="shared" si="0"/>
        <v>40.98360655737705</v>
      </c>
      <c r="G15" s="18">
        <v>158</v>
      </c>
      <c r="H15" s="17">
        <f t="shared" si="1"/>
        <v>51.80327868852459</v>
      </c>
      <c r="I15" s="60">
        <v>4</v>
      </c>
      <c r="J15" s="17">
        <f t="shared" si="2"/>
        <v>1.3114754098360655</v>
      </c>
      <c r="K15" s="16">
        <v>0</v>
      </c>
      <c r="L15" s="17">
        <f t="shared" si="3"/>
        <v>0</v>
      </c>
      <c r="M15" s="60">
        <v>0</v>
      </c>
      <c r="N15" s="17">
        <f t="shared" si="4"/>
        <v>0</v>
      </c>
      <c r="O15" s="16">
        <v>7</v>
      </c>
      <c r="P15" s="17">
        <f t="shared" si="5"/>
        <v>2.2950819672131146</v>
      </c>
      <c r="Q15" s="18">
        <v>0</v>
      </c>
      <c r="R15" s="17">
        <f t="shared" si="15"/>
        <v>0</v>
      </c>
      <c r="S15" s="54">
        <v>1</v>
      </c>
      <c r="T15" s="17">
        <f t="shared" si="6"/>
        <v>0.32786885245901637</v>
      </c>
      <c r="U15" s="16">
        <v>0</v>
      </c>
      <c r="V15" s="17">
        <f t="shared" si="7"/>
        <v>0</v>
      </c>
      <c r="W15" s="54">
        <v>4</v>
      </c>
      <c r="X15" s="17">
        <f t="shared" si="8"/>
        <v>1.3114754098360655</v>
      </c>
      <c r="Y15" s="63">
        <v>0</v>
      </c>
      <c r="Z15" s="17">
        <f t="shared" si="9"/>
        <v>0</v>
      </c>
      <c r="AA15" s="63">
        <f t="shared" si="16"/>
        <v>299</v>
      </c>
      <c r="AB15" s="67">
        <f t="shared" si="10"/>
        <v>98.0327868852459</v>
      </c>
      <c r="AC15" s="16">
        <v>6</v>
      </c>
      <c r="AD15" s="45">
        <f t="shared" si="11"/>
        <v>1.9672131147540985</v>
      </c>
      <c r="AE15" s="63">
        <f t="shared" si="12"/>
        <v>305</v>
      </c>
      <c r="AF15" s="45">
        <f t="shared" si="13"/>
        <v>58.88030888030889</v>
      </c>
      <c r="AG15" s="36">
        <f t="shared" si="14"/>
        <v>-41.11969111969111</v>
      </c>
    </row>
    <row r="16" spans="1:33" ht="12.75">
      <c r="A16" s="242"/>
      <c r="B16" s="5">
        <v>382</v>
      </c>
      <c r="C16" s="3" t="s">
        <v>8</v>
      </c>
      <c r="D16" s="6">
        <v>519</v>
      </c>
      <c r="E16" s="16">
        <v>88</v>
      </c>
      <c r="F16" s="17">
        <f t="shared" si="0"/>
        <v>35.91836734693877</v>
      </c>
      <c r="G16" s="18">
        <v>134</v>
      </c>
      <c r="H16" s="17">
        <f t="shared" si="1"/>
        <v>54.69387755102041</v>
      </c>
      <c r="I16" s="60">
        <v>5</v>
      </c>
      <c r="J16" s="17">
        <f t="shared" si="2"/>
        <v>2.0408163265306123</v>
      </c>
      <c r="K16" s="16">
        <v>1</v>
      </c>
      <c r="L16" s="17">
        <f t="shared" si="3"/>
        <v>0.40816326530612246</v>
      </c>
      <c r="M16" s="60">
        <v>0</v>
      </c>
      <c r="N16" s="17">
        <f t="shared" si="4"/>
        <v>0</v>
      </c>
      <c r="O16" s="16">
        <v>9</v>
      </c>
      <c r="P16" s="17">
        <f t="shared" si="5"/>
        <v>3.6734693877551026</v>
      </c>
      <c r="Q16" s="18">
        <v>0</v>
      </c>
      <c r="R16" s="17">
        <f t="shared" si="15"/>
        <v>0</v>
      </c>
      <c r="S16" s="54">
        <v>0</v>
      </c>
      <c r="T16" s="17">
        <f t="shared" si="6"/>
        <v>0</v>
      </c>
      <c r="U16" s="16">
        <v>0</v>
      </c>
      <c r="V16" s="17">
        <f t="shared" si="7"/>
        <v>0</v>
      </c>
      <c r="W16" s="54">
        <v>6</v>
      </c>
      <c r="X16" s="17">
        <f t="shared" si="8"/>
        <v>2.4489795918367347</v>
      </c>
      <c r="Y16" s="63">
        <v>0</v>
      </c>
      <c r="Z16" s="17">
        <f t="shared" si="9"/>
        <v>0</v>
      </c>
      <c r="AA16" s="63">
        <f t="shared" si="16"/>
        <v>243</v>
      </c>
      <c r="AB16" s="67">
        <f t="shared" si="10"/>
        <v>99.18367346938776</v>
      </c>
      <c r="AC16" s="16">
        <v>2</v>
      </c>
      <c r="AD16" s="45">
        <f t="shared" si="11"/>
        <v>0.8163265306122449</v>
      </c>
      <c r="AE16" s="63">
        <f t="shared" si="12"/>
        <v>245</v>
      </c>
      <c r="AF16" s="45">
        <f t="shared" si="13"/>
        <v>47.20616570327553</v>
      </c>
      <c r="AG16" s="36">
        <f t="shared" si="14"/>
        <v>-52.79383429672447</v>
      </c>
    </row>
    <row r="17" spans="1:33" ht="12.75">
      <c r="A17" s="242"/>
      <c r="B17" s="5">
        <v>382</v>
      </c>
      <c r="C17" s="3" t="s">
        <v>9</v>
      </c>
      <c r="D17" s="6">
        <v>519</v>
      </c>
      <c r="E17" s="16">
        <v>110</v>
      </c>
      <c r="F17" s="17">
        <f t="shared" si="0"/>
        <v>45.08196721311475</v>
      </c>
      <c r="G17" s="18">
        <v>114</v>
      </c>
      <c r="H17" s="17">
        <f t="shared" si="1"/>
        <v>46.72131147540984</v>
      </c>
      <c r="I17" s="60">
        <v>6</v>
      </c>
      <c r="J17" s="17">
        <f t="shared" si="2"/>
        <v>2.459016393442623</v>
      </c>
      <c r="K17" s="16">
        <v>0</v>
      </c>
      <c r="L17" s="17">
        <f t="shared" si="3"/>
        <v>0</v>
      </c>
      <c r="M17" s="60">
        <v>0</v>
      </c>
      <c r="N17" s="17">
        <f t="shared" si="4"/>
        <v>0</v>
      </c>
      <c r="O17" s="16">
        <v>3</v>
      </c>
      <c r="P17" s="17">
        <f t="shared" si="5"/>
        <v>1.2295081967213115</v>
      </c>
      <c r="Q17" s="18">
        <v>0</v>
      </c>
      <c r="R17" s="17">
        <f t="shared" si="15"/>
        <v>0</v>
      </c>
      <c r="S17" s="54">
        <v>0</v>
      </c>
      <c r="T17" s="17">
        <f t="shared" si="6"/>
        <v>0</v>
      </c>
      <c r="U17" s="16">
        <v>0</v>
      </c>
      <c r="V17" s="17">
        <f t="shared" si="7"/>
        <v>0</v>
      </c>
      <c r="W17" s="54">
        <v>2</v>
      </c>
      <c r="X17" s="17">
        <f t="shared" si="8"/>
        <v>0.819672131147541</v>
      </c>
      <c r="Y17" s="63">
        <v>0</v>
      </c>
      <c r="Z17" s="17">
        <f t="shared" si="9"/>
        <v>0</v>
      </c>
      <c r="AA17" s="63">
        <f t="shared" si="16"/>
        <v>235</v>
      </c>
      <c r="AB17" s="67">
        <f t="shared" si="10"/>
        <v>96.31147540983606</v>
      </c>
      <c r="AC17" s="18">
        <v>9</v>
      </c>
      <c r="AD17" s="45">
        <f t="shared" si="11"/>
        <v>3.6885245901639343</v>
      </c>
      <c r="AE17" s="63">
        <f t="shared" si="12"/>
        <v>244</v>
      </c>
      <c r="AF17" s="45">
        <f t="shared" si="13"/>
        <v>47.01348747591522</v>
      </c>
      <c r="AG17" s="36">
        <f t="shared" si="14"/>
        <v>-52.98651252408478</v>
      </c>
    </row>
    <row r="18" spans="1:33" ht="12.75">
      <c r="A18" s="242"/>
      <c r="B18" s="5">
        <v>383</v>
      </c>
      <c r="C18" s="3" t="s">
        <v>7</v>
      </c>
      <c r="D18" s="6">
        <v>424</v>
      </c>
      <c r="E18" s="16">
        <v>78</v>
      </c>
      <c r="F18" s="17">
        <f t="shared" si="0"/>
        <v>26.71232876712329</v>
      </c>
      <c r="G18" s="18">
        <v>173</v>
      </c>
      <c r="H18" s="17">
        <f t="shared" si="1"/>
        <v>59.24657534246576</v>
      </c>
      <c r="I18" s="60">
        <v>7</v>
      </c>
      <c r="J18" s="17">
        <f t="shared" si="2"/>
        <v>2.3972602739726026</v>
      </c>
      <c r="K18" s="16">
        <v>3</v>
      </c>
      <c r="L18" s="17">
        <f t="shared" si="3"/>
        <v>1.0273972602739725</v>
      </c>
      <c r="M18" s="60">
        <v>2</v>
      </c>
      <c r="N18" s="17">
        <f t="shared" si="4"/>
        <v>0.684931506849315</v>
      </c>
      <c r="O18" s="16">
        <v>14</v>
      </c>
      <c r="P18" s="17">
        <f t="shared" si="5"/>
        <v>4.794520547945205</v>
      </c>
      <c r="Q18" s="18">
        <v>0</v>
      </c>
      <c r="R18" s="17">
        <f t="shared" si="15"/>
        <v>0</v>
      </c>
      <c r="S18" s="54">
        <v>0</v>
      </c>
      <c r="T18" s="17">
        <f t="shared" si="6"/>
        <v>0</v>
      </c>
      <c r="U18" s="16">
        <v>0</v>
      </c>
      <c r="V18" s="17">
        <f t="shared" si="7"/>
        <v>0</v>
      </c>
      <c r="W18" s="54">
        <v>3</v>
      </c>
      <c r="X18" s="17">
        <f t="shared" si="8"/>
        <v>1.0273972602739725</v>
      </c>
      <c r="Y18" s="63">
        <v>0</v>
      </c>
      <c r="Z18" s="17">
        <f t="shared" si="9"/>
        <v>0</v>
      </c>
      <c r="AA18" s="63">
        <f t="shared" si="16"/>
        <v>280</v>
      </c>
      <c r="AB18" s="67">
        <f t="shared" si="10"/>
        <v>95.8904109589041</v>
      </c>
      <c r="AC18" s="18">
        <v>12</v>
      </c>
      <c r="AD18" s="45">
        <f t="shared" si="11"/>
        <v>4.10958904109589</v>
      </c>
      <c r="AE18" s="63">
        <f t="shared" si="12"/>
        <v>292</v>
      </c>
      <c r="AF18" s="45">
        <f t="shared" si="13"/>
        <v>68.86792452830188</v>
      </c>
      <c r="AG18" s="36">
        <f t="shared" si="14"/>
        <v>-31.132075471698116</v>
      </c>
    </row>
    <row r="19" spans="1:33" ht="12.75">
      <c r="A19" s="242"/>
      <c r="B19" s="5">
        <v>383</v>
      </c>
      <c r="C19" s="3" t="s">
        <v>8</v>
      </c>
      <c r="D19" s="6">
        <v>424</v>
      </c>
      <c r="E19" s="16">
        <v>104</v>
      </c>
      <c r="F19" s="17">
        <f t="shared" si="0"/>
        <v>36.87943262411347</v>
      </c>
      <c r="G19" s="18">
        <v>151</v>
      </c>
      <c r="H19" s="17">
        <f t="shared" si="1"/>
        <v>53.54609929078015</v>
      </c>
      <c r="I19" s="60">
        <v>8</v>
      </c>
      <c r="J19" s="17">
        <f t="shared" si="2"/>
        <v>2.8368794326241136</v>
      </c>
      <c r="K19" s="16">
        <v>3</v>
      </c>
      <c r="L19" s="17">
        <f t="shared" si="3"/>
        <v>1.0638297872340425</v>
      </c>
      <c r="M19" s="60">
        <v>2</v>
      </c>
      <c r="N19" s="17">
        <f t="shared" si="4"/>
        <v>0.7092198581560284</v>
      </c>
      <c r="O19" s="16">
        <v>8</v>
      </c>
      <c r="P19" s="17">
        <f t="shared" si="5"/>
        <v>2.8368794326241136</v>
      </c>
      <c r="Q19" s="18">
        <v>0</v>
      </c>
      <c r="R19" s="17">
        <f t="shared" si="15"/>
        <v>0</v>
      </c>
      <c r="S19" s="54">
        <v>1</v>
      </c>
      <c r="T19" s="17">
        <f t="shared" si="6"/>
        <v>0.3546099290780142</v>
      </c>
      <c r="U19" s="16">
        <v>0</v>
      </c>
      <c r="V19" s="17">
        <f t="shared" si="7"/>
        <v>0</v>
      </c>
      <c r="W19" s="54">
        <v>0</v>
      </c>
      <c r="X19" s="17">
        <f t="shared" si="8"/>
        <v>0</v>
      </c>
      <c r="Y19" s="63">
        <v>0</v>
      </c>
      <c r="Z19" s="17">
        <f t="shared" si="9"/>
        <v>0</v>
      </c>
      <c r="AA19" s="63">
        <f t="shared" si="16"/>
        <v>277</v>
      </c>
      <c r="AB19" s="67">
        <f t="shared" si="10"/>
        <v>98.22695035460993</v>
      </c>
      <c r="AC19" s="18">
        <v>5</v>
      </c>
      <c r="AD19" s="45">
        <f t="shared" si="11"/>
        <v>1.773049645390071</v>
      </c>
      <c r="AE19" s="63">
        <f t="shared" si="12"/>
        <v>282</v>
      </c>
      <c r="AF19" s="45">
        <f t="shared" si="13"/>
        <v>66.50943396226415</v>
      </c>
      <c r="AG19" s="36">
        <f t="shared" si="14"/>
        <v>-33.490566037735846</v>
      </c>
    </row>
    <row r="20" spans="1:33" ht="12.75">
      <c r="A20" s="242"/>
      <c r="B20" s="5">
        <v>383</v>
      </c>
      <c r="C20" s="3" t="s">
        <v>14</v>
      </c>
      <c r="D20" s="6">
        <v>0</v>
      </c>
      <c r="E20" s="16">
        <v>13</v>
      </c>
      <c r="F20" s="17">
        <f t="shared" si="0"/>
        <v>41.935483870967744</v>
      </c>
      <c r="G20" s="18">
        <v>15</v>
      </c>
      <c r="H20" s="17">
        <f t="shared" si="1"/>
        <v>48.38709677419355</v>
      </c>
      <c r="I20" s="60">
        <v>0</v>
      </c>
      <c r="J20" s="17">
        <f t="shared" si="2"/>
        <v>0</v>
      </c>
      <c r="K20" s="16">
        <v>0</v>
      </c>
      <c r="L20" s="17">
        <f t="shared" si="3"/>
        <v>0</v>
      </c>
      <c r="M20" s="60">
        <v>0</v>
      </c>
      <c r="N20" s="17">
        <f t="shared" si="4"/>
        <v>0</v>
      </c>
      <c r="O20" s="16">
        <v>2</v>
      </c>
      <c r="P20" s="17">
        <f t="shared" si="5"/>
        <v>6.451612903225806</v>
      </c>
      <c r="Q20" s="18">
        <v>0</v>
      </c>
      <c r="R20" s="17">
        <f t="shared" si="15"/>
        <v>0</v>
      </c>
      <c r="S20" s="54">
        <v>0</v>
      </c>
      <c r="T20" s="17">
        <f t="shared" si="6"/>
        <v>0</v>
      </c>
      <c r="U20" s="16">
        <v>0</v>
      </c>
      <c r="V20" s="17">
        <f t="shared" si="7"/>
        <v>0</v>
      </c>
      <c r="W20" s="54">
        <v>0</v>
      </c>
      <c r="X20" s="17">
        <f t="shared" si="8"/>
        <v>0</v>
      </c>
      <c r="Y20" s="63">
        <v>0</v>
      </c>
      <c r="Z20" s="17">
        <f t="shared" si="9"/>
        <v>0</v>
      </c>
      <c r="AA20" s="63">
        <f t="shared" si="16"/>
        <v>30</v>
      </c>
      <c r="AB20" s="67">
        <f t="shared" si="10"/>
        <v>96.7741935483871</v>
      </c>
      <c r="AC20" s="18">
        <v>1</v>
      </c>
      <c r="AD20" s="45">
        <f t="shared" si="11"/>
        <v>3.225806451612903</v>
      </c>
      <c r="AE20" s="63">
        <f t="shared" si="12"/>
        <v>31</v>
      </c>
      <c r="AF20" s="45">
        <f>AE20/250*100</f>
        <v>12.4</v>
      </c>
      <c r="AG20" s="36">
        <f t="shared" si="14"/>
        <v>-87.6</v>
      </c>
    </row>
    <row r="21" spans="1:33" ht="12.75">
      <c r="A21" s="242"/>
      <c r="B21" s="5">
        <v>384</v>
      </c>
      <c r="C21" s="3" t="s">
        <v>7</v>
      </c>
      <c r="D21" s="6">
        <v>730</v>
      </c>
      <c r="E21" s="16">
        <v>196</v>
      </c>
      <c r="F21" s="17">
        <f t="shared" si="0"/>
        <v>38.43137254901961</v>
      </c>
      <c r="G21" s="18">
        <v>263</v>
      </c>
      <c r="H21" s="17">
        <f t="shared" si="1"/>
        <v>51.5686274509804</v>
      </c>
      <c r="I21" s="60">
        <v>5</v>
      </c>
      <c r="J21" s="17">
        <f t="shared" si="2"/>
        <v>0.9803921568627451</v>
      </c>
      <c r="K21" s="16">
        <v>0</v>
      </c>
      <c r="L21" s="17">
        <f t="shared" si="3"/>
        <v>0</v>
      </c>
      <c r="M21" s="60">
        <v>2</v>
      </c>
      <c r="N21" s="17">
        <f t="shared" si="4"/>
        <v>0.39215686274509803</v>
      </c>
      <c r="O21" s="16">
        <v>9</v>
      </c>
      <c r="P21" s="17">
        <f t="shared" si="5"/>
        <v>1.7647058823529411</v>
      </c>
      <c r="Q21" s="18">
        <v>0</v>
      </c>
      <c r="R21" s="17">
        <f t="shared" si="15"/>
        <v>0</v>
      </c>
      <c r="S21" s="54">
        <v>0</v>
      </c>
      <c r="T21" s="17">
        <f t="shared" si="6"/>
        <v>0</v>
      </c>
      <c r="U21" s="16">
        <v>0</v>
      </c>
      <c r="V21" s="17">
        <f t="shared" si="7"/>
        <v>0</v>
      </c>
      <c r="W21" s="54">
        <v>1</v>
      </c>
      <c r="X21" s="17">
        <f t="shared" si="8"/>
        <v>0.19607843137254902</v>
      </c>
      <c r="Y21" s="63">
        <v>0</v>
      </c>
      <c r="Z21" s="17">
        <f t="shared" si="9"/>
        <v>0</v>
      </c>
      <c r="AA21" s="63">
        <f t="shared" si="16"/>
        <v>476</v>
      </c>
      <c r="AB21" s="67">
        <f t="shared" si="10"/>
        <v>93.33333333333333</v>
      </c>
      <c r="AC21" s="18">
        <v>34</v>
      </c>
      <c r="AD21" s="45">
        <f t="shared" si="11"/>
        <v>6.666666666666667</v>
      </c>
      <c r="AE21" s="63">
        <f t="shared" si="12"/>
        <v>510</v>
      </c>
      <c r="AF21" s="45">
        <f t="shared" si="13"/>
        <v>69.86301369863014</v>
      </c>
      <c r="AG21" s="36">
        <f t="shared" si="14"/>
        <v>-30.13698630136986</v>
      </c>
    </row>
    <row r="22" spans="1:33" ht="12.75">
      <c r="A22" s="242"/>
      <c r="B22" s="5">
        <v>385</v>
      </c>
      <c r="C22" s="3" t="s">
        <v>7</v>
      </c>
      <c r="D22" s="6">
        <v>217</v>
      </c>
      <c r="E22" s="16">
        <v>118</v>
      </c>
      <c r="F22" s="17">
        <f t="shared" si="0"/>
        <v>59.59595959595959</v>
      </c>
      <c r="G22" s="18">
        <v>45</v>
      </c>
      <c r="H22" s="17">
        <f t="shared" si="1"/>
        <v>22.727272727272727</v>
      </c>
      <c r="I22" s="60">
        <v>30</v>
      </c>
      <c r="J22" s="17">
        <f t="shared" si="2"/>
        <v>15.151515151515152</v>
      </c>
      <c r="K22" s="16">
        <v>0</v>
      </c>
      <c r="L22" s="17">
        <f t="shared" si="3"/>
        <v>0</v>
      </c>
      <c r="M22" s="60">
        <v>0</v>
      </c>
      <c r="N22" s="17">
        <f t="shared" si="4"/>
        <v>0</v>
      </c>
      <c r="O22" s="16">
        <v>2</v>
      </c>
      <c r="P22" s="17">
        <f t="shared" si="5"/>
        <v>1.0101010101010102</v>
      </c>
      <c r="Q22" s="18">
        <v>0</v>
      </c>
      <c r="R22" s="17">
        <f t="shared" si="15"/>
        <v>0</v>
      </c>
      <c r="S22" s="54">
        <v>0</v>
      </c>
      <c r="T22" s="17">
        <f t="shared" si="6"/>
        <v>0</v>
      </c>
      <c r="U22" s="16">
        <v>0</v>
      </c>
      <c r="V22" s="17">
        <f t="shared" si="7"/>
        <v>0</v>
      </c>
      <c r="W22" s="54">
        <v>0</v>
      </c>
      <c r="X22" s="17">
        <f t="shared" si="8"/>
        <v>0</v>
      </c>
      <c r="Y22" s="63">
        <v>0</v>
      </c>
      <c r="Z22" s="17">
        <f t="shared" si="9"/>
        <v>0</v>
      </c>
      <c r="AA22" s="63">
        <f t="shared" si="16"/>
        <v>195</v>
      </c>
      <c r="AB22" s="67">
        <f t="shared" si="10"/>
        <v>98.48484848484848</v>
      </c>
      <c r="AC22" s="18">
        <v>3</v>
      </c>
      <c r="AD22" s="45">
        <f t="shared" si="11"/>
        <v>1.5151515151515151</v>
      </c>
      <c r="AE22" s="63">
        <f t="shared" si="12"/>
        <v>198</v>
      </c>
      <c r="AF22" s="45">
        <f t="shared" si="13"/>
        <v>91.24423963133641</v>
      </c>
      <c r="AG22" s="36">
        <f t="shared" si="14"/>
        <v>-8.755760368663587</v>
      </c>
    </row>
    <row r="23" spans="1:33" ht="12.75">
      <c r="A23" s="242"/>
      <c r="B23" s="5">
        <v>386</v>
      </c>
      <c r="C23" s="3" t="s">
        <v>7</v>
      </c>
      <c r="D23" s="6">
        <v>258</v>
      </c>
      <c r="E23" s="16">
        <v>52</v>
      </c>
      <c r="F23" s="17">
        <f t="shared" si="0"/>
        <v>35.13513513513514</v>
      </c>
      <c r="G23" s="18">
        <v>80</v>
      </c>
      <c r="H23" s="17">
        <f t="shared" si="1"/>
        <v>54.054054054054056</v>
      </c>
      <c r="I23" s="60">
        <v>4</v>
      </c>
      <c r="J23" s="17">
        <f t="shared" si="2"/>
        <v>2.7027027027027026</v>
      </c>
      <c r="K23" s="16">
        <v>2</v>
      </c>
      <c r="L23" s="17">
        <f t="shared" si="3"/>
        <v>1.3513513513513513</v>
      </c>
      <c r="M23" s="60">
        <v>1</v>
      </c>
      <c r="N23" s="17">
        <f t="shared" si="4"/>
        <v>0.6756756756756757</v>
      </c>
      <c r="O23" s="16">
        <v>1</v>
      </c>
      <c r="P23" s="17">
        <f t="shared" si="5"/>
        <v>0.6756756756756757</v>
      </c>
      <c r="Q23" s="18">
        <v>0</v>
      </c>
      <c r="R23" s="17">
        <f t="shared" si="15"/>
        <v>0</v>
      </c>
      <c r="S23" s="54">
        <v>0</v>
      </c>
      <c r="T23" s="17">
        <f t="shared" si="6"/>
        <v>0</v>
      </c>
      <c r="U23" s="16">
        <v>0</v>
      </c>
      <c r="V23" s="17">
        <f t="shared" si="7"/>
        <v>0</v>
      </c>
      <c r="W23" s="54">
        <v>0</v>
      </c>
      <c r="X23" s="17">
        <f t="shared" si="8"/>
        <v>0</v>
      </c>
      <c r="Y23" s="63">
        <v>0</v>
      </c>
      <c r="Z23" s="17">
        <f t="shared" si="9"/>
        <v>0</v>
      </c>
      <c r="AA23" s="63">
        <f t="shared" si="16"/>
        <v>140</v>
      </c>
      <c r="AB23" s="67">
        <f t="shared" si="10"/>
        <v>94.5945945945946</v>
      </c>
      <c r="AC23" s="18">
        <v>8</v>
      </c>
      <c r="AD23" s="45">
        <f t="shared" si="11"/>
        <v>5.405405405405405</v>
      </c>
      <c r="AE23" s="63">
        <f t="shared" si="12"/>
        <v>148</v>
      </c>
      <c r="AF23" s="45">
        <f t="shared" si="13"/>
        <v>57.36434108527132</v>
      </c>
      <c r="AG23" s="36">
        <f t="shared" si="14"/>
        <v>-42.63565891472868</v>
      </c>
    </row>
    <row r="24" spans="1:33" ht="12.75">
      <c r="A24" s="242"/>
      <c r="B24" s="5">
        <v>387</v>
      </c>
      <c r="C24" s="3" t="s">
        <v>7</v>
      </c>
      <c r="D24" s="6">
        <v>144</v>
      </c>
      <c r="E24" s="16">
        <v>74</v>
      </c>
      <c r="F24" s="17">
        <f t="shared" si="0"/>
        <v>53.62318840579711</v>
      </c>
      <c r="G24" s="18">
        <v>59</v>
      </c>
      <c r="H24" s="17">
        <f t="shared" si="1"/>
        <v>42.7536231884058</v>
      </c>
      <c r="I24" s="60">
        <v>4</v>
      </c>
      <c r="J24" s="17">
        <f t="shared" si="2"/>
        <v>2.898550724637681</v>
      </c>
      <c r="K24" s="16">
        <v>1</v>
      </c>
      <c r="L24" s="17">
        <f t="shared" si="3"/>
        <v>0.7246376811594203</v>
      </c>
      <c r="M24" s="60">
        <v>0</v>
      </c>
      <c r="N24" s="17">
        <f t="shared" si="4"/>
        <v>0</v>
      </c>
      <c r="O24" s="16">
        <v>0</v>
      </c>
      <c r="P24" s="17">
        <f t="shared" si="5"/>
        <v>0</v>
      </c>
      <c r="Q24" s="18">
        <v>0</v>
      </c>
      <c r="R24" s="17">
        <f t="shared" si="15"/>
        <v>0</v>
      </c>
      <c r="S24" s="54">
        <v>0</v>
      </c>
      <c r="T24" s="17">
        <f t="shared" si="6"/>
        <v>0</v>
      </c>
      <c r="U24" s="16">
        <v>0</v>
      </c>
      <c r="V24" s="17">
        <f t="shared" si="7"/>
        <v>0</v>
      </c>
      <c r="W24" s="54">
        <v>0</v>
      </c>
      <c r="X24" s="17">
        <f t="shared" si="8"/>
        <v>0</v>
      </c>
      <c r="Y24" s="63">
        <v>0</v>
      </c>
      <c r="Z24" s="17">
        <f t="shared" si="9"/>
        <v>0</v>
      </c>
      <c r="AA24" s="63">
        <f t="shared" si="16"/>
        <v>138</v>
      </c>
      <c r="AB24" s="67">
        <f t="shared" si="10"/>
        <v>100</v>
      </c>
      <c r="AC24" s="18">
        <v>0</v>
      </c>
      <c r="AD24" s="45">
        <f t="shared" si="11"/>
        <v>0</v>
      </c>
      <c r="AE24" s="63">
        <f t="shared" si="12"/>
        <v>138</v>
      </c>
      <c r="AF24" s="45">
        <f t="shared" si="13"/>
        <v>95.83333333333334</v>
      </c>
      <c r="AG24" s="36">
        <f t="shared" si="14"/>
        <v>-4.166666666666657</v>
      </c>
    </row>
    <row r="25" spans="1:33" ht="12.75">
      <c r="A25" s="242"/>
      <c r="B25" s="5">
        <v>388</v>
      </c>
      <c r="C25" s="3" t="s">
        <v>7</v>
      </c>
      <c r="D25" s="6">
        <v>562</v>
      </c>
      <c r="E25" s="16">
        <v>173</v>
      </c>
      <c r="F25" s="17">
        <f t="shared" si="0"/>
        <v>45.88859416445623</v>
      </c>
      <c r="G25" s="18">
        <v>150</v>
      </c>
      <c r="H25" s="17">
        <f t="shared" si="1"/>
        <v>39.787798408488065</v>
      </c>
      <c r="I25" s="60">
        <v>11</v>
      </c>
      <c r="J25" s="17">
        <f t="shared" si="2"/>
        <v>2.9177718832891246</v>
      </c>
      <c r="K25" s="16">
        <v>1</v>
      </c>
      <c r="L25" s="17">
        <f t="shared" si="3"/>
        <v>0.2652519893899204</v>
      </c>
      <c r="M25" s="60">
        <v>0</v>
      </c>
      <c r="N25" s="17">
        <f t="shared" si="4"/>
        <v>0</v>
      </c>
      <c r="O25" s="16">
        <v>26</v>
      </c>
      <c r="P25" s="17">
        <f t="shared" si="5"/>
        <v>6.896551724137931</v>
      </c>
      <c r="Q25" s="18">
        <v>0</v>
      </c>
      <c r="R25" s="17">
        <f t="shared" si="15"/>
        <v>0</v>
      </c>
      <c r="S25" s="54">
        <v>8</v>
      </c>
      <c r="T25" s="17">
        <f t="shared" si="6"/>
        <v>2.122015915119363</v>
      </c>
      <c r="U25" s="16">
        <v>0</v>
      </c>
      <c r="V25" s="17">
        <f t="shared" si="7"/>
        <v>0</v>
      </c>
      <c r="W25" s="54">
        <v>1</v>
      </c>
      <c r="X25" s="17">
        <f t="shared" si="8"/>
        <v>0.2652519893899204</v>
      </c>
      <c r="Y25" s="63">
        <v>0</v>
      </c>
      <c r="Z25" s="17">
        <f t="shared" si="9"/>
        <v>0</v>
      </c>
      <c r="AA25" s="63">
        <f t="shared" si="16"/>
        <v>370</v>
      </c>
      <c r="AB25" s="67">
        <f t="shared" si="10"/>
        <v>98.14323607427056</v>
      </c>
      <c r="AC25" s="18">
        <v>7</v>
      </c>
      <c r="AD25" s="45">
        <f t="shared" si="11"/>
        <v>1.8567639257294428</v>
      </c>
      <c r="AE25" s="63">
        <f t="shared" si="12"/>
        <v>377</v>
      </c>
      <c r="AF25" s="45">
        <f t="shared" si="13"/>
        <v>67.08185053380782</v>
      </c>
      <c r="AG25" s="36">
        <f t="shared" si="14"/>
        <v>-32.918149466192176</v>
      </c>
    </row>
    <row r="26" spans="1:33" ht="12.75">
      <c r="A26" s="242"/>
      <c r="B26" s="5">
        <v>388</v>
      </c>
      <c r="C26" s="3" t="s">
        <v>8</v>
      </c>
      <c r="D26" s="6">
        <v>562</v>
      </c>
      <c r="E26" s="16">
        <v>160</v>
      </c>
      <c r="F26" s="17">
        <f t="shared" si="0"/>
        <v>45.845272206303726</v>
      </c>
      <c r="G26" s="18">
        <v>137</v>
      </c>
      <c r="H26" s="17">
        <f t="shared" si="1"/>
        <v>39.25501432664756</v>
      </c>
      <c r="I26" s="60">
        <v>13</v>
      </c>
      <c r="J26" s="17">
        <f t="shared" si="2"/>
        <v>3.7249283667621778</v>
      </c>
      <c r="K26" s="16">
        <v>0</v>
      </c>
      <c r="L26" s="17">
        <f t="shared" si="3"/>
        <v>0</v>
      </c>
      <c r="M26" s="60">
        <v>2</v>
      </c>
      <c r="N26" s="17">
        <f t="shared" si="4"/>
        <v>0.5730659025787965</v>
      </c>
      <c r="O26" s="16">
        <v>26</v>
      </c>
      <c r="P26" s="17">
        <f t="shared" si="5"/>
        <v>7.4498567335243555</v>
      </c>
      <c r="Q26" s="18">
        <v>0</v>
      </c>
      <c r="R26" s="17">
        <f t="shared" si="15"/>
        <v>0</v>
      </c>
      <c r="S26" s="54">
        <v>3</v>
      </c>
      <c r="T26" s="17">
        <f t="shared" si="6"/>
        <v>0.8595988538681949</v>
      </c>
      <c r="U26" s="16">
        <v>0</v>
      </c>
      <c r="V26" s="17">
        <f t="shared" si="7"/>
        <v>0</v>
      </c>
      <c r="W26" s="54">
        <v>0</v>
      </c>
      <c r="X26" s="17">
        <f t="shared" si="8"/>
        <v>0</v>
      </c>
      <c r="Y26" s="63">
        <v>0</v>
      </c>
      <c r="Z26" s="17">
        <f t="shared" si="9"/>
        <v>0</v>
      </c>
      <c r="AA26" s="63">
        <f t="shared" si="16"/>
        <v>341</v>
      </c>
      <c r="AB26" s="67">
        <f t="shared" si="10"/>
        <v>97.70773638968481</v>
      </c>
      <c r="AC26" s="18">
        <v>8</v>
      </c>
      <c r="AD26" s="45">
        <f t="shared" si="11"/>
        <v>2.292263610315186</v>
      </c>
      <c r="AE26" s="63">
        <f t="shared" si="12"/>
        <v>349</v>
      </c>
      <c r="AF26" s="45">
        <f t="shared" si="13"/>
        <v>62.09964412811389</v>
      </c>
      <c r="AG26" s="36">
        <f t="shared" si="14"/>
        <v>-37.90035587188611</v>
      </c>
    </row>
    <row r="27" spans="1:33" ht="12.75">
      <c r="A27" s="242"/>
      <c r="B27" s="5">
        <v>388</v>
      </c>
      <c r="C27" s="3" t="s">
        <v>9</v>
      </c>
      <c r="D27" s="6">
        <v>562</v>
      </c>
      <c r="E27" s="16">
        <v>186</v>
      </c>
      <c r="F27" s="17">
        <f t="shared" si="0"/>
        <v>48.94736842105264</v>
      </c>
      <c r="G27" s="18">
        <v>151</v>
      </c>
      <c r="H27" s="17">
        <f t="shared" si="1"/>
        <v>39.73684210526316</v>
      </c>
      <c r="I27" s="60">
        <v>9</v>
      </c>
      <c r="J27" s="17">
        <f t="shared" si="2"/>
        <v>2.368421052631579</v>
      </c>
      <c r="K27" s="16">
        <v>1</v>
      </c>
      <c r="L27" s="17">
        <f t="shared" si="3"/>
        <v>0.2631578947368421</v>
      </c>
      <c r="M27" s="60">
        <v>0</v>
      </c>
      <c r="N27" s="17">
        <f t="shared" si="4"/>
        <v>0</v>
      </c>
      <c r="O27" s="16">
        <v>25</v>
      </c>
      <c r="P27" s="17">
        <f t="shared" si="5"/>
        <v>6.578947368421052</v>
      </c>
      <c r="Q27" s="18">
        <v>0</v>
      </c>
      <c r="R27" s="17">
        <f t="shared" si="15"/>
        <v>0</v>
      </c>
      <c r="S27" s="54">
        <v>8</v>
      </c>
      <c r="T27" s="17">
        <f t="shared" si="6"/>
        <v>2.1052631578947367</v>
      </c>
      <c r="U27" s="16">
        <v>0</v>
      </c>
      <c r="V27" s="17">
        <f t="shared" si="7"/>
        <v>0</v>
      </c>
      <c r="W27" s="54">
        <v>0</v>
      </c>
      <c r="X27" s="17">
        <f t="shared" si="8"/>
        <v>0</v>
      </c>
      <c r="Y27" s="63">
        <v>0</v>
      </c>
      <c r="Z27" s="17">
        <f t="shared" si="9"/>
        <v>0</v>
      </c>
      <c r="AA27" s="63">
        <f t="shared" si="16"/>
        <v>380</v>
      </c>
      <c r="AB27" s="67">
        <f t="shared" si="10"/>
        <v>100</v>
      </c>
      <c r="AC27" s="18">
        <v>0</v>
      </c>
      <c r="AD27" s="45">
        <f t="shared" si="11"/>
        <v>0</v>
      </c>
      <c r="AE27" s="63">
        <f t="shared" si="12"/>
        <v>380</v>
      </c>
      <c r="AF27" s="45">
        <f t="shared" si="13"/>
        <v>67.61565836298932</v>
      </c>
      <c r="AG27" s="36">
        <f t="shared" si="14"/>
        <v>-32.38434163701068</v>
      </c>
    </row>
    <row r="28" spans="1:33" ht="12.75">
      <c r="A28" s="242"/>
      <c r="B28" s="5">
        <v>389</v>
      </c>
      <c r="C28" s="3" t="s">
        <v>7</v>
      </c>
      <c r="D28" s="6">
        <v>689</v>
      </c>
      <c r="E28" s="16">
        <v>193</v>
      </c>
      <c r="F28" s="17">
        <f t="shared" si="0"/>
        <v>42.51101321585903</v>
      </c>
      <c r="G28" s="18">
        <v>177</v>
      </c>
      <c r="H28" s="17">
        <f t="shared" si="1"/>
        <v>38.986784140969164</v>
      </c>
      <c r="I28" s="60">
        <v>44</v>
      </c>
      <c r="J28" s="17">
        <f t="shared" si="2"/>
        <v>9.691629955947137</v>
      </c>
      <c r="K28" s="16">
        <v>1</v>
      </c>
      <c r="L28" s="17">
        <f t="shared" si="3"/>
        <v>0.22026431718061676</v>
      </c>
      <c r="M28" s="60">
        <v>3</v>
      </c>
      <c r="N28" s="17">
        <f t="shared" si="4"/>
        <v>0.6607929515418502</v>
      </c>
      <c r="O28" s="16">
        <v>19</v>
      </c>
      <c r="P28" s="17">
        <f t="shared" si="5"/>
        <v>4.185022026431718</v>
      </c>
      <c r="Q28" s="18">
        <v>0</v>
      </c>
      <c r="R28" s="17">
        <f t="shared" si="15"/>
        <v>0</v>
      </c>
      <c r="S28" s="54">
        <v>1</v>
      </c>
      <c r="T28" s="17">
        <f t="shared" si="6"/>
        <v>0.22026431718061676</v>
      </c>
      <c r="U28" s="16">
        <v>0</v>
      </c>
      <c r="V28" s="17">
        <f t="shared" si="7"/>
        <v>0</v>
      </c>
      <c r="W28" s="54">
        <v>0</v>
      </c>
      <c r="X28" s="17">
        <f t="shared" si="8"/>
        <v>0</v>
      </c>
      <c r="Y28" s="63">
        <v>0</v>
      </c>
      <c r="Z28" s="17">
        <f t="shared" si="9"/>
        <v>0</v>
      </c>
      <c r="AA28" s="63">
        <f t="shared" si="16"/>
        <v>438</v>
      </c>
      <c r="AB28" s="67">
        <f t="shared" si="10"/>
        <v>96.47577092511013</v>
      </c>
      <c r="AC28" s="18">
        <v>16</v>
      </c>
      <c r="AD28" s="45">
        <f t="shared" si="11"/>
        <v>3.524229074889868</v>
      </c>
      <c r="AE28" s="63">
        <f t="shared" si="12"/>
        <v>454</v>
      </c>
      <c r="AF28" s="45">
        <f t="shared" si="13"/>
        <v>65.89259796806967</v>
      </c>
      <c r="AG28" s="36">
        <f t="shared" si="14"/>
        <v>-34.107402031930334</v>
      </c>
    </row>
    <row r="29" spans="1:33" ht="12.75">
      <c r="A29" s="242"/>
      <c r="B29" s="5">
        <v>390</v>
      </c>
      <c r="C29" s="3" t="s">
        <v>7</v>
      </c>
      <c r="D29" s="6">
        <v>184</v>
      </c>
      <c r="E29" s="16">
        <v>37</v>
      </c>
      <c r="F29" s="17">
        <f t="shared" si="0"/>
        <v>22.289156626506024</v>
      </c>
      <c r="G29" s="18">
        <v>62</v>
      </c>
      <c r="H29" s="17">
        <f t="shared" si="1"/>
        <v>37.34939759036144</v>
      </c>
      <c r="I29" s="60">
        <v>60</v>
      </c>
      <c r="J29" s="17">
        <f t="shared" si="2"/>
        <v>36.144578313253014</v>
      </c>
      <c r="K29" s="16">
        <v>1</v>
      </c>
      <c r="L29" s="17">
        <f t="shared" si="3"/>
        <v>0.6024096385542169</v>
      </c>
      <c r="M29" s="60">
        <v>0</v>
      </c>
      <c r="N29" s="17">
        <f t="shared" si="4"/>
        <v>0</v>
      </c>
      <c r="O29" s="16">
        <v>2</v>
      </c>
      <c r="P29" s="17">
        <f t="shared" si="5"/>
        <v>1.2048192771084338</v>
      </c>
      <c r="Q29" s="18">
        <v>0</v>
      </c>
      <c r="R29" s="17">
        <f t="shared" si="15"/>
        <v>0</v>
      </c>
      <c r="S29" s="54">
        <v>0</v>
      </c>
      <c r="T29" s="17">
        <f t="shared" si="6"/>
        <v>0</v>
      </c>
      <c r="U29" s="16">
        <v>0</v>
      </c>
      <c r="V29" s="17">
        <f t="shared" si="7"/>
        <v>0</v>
      </c>
      <c r="W29" s="54">
        <v>0</v>
      </c>
      <c r="X29" s="17">
        <f t="shared" si="8"/>
        <v>0</v>
      </c>
      <c r="Y29" s="63">
        <v>0</v>
      </c>
      <c r="Z29" s="17">
        <f t="shared" si="9"/>
        <v>0</v>
      </c>
      <c r="AA29" s="63">
        <f t="shared" si="16"/>
        <v>162</v>
      </c>
      <c r="AB29" s="67">
        <f t="shared" si="10"/>
        <v>97.59036144578313</v>
      </c>
      <c r="AC29" s="18">
        <v>4</v>
      </c>
      <c r="AD29" s="45">
        <f t="shared" si="11"/>
        <v>2.4096385542168677</v>
      </c>
      <c r="AE29" s="63">
        <f t="shared" si="12"/>
        <v>166</v>
      </c>
      <c r="AF29" s="45">
        <f t="shared" si="13"/>
        <v>90.21739130434783</v>
      </c>
      <c r="AG29" s="36">
        <f t="shared" si="14"/>
        <v>-9.782608695652172</v>
      </c>
    </row>
    <row r="30" spans="1:33" ht="12.75">
      <c r="A30" s="242"/>
      <c r="B30" s="5">
        <v>391</v>
      </c>
      <c r="C30" s="3" t="s">
        <v>7</v>
      </c>
      <c r="D30" s="6">
        <v>283</v>
      </c>
      <c r="E30" s="16">
        <v>113</v>
      </c>
      <c r="F30" s="17">
        <f t="shared" si="0"/>
        <v>58.854166666666664</v>
      </c>
      <c r="G30" s="18">
        <v>73</v>
      </c>
      <c r="H30" s="17">
        <f t="shared" si="1"/>
        <v>38.02083333333333</v>
      </c>
      <c r="I30" s="60">
        <v>0</v>
      </c>
      <c r="J30" s="17">
        <f t="shared" si="2"/>
        <v>0</v>
      </c>
      <c r="K30" s="16">
        <v>0</v>
      </c>
      <c r="L30" s="17">
        <f t="shared" si="3"/>
        <v>0</v>
      </c>
      <c r="M30" s="60">
        <v>0</v>
      </c>
      <c r="N30" s="17">
        <f t="shared" si="4"/>
        <v>0</v>
      </c>
      <c r="O30" s="16">
        <v>4</v>
      </c>
      <c r="P30" s="17">
        <f t="shared" si="5"/>
        <v>2.083333333333333</v>
      </c>
      <c r="Q30" s="18">
        <v>0</v>
      </c>
      <c r="R30" s="17">
        <f t="shared" si="15"/>
        <v>0</v>
      </c>
      <c r="S30" s="54">
        <v>0</v>
      </c>
      <c r="T30" s="17">
        <f t="shared" si="6"/>
        <v>0</v>
      </c>
      <c r="U30" s="16">
        <v>0</v>
      </c>
      <c r="V30" s="17">
        <f t="shared" si="7"/>
        <v>0</v>
      </c>
      <c r="W30" s="54">
        <v>0</v>
      </c>
      <c r="X30" s="17">
        <f t="shared" si="8"/>
        <v>0</v>
      </c>
      <c r="Y30" s="63">
        <v>0</v>
      </c>
      <c r="Z30" s="17">
        <f t="shared" si="9"/>
        <v>0</v>
      </c>
      <c r="AA30" s="63">
        <f t="shared" si="16"/>
        <v>190</v>
      </c>
      <c r="AB30" s="67">
        <f t="shared" si="10"/>
        <v>98.95833333333334</v>
      </c>
      <c r="AC30" s="18">
        <v>2</v>
      </c>
      <c r="AD30" s="45">
        <f t="shared" si="11"/>
        <v>1.0416666666666665</v>
      </c>
      <c r="AE30" s="63">
        <f t="shared" si="12"/>
        <v>192</v>
      </c>
      <c r="AF30" s="45">
        <f t="shared" si="13"/>
        <v>67.84452296819788</v>
      </c>
      <c r="AG30" s="36">
        <f t="shared" si="14"/>
        <v>-32.15547703180212</v>
      </c>
    </row>
    <row r="31" spans="1:33" ht="12.75">
      <c r="A31" s="242"/>
      <c r="B31" s="5">
        <v>392</v>
      </c>
      <c r="C31" s="3" t="s">
        <v>7</v>
      </c>
      <c r="D31" s="6">
        <v>108</v>
      </c>
      <c r="E31" s="16">
        <v>38</v>
      </c>
      <c r="F31" s="17">
        <f t="shared" si="0"/>
        <v>36.89320388349515</v>
      </c>
      <c r="G31" s="18">
        <v>30</v>
      </c>
      <c r="H31" s="17">
        <f t="shared" si="1"/>
        <v>29.126213592233007</v>
      </c>
      <c r="I31" s="60">
        <v>26</v>
      </c>
      <c r="J31" s="17">
        <f t="shared" si="2"/>
        <v>25.24271844660194</v>
      </c>
      <c r="K31" s="16">
        <v>1</v>
      </c>
      <c r="L31" s="17">
        <f t="shared" si="3"/>
        <v>0.9708737864077669</v>
      </c>
      <c r="M31" s="60">
        <v>0</v>
      </c>
      <c r="N31" s="17">
        <f t="shared" si="4"/>
        <v>0</v>
      </c>
      <c r="O31" s="16">
        <v>3</v>
      </c>
      <c r="P31" s="17">
        <f t="shared" si="5"/>
        <v>2.912621359223301</v>
      </c>
      <c r="Q31" s="18">
        <v>0</v>
      </c>
      <c r="R31" s="17">
        <f t="shared" si="15"/>
        <v>0</v>
      </c>
      <c r="S31" s="54">
        <v>0</v>
      </c>
      <c r="T31" s="17">
        <f t="shared" si="6"/>
        <v>0</v>
      </c>
      <c r="U31" s="16">
        <v>0</v>
      </c>
      <c r="V31" s="17">
        <f t="shared" si="7"/>
        <v>0</v>
      </c>
      <c r="W31" s="54">
        <v>0</v>
      </c>
      <c r="X31" s="17">
        <f t="shared" si="8"/>
        <v>0</v>
      </c>
      <c r="Y31" s="63">
        <v>0</v>
      </c>
      <c r="Z31" s="17">
        <f t="shared" si="9"/>
        <v>0</v>
      </c>
      <c r="AA31" s="63">
        <f t="shared" si="16"/>
        <v>98</v>
      </c>
      <c r="AB31" s="67">
        <f t="shared" si="10"/>
        <v>95.14563106796116</v>
      </c>
      <c r="AC31" s="18">
        <v>5</v>
      </c>
      <c r="AD31" s="45">
        <f t="shared" si="11"/>
        <v>4.854368932038835</v>
      </c>
      <c r="AE31" s="63">
        <f t="shared" si="12"/>
        <v>103</v>
      </c>
      <c r="AF31" s="45">
        <f t="shared" si="13"/>
        <v>95.37037037037037</v>
      </c>
      <c r="AG31" s="36">
        <f t="shared" si="14"/>
        <v>-4.629629629629633</v>
      </c>
    </row>
    <row r="32" spans="1:33" ht="12.75">
      <c r="A32" s="242"/>
      <c r="B32" s="5">
        <v>393</v>
      </c>
      <c r="C32" s="3" t="s">
        <v>7</v>
      </c>
      <c r="D32" s="6">
        <v>94</v>
      </c>
      <c r="E32" s="16">
        <v>57</v>
      </c>
      <c r="F32" s="17">
        <f t="shared" si="0"/>
        <v>64.77272727272727</v>
      </c>
      <c r="G32" s="18">
        <v>22</v>
      </c>
      <c r="H32" s="17">
        <f t="shared" si="1"/>
        <v>25</v>
      </c>
      <c r="I32" s="60">
        <v>0</v>
      </c>
      <c r="J32" s="17">
        <f t="shared" si="2"/>
        <v>0</v>
      </c>
      <c r="K32" s="16">
        <v>0</v>
      </c>
      <c r="L32" s="17">
        <f t="shared" si="3"/>
        <v>0</v>
      </c>
      <c r="M32" s="60">
        <v>0</v>
      </c>
      <c r="N32" s="17">
        <f t="shared" si="4"/>
        <v>0</v>
      </c>
      <c r="O32" s="16">
        <v>3</v>
      </c>
      <c r="P32" s="17">
        <f t="shared" si="5"/>
        <v>3.4090909090909087</v>
      </c>
      <c r="Q32" s="18">
        <v>0</v>
      </c>
      <c r="R32" s="17">
        <f t="shared" si="15"/>
        <v>0</v>
      </c>
      <c r="S32" s="54">
        <v>0</v>
      </c>
      <c r="T32" s="17">
        <f t="shared" si="6"/>
        <v>0</v>
      </c>
      <c r="U32" s="16">
        <v>0</v>
      </c>
      <c r="V32" s="17">
        <f t="shared" si="7"/>
        <v>0</v>
      </c>
      <c r="W32" s="54">
        <v>0</v>
      </c>
      <c r="X32" s="17">
        <f t="shared" si="8"/>
        <v>0</v>
      </c>
      <c r="Y32" s="63">
        <v>0</v>
      </c>
      <c r="Z32" s="17">
        <f t="shared" si="9"/>
        <v>0</v>
      </c>
      <c r="AA32" s="63">
        <f t="shared" si="16"/>
        <v>82</v>
      </c>
      <c r="AB32" s="67">
        <f t="shared" si="10"/>
        <v>93.18181818181817</v>
      </c>
      <c r="AC32" s="18">
        <v>6</v>
      </c>
      <c r="AD32" s="45">
        <f t="shared" si="11"/>
        <v>6.8181818181818175</v>
      </c>
      <c r="AE32" s="63">
        <f t="shared" si="12"/>
        <v>88</v>
      </c>
      <c r="AF32" s="45">
        <f t="shared" si="13"/>
        <v>93.61702127659575</v>
      </c>
      <c r="AG32" s="36">
        <f t="shared" si="14"/>
        <v>-6.38297872340425</v>
      </c>
    </row>
    <row r="33" spans="1:33" ht="12.75">
      <c r="A33" s="242"/>
      <c r="B33" s="5">
        <v>394</v>
      </c>
      <c r="C33" s="3" t="s">
        <v>7</v>
      </c>
      <c r="D33" s="6">
        <v>511</v>
      </c>
      <c r="E33" s="16">
        <v>233</v>
      </c>
      <c r="F33" s="17">
        <f t="shared" si="0"/>
        <v>54.4392523364486</v>
      </c>
      <c r="G33" s="18">
        <v>180</v>
      </c>
      <c r="H33" s="17">
        <f t="shared" si="1"/>
        <v>42.05607476635514</v>
      </c>
      <c r="I33" s="60">
        <v>2</v>
      </c>
      <c r="J33" s="17">
        <f t="shared" si="2"/>
        <v>0.46728971962616817</v>
      </c>
      <c r="K33" s="16">
        <v>0</v>
      </c>
      <c r="L33" s="17">
        <f t="shared" si="3"/>
        <v>0</v>
      </c>
      <c r="M33" s="60">
        <v>1</v>
      </c>
      <c r="N33" s="17">
        <f t="shared" si="4"/>
        <v>0.23364485981308408</v>
      </c>
      <c r="O33" s="16">
        <v>0</v>
      </c>
      <c r="P33" s="17">
        <f t="shared" si="5"/>
        <v>0</v>
      </c>
      <c r="Q33" s="18">
        <v>1</v>
      </c>
      <c r="R33" s="17">
        <f t="shared" si="15"/>
        <v>0.23364485981308408</v>
      </c>
      <c r="S33" s="54">
        <v>1</v>
      </c>
      <c r="T33" s="17">
        <f t="shared" si="6"/>
        <v>0.23364485981308408</v>
      </c>
      <c r="U33" s="16">
        <v>0</v>
      </c>
      <c r="V33" s="17">
        <f t="shared" si="7"/>
        <v>0</v>
      </c>
      <c r="W33" s="54">
        <v>0</v>
      </c>
      <c r="X33" s="17">
        <f t="shared" si="8"/>
        <v>0</v>
      </c>
      <c r="Y33" s="63">
        <v>0</v>
      </c>
      <c r="Z33" s="17">
        <f t="shared" si="9"/>
        <v>0</v>
      </c>
      <c r="AA33" s="63">
        <f t="shared" si="16"/>
        <v>418</v>
      </c>
      <c r="AB33" s="67">
        <f t="shared" si="10"/>
        <v>97.66355140186917</v>
      </c>
      <c r="AC33" s="18">
        <v>10</v>
      </c>
      <c r="AD33" s="45">
        <f t="shared" si="11"/>
        <v>2.336448598130841</v>
      </c>
      <c r="AE33" s="63">
        <f t="shared" si="12"/>
        <v>428</v>
      </c>
      <c r="AF33" s="45">
        <f t="shared" si="13"/>
        <v>83.75733855185909</v>
      </c>
      <c r="AG33" s="36">
        <f t="shared" si="14"/>
        <v>-16.242661448140908</v>
      </c>
    </row>
    <row r="34" spans="1:33" ht="12.75">
      <c r="A34" s="242"/>
      <c r="B34" s="5">
        <v>395</v>
      </c>
      <c r="C34" s="3" t="s">
        <v>7</v>
      </c>
      <c r="D34" s="6">
        <v>490</v>
      </c>
      <c r="E34" s="16">
        <v>238</v>
      </c>
      <c r="F34" s="17">
        <f t="shared" si="0"/>
        <v>65.20547945205479</v>
      </c>
      <c r="G34" s="18">
        <v>91</v>
      </c>
      <c r="H34" s="17">
        <f t="shared" si="1"/>
        <v>24.93150684931507</v>
      </c>
      <c r="I34" s="60">
        <v>8</v>
      </c>
      <c r="J34" s="17">
        <f t="shared" si="2"/>
        <v>2.191780821917808</v>
      </c>
      <c r="K34" s="16">
        <v>0</v>
      </c>
      <c r="L34" s="17">
        <f t="shared" si="3"/>
        <v>0</v>
      </c>
      <c r="M34" s="60">
        <v>3</v>
      </c>
      <c r="N34" s="17">
        <f t="shared" si="4"/>
        <v>0.821917808219178</v>
      </c>
      <c r="O34" s="16">
        <v>7</v>
      </c>
      <c r="P34" s="17">
        <f t="shared" si="5"/>
        <v>1.9178082191780823</v>
      </c>
      <c r="Q34" s="18">
        <v>0</v>
      </c>
      <c r="R34" s="17">
        <f t="shared" si="15"/>
        <v>0</v>
      </c>
      <c r="S34" s="54">
        <v>1</v>
      </c>
      <c r="T34" s="17">
        <f t="shared" si="6"/>
        <v>0.273972602739726</v>
      </c>
      <c r="U34" s="16">
        <v>0</v>
      </c>
      <c r="V34" s="17">
        <f t="shared" si="7"/>
        <v>0</v>
      </c>
      <c r="W34" s="54">
        <v>0</v>
      </c>
      <c r="X34" s="17">
        <f t="shared" si="8"/>
        <v>0</v>
      </c>
      <c r="Y34" s="63">
        <v>0</v>
      </c>
      <c r="Z34" s="17">
        <f t="shared" si="9"/>
        <v>0</v>
      </c>
      <c r="AA34" s="63">
        <f t="shared" si="16"/>
        <v>348</v>
      </c>
      <c r="AB34" s="67">
        <f t="shared" si="10"/>
        <v>95.34246575342465</v>
      </c>
      <c r="AC34" s="18">
        <v>17</v>
      </c>
      <c r="AD34" s="45">
        <f t="shared" si="11"/>
        <v>4.657534246575342</v>
      </c>
      <c r="AE34" s="63">
        <f t="shared" si="12"/>
        <v>365</v>
      </c>
      <c r="AF34" s="45">
        <f t="shared" si="13"/>
        <v>74.48979591836735</v>
      </c>
      <c r="AG34" s="36">
        <f t="shared" si="14"/>
        <v>-25.51020408163265</v>
      </c>
    </row>
    <row r="35" spans="1:33" ht="12.75">
      <c r="A35" s="242"/>
      <c r="B35" s="5">
        <v>396</v>
      </c>
      <c r="C35" s="3" t="s">
        <v>7</v>
      </c>
      <c r="D35" s="6">
        <v>390</v>
      </c>
      <c r="E35" s="16">
        <v>176</v>
      </c>
      <c r="F35" s="17">
        <f t="shared" si="0"/>
        <v>57.89473684210527</v>
      </c>
      <c r="G35" s="18">
        <v>102</v>
      </c>
      <c r="H35" s="17">
        <f t="shared" si="1"/>
        <v>33.55263157894737</v>
      </c>
      <c r="I35" s="60">
        <v>1</v>
      </c>
      <c r="J35" s="17">
        <f t="shared" si="2"/>
        <v>0.3289473684210526</v>
      </c>
      <c r="K35" s="16">
        <v>10</v>
      </c>
      <c r="L35" s="17">
        <f t="shared" si="3"/>
        <v>3.289473684210526</v>
      </c>
      <c r="M35" s="60">
        <v>0</v>
      </c>
      <c r="N35" s="17">
        <f t="shared" si="4"/>
        <v>0</v>
      </c>
      <c r="O35" s="16">
        <v>7</v>
      </c>
      <c r="P35" s="17">
        <f t="shared" si="5"/>
        <v>2.302631578947368</v>
      </c>
      <c r="Q35" s="18">
        <v>0</v>
      </c>
      <c r="R35" s="17">
        <f t="shared" si="15"/>
        <v>0</v>
      </c>
      <c r="S35" s="54">
        <v>1</v>
      </c>
      <c r="T35" s="17">
        <f t="shared" si="6"/>
        <v>0.3289473684210526</v>
      </c>
      <c r="U35" s="16">
        <v>1</v>
      </c>
      <c r="V35" s="17">
        <f t="shared" si="7"/>
        <v>0.3289473684210526</v>
      </c>
      <c r="W35" s="54">
        <v>0</v>
      </c>
      <c r="X35" s="17">
        <f t="shared" si="8"/>
        <v>0</v>
      </c>
      <c r="Y35" s="63">
        <v>0</v>
      </c>
      <c r="Z35" s="17">
        <f t="shared" si="9"/>
        <v>0</v>
      </c>
      <c r="AA35" s="63">
        <f t="shared" si="16"/>
        <v>298</v>
      </c>
      <c r="AB35" s="67">
        <f t="shared" si="10"/>
        <v>98.02631578947368</v>
      </c>
      <c r="AC35" s="18">
        <v>6</v>
      </c>
      <c r="AD35" s="45">
        <f t="shared" si="11"/>
        <v>1.9736842105263157</v>
      </c>
      <c r="AE35" s="63">
        <f t="shared" si="12"/>
        <v>304</v>
      </c>
      <c r="AF35" s="45">
        <f t="shared" si="13"/>
        <v>77.94871794871796</v>
      </c>
      <c r="AG35" s="36">
        <f t="shared" si="14"/>
        <v>-22.051282051282044</v>
      </c>
    </row>
    <row r="36" spans="1:33" ht="12.75">
      <c r="A36" s="242"/>
      <c r="B36" s="5">
        <v>397</v>
      </c>
      <c r="C36" s="3" t="s">
        <v>7</v>
      </c>
      <c r="D36" s="6">
        <v>511</v>
      </c>
      <c r="E36" s="16">
        <v>209</v>
      </c>
      <c r="F36" s="17">
        <f t="shared" si="0"/>
        <v>56.79347826086957</v>
      </c>
      <c r="G36" s="18">
        <v>98</v>
      </c>
      <c r="H36" s="17">
        <f t="shared" si="1"/>
        <v>26.6304347826087</v>
      </c>
      <c r="I36" s="60">
        <v>7</v>
      </c>
      <c r="J36" s="17">
        <f t="shared" si="2"/>
        <v>1.9021739130434785</v>
      </c>
      <c r="K36" s="16">
        <v>0</v>
      </c>
      <c r="L36" s="17">
        <f t="shared" si="3"/>
        <v>0</v>
      </c>
      <c r="M36" s="60">
        <v>0</v>
      </c>
      <c r="N36" s="17">
        <f t="shared" si="4"/>
        <v>0</v>
      </c>
      <c r="O36" s="16">
        <v>6</v>
      </c>
      <c r="P36" s="17">
        <f t="shared" si="5"/>
        <v>1.6304347826086956</v>
      </c>
      <c r="Q36" s="18">
        <v>0</v>
      </c>
      <c r="R36" s="17">
        <f t="shared" si="15"/>
        <v>0</v>
      </c>
      <c r="S36" s="54">
        <v>0</v>
      </c>
      <c r="T36" s="17">
        <f t="shared" si="6"/>
        <v>0</v>
      </c>
      <c r="U36" s="16">
        <v>0</v>
      </c>
      <c r="V36" s="17">
        <f t="shared" si="7"/>
        <v>0</v>
      </c>
      <c r="W36" s="54">
        <v>0</v>
      </c>
      <c r="X36" s="17">
        <f t="shared" si="8"/>
        <v>0</v>
      </c>
      <c r="Y36" s="63">
        <v>0</v>
      </c>
      <c r="Z36" s="17">
        <f t="shared" si="9"/>
        <v>0</v>
      </c>
      <c r="AA36" s="63">
        <f t="shared" si="16"/>
        <v>320</v>
      </c>
      <c r="AB36" s="67">
        <f t="shared" si="10"/>
        <v>86.95652173913044</v>
      </c>
      <c r="AC36" s="18">
        <v>48</v>
      </c>
      <c r="AD36" s="45">
        <f t="shared" si="11"/>
        <v>13.043478260869565</v>
      </c>
      <c r="AE36" s="63">
        <f t="shared" si="12"/>
        <v>368</v>
      </c>
      <c r="AF36" s="45">
        <f t="shared" si="13"/>
        <v>72.01565557729941</v>
      </c>
      <c r="AG36" s="36">
        <f t="shared" si="14"/>
        <v>-27.984344422700588</v>
      </c>
    </row>
    <row r="37" spans="1:33" ht="12.75">
      <c r="A37" s="242"/>
      <c r="B37" s="5">
        <v>398</v>
      </c>
      <c r="C37" s="3" t="s">
        <v>7</v>
      </c>
      <c r="D37" s="6">
        <v>533</v>
      </c>
      <c r="E37" s="16">
        <v>200</v>
      </c>
      <c r="F37" s="17">
        <f t="shared" si="0"/>
        <v>53.908355795148246</v>
      </c>
      <c r="G37" s="18">
        <v>128</v>
      </c>
      <c r="H37" s="17">
        <f t="shared" si="1"/>
        <v>34.50134770889488</v>
      </c>
      <c r="I37" s="60">
        <v>10</v>
      </c>
      <c r="J37" s="17">
        <f t="shared" si="2"/>
        <v>2.6954177897574128</v>
      </c>
      <c r="K37" s="16">
        <v>0</v>
      </c>
      <c r="L37" s="17">
        <f t="shared" si="3"/>
        <v>0</v>
      </c>
      <c r="M37" s="60">
        <v>1</v>
      </c>
      <c r="N37" s="17">
        <f t="shared" si="4"/>
        <v>0.2695417789757413</v>
      </c>
      <c r="O37" s="16">
        <v>13</v>
      </c>
      <c r="P37" s="17">
        <f t="shared" si="5"/>
        <v>3.5040431266846364</v>
      </c>
      <c r="Q37" s="18">
        <v>0</v>
      </c>
      <c r="R37" s="17">
        <f t="shared" si="15"/>
        <v>0</v>
      </c>
      <c r="S37" s="54">
        <v>5</v>
      </c>
      <c r="T37" s="17">
        <f t="shared" si="6"/>
        <v>1.3477088948787064</v>
      </c>
      <c r="U37" s="16">
        <v>0</v>
      </c>
      <c r="V37" s="17">
        <f t="shared" si="7"/>
        <v>0</v>
      </c>
      <c r="W37" s="54">
        <v>0</v>
      </c>
      <c r="X37" s="17">
        <f t="shared" si="8"/>
        <v>0</v>
      </c>
      <c r="Y37" s="63">
        <v>0</v>
      </c>
      <c r="Z37" s="17">
        <f t="shared" si="9"/>
        <v>0</v>
      </c>
      <c r="AA37" s="63">
        <f t="shared" si="16"/>
        <v>357</v>
      </c>
      <c r="AB37" s="67">
        <f t="shared" si="10"/>
        <v>96.22641509433963</v>
      </c>
      <c r="AC37" s="18">
        <v>14</v>
      </c>
      <c r="AD37" s="45">
        <f t="shared" si="11"/>
        <v>3.7735849056603774</v>
      </c>
      <c r="AE37" s="63">
        <f t="shared" si="12"/>
        <v>371</v>
      </c>
      <c r="AF37" s="45">
        <f t="shared" si="13"/>
        <v>69.60600375234522</v>
      </c>
      <c r="AG37" s="36">
        <f t="shared" si="14"/>
        <v>-30.393996247654783</v>
      </c>
    </row>
    <row r="38" spans="1:33" ht="12.75">
      <c r="A38" s="242"/>
      <c r="B38" s="5">
        <v>399</v>
      </c>
      <c r="C38" s="3" t="s">
        <v>7</v>
      </c>
      <c r="D38" s="6">
        <v>352</v>
      </c>
      <c r="E38" s="16">
        <v>105</v>
      </c>
      <c r="F38" s="17">
        <f t="shared" si="0"/>
        <v>39.62264150943396</v>
      </c>
      <c r="G38" s="18">
        <v>103</v>
      </c>
      <c r="H38" s="17">
        <f t="shared" si="1"/>
        <v>38.86792452830189</v>
      </c>
      <c r="I38" s="60">
        <v>18</v>
      </c>
      <c r="J38" s="17">
        <f t="shared" si="2"/>
        <v>6.7924528301886795</v>
      </c>
      <c r="K38" s="16">
        <v>1</v>
      </c>
      <c r="L38" s="17">
        <f t="shared" si="3"/>
        <v>0.37735849056603776</v>
      </c>
      <c r="M38" s="60">
        <v>0</v>
      </c>
      <c r="N38" s="17">
        <f t="shared" si="4"/>
        <v>0</v>
      </c>
      <c r="O38" s="16">
        <v>8</v>
      </c>
      <c r="P38" s="17">
        <f t="shared" si="5"/>
        <v>3.018867924528302</v>
      </c>
      <c r="Q38" s="18">
        <v>1</v>
      </c>
      <c r="R38" s="17">
        <f t="shared" si="15"/>
        <v>0.37735849056603776</v>
      </c>
      <c r="S38" s="54">
        <v>3</v>
      </c>
      <c r="T38" s="17">
        <f t="shared" si="6"/>
        <v>1.1320754716981132</v>
      </c>
      <c r="U38" s="16">
        <v>2</v>
      </c>
      <c r="V38" s="17">
        <f t="shared" si="7"/>
        <v>0.7547169811320755</v>
      </c>
      <c r="W38" s="54">
        <v>0</v>
      </c>
      <c r="X38" s="17">
        <f t="shared" si="8"/>
        <v>0</v>
      </c>
      <c r="Y38" s="63">
        <v>1</v>
      </c>
      <c r="Z38" s="17">
        <f t="shared" si="9"/>
        <v>0.37735849056603776</v>
      </c>
      <c r="AA38" s="63">
        <f t="shared" si="16"/>
        <v>242</v>
      </c>
      <c r="AB38" s="67">
        <f t="shared" si="10"/>
        <v>91.32075471698113</v>
      </c>
      <c r="AC38" s="18">
        <v>23</v>
      </c>
      <c r="AD38" s="45">
        <f t="shared" si="11"/>
        <v>8.679245283018867</v>
      </c>
      <c r="AE38" s="63">
        <f t="shared" si="12"/>
        <v>265</v>
      </c>
      <c r="AF38" s="45">
        <f t="shared" si="13"/>
        <v>75.2840909090909</v>
      </c>
      <c r="AG38" s="36">
        <f t="shared" si="14"/>
        <v>-24.715909090909093</v>
      </c>
    </row>
    <row r="39" spans="1:33" ht="12.75">
      <c r="A39" s="242"/>
      <c r="B39" s="5">
        <v>400</v>
      </c>
      <c r="C39" s="3" t="s">
        <v>7</v>
      </c>
      <c r="D39" s="6">
        <v>412</v>
      </c>
      <c r="E39" s="16">
        <v>130</v>
      </c>
      <c r="F39" s="17">
        <f t="shared" si="0"/>
        <v>43.47826086956522</v>
      </c>
      <c r="G39" s="18">
        <v>148</v>
      </c>
      <c r="H39" s="17">
        <f t="shared" si="1"/>
        <v>49.49832775919732</v>
      </c>
      <c r="I39" s="60">
        <v>5</v>
      </c>
      <c r="J39" s="17">
        <f t="shared" si="2"/>
        <v>1.6722408026755853</v>
      </c>
      <c r="K39" s="16">
        <v>0</v>
      </c>
      <c r="L39" s="17">
        <f t="shared" si="3"/>
        <v>0</v>
      </c>
      <c r="M39" s="60">
        <v>0</v>
      </c>
      <c r="N39" s="17">
        <f t="shared" si="4"/>
        <v>0</v>
      </c>
      <c r="O39" s="16">
        <v>2</v>
      </c>
      <c r="P39" s="17">
        <f t="shared" si="5"/>
        <v>0.6688963210702341</v>
      </c>
      <c r="Q39" s="18">
        <v>0</v>
      </c>
      <c r="R39" s="17">
        <f t="shared" si="15"/>
        <v>0</v>
      </c>
      <c r="S39" s="54">
        <v>0</v>
      </c>
      <c r="T39" s="17">
        <f t="shared" si="6"/>
        <v>0</v>
      </c>
      <c r="U39" s="16">
        <v>0</v>
      </c>
      <c r="V39" s="17">
        <f t="shared" si="7"/>
        <v>0</v>
      </c>
      <c r="W39" s="54">
        <v>0</v>
      </c>
      <c r="X39" s="17">
        <f t="shared" si="8"/>
        <v>0</v>
      </c>
      <c r="Y39" s="63">
        <v>0</v>
      </c>
      <c r="Z39" s="17">
        <f t="shared" si="9"/>
        <v>0</v>
      </c>
      <c r="AA39" s="63">
        <f t="shared" si="16"/>
        <v>285</v>
      </c>
      <c r="AB39" s="67">
        <f t="shared" si="10"/>
        <v>95.31772575250837</v>
      </c>
      <c r="AC39" s="18">
        <v>14</v>
      </c>
      <c r="AD39" s="45">
        <f t="shared" si="11"/>
        <v>4.682274247491638</v>
      </c>
      <c r="AE39" s="63">
        <f t="shared" si="12"/>
        <v>299</v>
      </c>
      <c r="AF39" s="45">
        <f t="shared" si="13"/>
        <v>72.57281553398059</v>
      </c>
      <c r="AG39" s="36">
        <f t="shared" si="14"/>
        <v>-27.427184466019412</v>
      </c>
    </row>
    <row r="40" spans="1:33" ht="12.75">
      <c r="A40" s="242"/>
      <c r="B40" s="5">
        <v>400</v>
      </c>
      <c r="C40" s="3" t="s">
        <v>8</v>
      </c>
      <c r="D40" s="6">
        <v>412</v>
      </c>
      <c r="E40" s="16">
        <v>124</v>
      </c>
      <c r="F40" s="17">
        <f t="shared" si="0"/>
        <v>36.36363636363637</v>
      </c>
      <c r="G40" s="18">
        <v>197</v>
      </c>
      <c r="H40" s="17">
        <f t="shared" si="1"/>
        <v>57.77126099706745</v>
      </c>
      <c r="I40" s="60">
        <v>9</v>
      </c>
      <c r="J40" s="17">
        <f t="shared" si="2"/>
        <v>2.6392961876832843</v>
      </c>
      <c r="K40" s="16">
        <v>0</v>
      </c>
      <c r="L40" s="17">
        <f t="shared" si="3"/>
        <v>0</v>
      </c>
      <c r="M40" s="60">
        <v>0</v>
      </c>
      <c r="N40" s="17">
        <f t="shared" si="4"/>
        <v>0</v>
      </c>
      <c r="O40" s="16">
        <v>1</v>
      </c>
      <c r="P40" s="17">
        <f t="shared" si="5"/>
        <v>0.2932551319648094</v>
      </c>
      <c r="Q40" s="18">
        <v>0</v>
      </c>
      <c r="R40" s="17">
        <f t="shared" si="15"/>
        <v>0</v>
      </c>
      <c r="S40" s="54">
        <v>0</v>
      </c>
      <c r="T40" s="17">
        <f t="shared" si="6"/>
        <v>0</v>
      </c>
      <c r="U40" s="16">
        <v>0</v>
      </c>
      <c r="V40" s="17">
        <f t="shared" si="7"/>
        <v>0</v>
      </c>
      <c r="W40" s="54">
        <v>0</v>
      </c>
      <c r="X40" s="17">
        <f t="shared" si="8"/>
        <v>0</v>
      </c>
      <c r="Y40" s="63">
        <v>0</v>
      </c>
      <c r="Z40" s="17">
        <f t="shared" si="9"/>
        <v>0</v>
      </c>
      <c r="AA40" s="63">
        <f t="shared" si="16"/>
        <v>331</v>
      </c>
      <c r="AB40" s="67">
        <f t="shared" si="10"/>
        <v>97.0674486803519</v>
      </c>
      <c r="AC40" s="18">
        <v>10</v>
      </c>
      <c r="AD40" s="45">
        <f t="shared" si="11"/>
        <v>2.932551319648094</v>
      </c>
      <c r="AE40" s="63">
        <f t="shared" si="12"/>
        <v>341</v>
      </c>
      <c r="AF40" s="45">
        <f t="shared" si="13"/>
        <v>82.76699029126213</v>
      </c>
      <c r="AG40" s="36">
        <f t="shared" si="14"/>
        <v>-17.233009708737868</v>
      </c>
    </row>
    <row r="41" spans="1:33" ht="12.75">
      <c r="A41" s="243"/>
      <c r="B41" s="5">
        <v>401</v>
      </c>
      <c r="C41" s="3" t="s">
        <v>7</v>
      </c>
      <c r="D41" s="6">
        <v>398</v>
      </c>
      <c r="E41" s="16">
        <v>179</v>
      </c>
      <c r="F41" s="17">
        <f t="shared" si="0"/>
        <v>59.66666666666667</v>
      </c>
      <c r="G41" s="18">
        <v>104</v>
      </c>
      <c r="H41" s="17">
        <f t="shared" si="1"/>
        <v>34.66666666666667</v>
      </c>
      <c r="I41" s="60">
        <v>0</v>
      </c>
      <c r="J41" s="17">
        <f t="shared" si="2"/>
        <v>0</v>
      </c>
      <c r="K41" s="16">
        <v>0</v>
      </c>
      <c r="L41" s="17">
        <f t="shared" si="3"/>
        <v>0</v>
      </c>
      <c r="M41" s="60">
        <v>0</v>
      </c>
      <c r="N41" s="17">
        <f t="shared" si="4"/>
        <v>0</v>
      </c>
      <c r="O41" s="16">
        <v>8</v>
      </c>
      <c r="P41" s="17">
        <f t="shared" si="5"/>
        <v>2.666666666666667</v>
      </c>
      <c r="Q41" s="18">
        <v>0</v>
      </c>
      <c r="R41" s="17">
        <f t="shared" si="15"/>
        <v>0</v>
      </c>
      <c r="S41" s="54">
        <v>1</v>
      </c>
      <c r="T41" s="17">
        <f t="shared" si="6"/>
        <v>0.33333333333333337</v>
      </c>
      <c r="U41" s="16">
        <v>0</v>
      </c>
      <c r="V41" s="17">
        <f t="shared" si="7"/>
        <v>0</v>
      </c>
      <c r="W41" s="54">
        <v>0</v>
      </c>
      <c r="X41" s="17">
        <f t="shared" si="8"/>
        <v>0</v>
      </c>
      <c r="Y41" s="63">
        <v>0</v>
      </c>
      <c r="Z41" s="17">
        <f t="shared" si="9"/>
        <v>0</v>
      </c>
      <c r="AA41" s="63">
        <f t="shared" si="16"/>
        <v>292</v>
      </c>
      <c r="AB41" s="67">
        <f t="shared" si="10"/>
        <v>97.33333333333334</v>
      </c>
      <c r="AC41" s="18">
        <v>8</v>
      </c>
      <c r="AD41" s="45">
        <f t="shared" si="11"/>
        <v>2.666666666666667</v>
      </c>
      <c r="AE41" s="63">
        <f t="shared" si="12"/>
        <v>300</v>
      </c>
      <c r="AF41" s="45">
        <f t="shared" si="13"/>
        <v>75.37688442211056</v>
      </c>
      <c r="AG41" s="36">
        <f t="shared" si="14"/>
        <v>-24.623115577889436</v>
      </c>
    </row>
    <row r="42" spans="1:33" ht="12.75">
      <c r="A42" s="244" t="s">
        <v>31</v>
      </c>
      <c r="B42" s="5">
        <v>401</v>
      </c>
      <c r="C42" s="3" t="s">
        <v>8</v>
      </c>
      <c r="D42" s="6">
        <v>398</v>
      </c>
      <c r="E42" s="16">
        <v>147</v>
      </c>
      <c r="F42" s="17">
        <f t="shared" si="0"/>
        <v>45.9375</v>
      </c>
      <c r="G42" s="18">
        <v>156</v>
      </c>
      <c r="H42" s="17">
        <f t="shared" si="1"/>
        <v>48.75</v>
      </c>
      <c r="I42" s="60">
        <v>2</v>
      </c>
      <c r="J42" s="17">
        <f t="shared" si="2"/>
        <v>0.625</v>
      </c>
      <c r="K42" s="16">
        <v>0</v>
      </c>
      <c r="L42" s="17">
        <f t="shared" si="3"/>
        <v>0</v>
      </c>
      <c r="M42" s="60">
        <v>0</v>
      </c>
      <c r="N42" s="17">
        <f t="shared" si="4"/>
        <v>0</v>
      </c>
      <c r="O42" s="16">
        <v>4</v>
      </c>
      <c r="P42" s="17">
        <f t="shared" si="5"/>
        <v>1.25</v>
      </c>
      <c r="Q42" s="18">
        <v>0</v>
      </c>
      <c r="R42" s="17">
        <f t="shared" si="15"/>
        <v>0</v>
      </c>
      <c r="S42" s="54">
        <v>5</v>
      </c>
      <c r="T42" s="17">
        <f t="shared" si="6"/>
        <v>1.5625</v>
      </c>
      <c r="U42" s="16">
        <v>0</v>
      </c>
      <c r="V42" s="17">
        <f t="shared" si="7"/>
        <v>0</v>
      </c>
      <c r="W42" s="54">
        <v>0</v>
      </c>
      <c r="X42" s="17">
        <f t="shared" si="8"/>
        <v>0</v>
      </c>
      <c r="Y42" s="63">
        <v>0</v>
      </c>
      <c r="Z42" s="17">
        <f t="shared" si="9"/>
        <v>0</v>
      </c>
      <c r="AA42" s="63">
        <f t="shared" si="16"/>
        <v>314</v>
      </c>
      <c r="AB42" s="67">
        <f t="shared" si="10"/>
        <v>98.125</v>
      </c>
      <c r="AC42" s="18">
        <v>6</v>
      </c>
      <c r="AD42" s="45">
        <f t="shared" si="11"/>
        <v>1.875</v>
      </c>
      <c r="AE42" s="63">
        <f t="shared" si="12"/>
        <v>320</v>
      </c>
      <c r="AF42" s="45">
        <f t="shared" si="13"/>
        <v>80.40201005025126</v>
      </c>
      <c r="AG42" s="36">
        <f t="shared" si="14"/>
        <v>-19.597989949748737</v>
      </c>
    </row>
    <row r="43" spans="1:33" ht="12.75">
      <c r="A43" s="242"/>
      <c r="B43" s="5">
        <v>402</v>
      </c>
      <c r="C43" s="3" t="s">
        <v>7</v>
      </c>
      <c r="D43" s="6">
        <v>270</v>
      </c>
      <c r="E43" s="16">
        <v>10</v>
      </c>
      <c r="F43" s="17">
        <f t="shared" si="0"/>
        <v>10.869565217391305</v>
      </c>
      <c r="G43" s="18">
        <v>77</v>
      </c>
      <c r="H43" s="17">
        <f t="shared" si="1"/>
        <v>83.69565217391305</v>
      </c>
      <c r="I43" s="60">
        <v>3</v>
      </c>
      <c r="J43" s="17">
        <f t="shared" si="2"/>
        <v>3.260869565217391</v>
      </c>
      <c r="K43" s="16">
        <v>0</v>
      </c>
      <c r="L43" s="17">
        <f t="shared" si="3"/>
        <v>0</v>
      </c>
      <c r="M43" s="60">
        <v>0</v>
      </c>
      <c r="N43" s="17">
        <f t="shared" si="4"/>
        <v>0</v>
      </c>
      <c r="O43" s="16">
        <v>2</v>
      </c>
      <c r="P43" s="17">
        <f t="shared" si="5"/>
        <v>2.1739130434782608</v>
      </c>
      <c r="Q43" s="18">
        <v>0</v>
      </c>
      <c r="R43" s="17">
        <f t="shared" si="15"/>
        <v>0</v>
      </c>
      <c r="S43" s="54">
        <v>0</v>
      </c>
      <c r="T43" s="17">
        <f t="shared" si="6"/>
        <v>0</v>
      </c>
      <c r="U43" s="16">
        <v>0</v>
      </c>
      <c r="V43" s="17">
        <f t="shared" si="7"/>
        <v>0</v>
      </c>
      <c r="W43" s="54">
        <v>0</v>
      </c>
      <c r="X43" s="17">
        <f t="shared" si="8"/>
        <v>0</v>
      </c>
      <c r="Y43" s="63">
        <v>0</v>
      </c>
      <c r="Z43" s="17">
        <f t="shared" si="9"/>
        <v>0</v>
      </c>
      <c r="AA43" s="63">
        <f t="shared" si="16"/>
        <v>92</v>
      </c>
      <c r="AB43" s="67">
        <f t="shared" si="10"/>
        <v>100</v>
      </c>
      <c r="AC43" s="18">
        <v>0</v>
      </c>
      <c r="AD43" s="45">
        <f t="shared" si="11"/>
        <v>0</v>
      </c>
      <c r="AE43" s="63">
        <f t="shared" si="12"/>
        <v>92</v>
      </c>
      <c r="AF43" s="45">
        <f t="shared" si="13"/>
        <v>34.074074074074076</v>
      </c>
      <c r="AG43" s="36">
        <f t="shared" si="14"/>
        <v>-65.92592592592592</v>
      </c>
    </row>
    <row r="44" spans="1:33" ht="12.75">
      <c r="A44" s="242"/>
      <c r="B44" s="5">
        <v>403</v>
      </c>
      <c r="C44" s="3" t="s">
        <v>7</v>
      </c>
      <c r="D44" s="6">
        <v>400</v>
      </c>
      <c r="E44" s="16">
        <v>146</v>
      </c>
      <c r="F44" s="17">
        <f t="shared" si="0"/>
        <v>54.27509293680297</v>
      </c>
      <c r="G44" s="18">
        <v>94</v>
      </c>
      <c r="H44" s="17">
        <f t="shared" si="1"/>
        <v>34.94423791821561</v>
      </c>
      <c r="I44" s="60">
        <v>2</v>
      </c>
      <c r="J44" s="17">
        <f t="shared" si="2"/>
        <v>0.7434944237918215</v>
      </c>
      <c r="K44" s="16">
        <v>1</v>
      </c>
      <c r="L44" s="17">
        <f t="shared" si="3"/>
        <v>0.37174721189591076</v>
      </c>
      <c r="M44" s="60">
        <v>0</v>
      </c>
      <c r="N44" s="17">
        <f t="shared" si="4"/>
        <v>0</v>
      </c>
      <c r="O44" s="16">
        <v>8</v>
      </c>
      <c r="P44" s="17">
        <f t="shared" si="5"/>
        <v>2.973977695167286</v>
      </c>
      <c r="Q44" s="18">
        <v>0</v>
      </c>
      <c r="R44" s="17">
        <f t="shared" si="15"/>
        <v>0</v>
      </c>
      <c r="S44" s="54">
        <v>4</v>
      </c>
      <c r="T44" s="17">
        <f t="shared" si="6"/>
        <v>1.486988847583643</v>
      </c>
      <c r="U44" s="16">
        <v>0</v>
      </c>
      <c r="V44" s="17">
        <f t="shared" si="7"/>
        <v>0</v>
      </c>
      <c r="W44" s="54">
        <v>0</v>
      </c>
      <c r="X44" s="17">
        <f t="shared" si="8"/>
        <v>0</v>
      </c>
      <c r="Y44" s="63">
        <v>0</v>
      </c>
      <c r="Z44" s="17">
        <f t="shared" si="9"/>
        <v>0</v>
      </c>
      <c r="AA44" s="63">
        <f t="shared" si="16"/>
        <v>255</v>
      </c>
      <c r="AB44" s="67">
        <f t="shared" si="10"/>
        <v>94.79553903345726</v>
      </c>
      <c r="AC44" s="18">
        <v>14</v>
      </c>
      <c r="AD44" s="45">
        <f t="shared" si="11"/>
        <v>5.204460966542751</v>
      </c>
      <c r="AE44" s="63">
        <f t="shared" si="12"/>
        <v>269</v>
      </c>
      <c r="AF44" s="45">
        <f t="shared" si="13"/>
        <v>67.25</v>
      </c>
      <c r="AG44" s="36">
        <f t="shared" si="14"/>
        <v>-32.75</v>
      </c>
    </row>
    <row r="45" spans="1:33" ht="12.75">
      <c r="A45" s="242"/>
      <c r="B45" s="5">
        <v>403</v>
      </c>
      <c r="C45" s="3" t="s">
        <v>8</v>
      </c>
      <c r="D45" s="6">
        <v>401</v>
      </c>
      <c r="E45" s="16">
        <v>131</v>
      </c>
      <c r="F45" s="17">
        <f t="shared" si="0"/>
        <v>50.97276264591439</v>
      </c>
      <c r="G45" s="18">
        <v>84</v>
      </c>
      <c r="H45" s="17">
        <f t="shared" si="1"/>
        <v>32.68482490272373</v>
      </c>
      <c r="I45" s="60">
        <v>4</v>
      </c>
      <c r="J45" s="17">
        <f t="shared" si="2"/>
        <v>1.556420233463035</v>
      </c>
      <c r="K45" s="16">
        <v>1</v>
      </c>
      <c r="L45" s="17">
        <f t="shared" si="3"/>
        <v>0.38910505836575876</v>
      </c>
      <c r="M45" s="60">
        <v>0</v>
      </c>
      <c r="N45" s="17">
        <f t="shared" si="4"/>
        <v>0</v>
      </c>
      <c r="O45" s="16">
        <v>4</v>
      </c>
      <c r="P45" s="17">
        <f t="shared" si="5"/>
        <v>1.556420233463035</v>
      </c>
      <c r="Q45" s="18">
        <v>1</v>
      </c>
      <c r="R45" s="17">
        <f t="shared" si="15"/>
        <v>0.38910505836575876</v>
      </c>
      <c r="S45" s="54">
        <v>7</v>
      </c>
      <c r="T45" s="17">
        <f t="shared" si="6"/>
        <v>2.7237354085603114</v>
      </c>
      <c r="U45" s="16">
        <v>0</v>
      </c>
      <c r="V45" s="17">
        <f t="shared" si="7"/>
        <v>0</v>
      </c>
      <c r="W45" s="54">
        <v>0</v>
      </c>
      <c r="X45" s="17">
        <f t="shared" si="8"/>
        <v>0</v>
      </c>
      <c r="Y45" s="63">
        <v>0</v>
      </c>
      <c r="Z45" s="17">
        <f t="shared" si="9"/>
        <v>0</v>
      </c>
      <c r="AA45" s="63">
        <f t="shared" si="16"/>
        <v>232</v>
      </c>
      <c r="AB45" s="67">
        <f t="shared" si="10"/>
        <v>90.27237354085604</v>
      </c>
      <c r="AC45" s="18">
        <v>25</v>
      </c>
      <c r="AD45" s="45">
        <f t="shared" si="11"/>
        <v>9.72762645914397</v>
      </c>
      <c r="AE45" s="63">
        <f t="shared" si="12"/>
        <v>257</v>
      </c>
      <c r="AF45" s="45">
        <f t="shared" si="13"/>
        <v>64.08977556109726</v>
      </c>
      <c r="AG45" s="36">
        <f aca="true" t="shared" si="17" ref="AG45:AG58">AF45-100</f>
        <v>-35.910224438902745</v>
      </c>
    </row>
    <row r="46" spans="1:33" ht="12.75">
      <c r="A46" s="242"/>
      <c r="B46" s="5">
        <v>404</v>
      </c>
      <c r="C46" s="3" t="s">
        <v>7</v>
      </c>
      <c r="D46" s="6">
        <v>726</v>
      </c>
      <c r="E46" s="16">
        <v>190</v>
      </c>
      <c r="F46" s="17">
        <f t="shared" si="0"/>
        <v>41.66666666666667</v>
      </c>
      <c r="G46" s="18">
        <v>236</v>
      </c>
      <c r="H46" s="17">
        <f t="shared" si="1"/>
        <v>51.75438596491229</v>
      </c>
      <c r="I46" s="60">
        <v>1</v>
      </c>
      <c r="J46" s="17">
        <f t="shared" si="2"/>
        <v>0.21929824561403508</v>
      </c>
      <c r="K46" s="16">
        <v>0</v>
      </c>
      <c r="L46" s="17">
        <f t="shared" si="3"/>
        <v>0</v>
      </c>
      <c r="M46" s="60">
        <v>2</v>
      </c>
      <c r="N46" s="17">
        <f t="shared" si="4"/>
        <v>0.43859649122807015</v>
      </c>
      <c r="O46" s="16">
        <v>9</v>
      </c>
      <c r="P46" s="17">
        <f t="shared" si="5"/>
        <v>1.9736842105263157</v>
      </c>
      <c r="Q46" s="18">
        <v>1</v>
      </c>
      <c r="R46" s="17">
        <f t="shared" si="15"/>
        <v>0.21929824561403508</v>
      </c>
      <c r="S46" s="54">
        <v>0</v>
      </c>
      <c r="T46" s="17">
        <f t="shared" si="6"/>
        <v>0</v>
      </c>
      <c r="U46" s="16">
        <v>2</v>
      </c>
      <c r="V46" s="17">
        <f t="shared" si="7"/>
        <v>0.43859649122807015</v>
      </c>
      <c r="W46" s="54">
        <v>0</v>
      </c>
      <c r="X46" s="17">
        <f t="shared" si="8"/>
        <v>0</v>
      </c>
      <c r="Y46" s="63">
        <v>0</v>
      </c>
      <c r="Z46" s="17">
        <f t="shared" si="9"/>
        <v>0</v>
      </c>
      <c r="AA46" s="63">
        <f t="shared" si="16"/>
        <v>441</v>
      </c>
      <c r="AB46" s="67">
        <f t="shared" si="10"/>
        <v>96.71052631578947</v>
      </c>
      <c r="AC46" s="18">
        <v>15</v>
      </c>
      <c r="AD46" s="45">
        <f t="shared" si="11"/>
        <v>3.289473684210526</v>
      </c>
      <c r="AE46" s="63">
        <f t="shared" si="12"/>
        <v>456</v>
      </c>
      <c r="AF46" s="45">
        <f t="shared" si="13"/>
        <v>62.8099173553719</v>
      </c>
      <c r="AG46" s="36">
        <f t="shared" si="17"/>
        <v>-37.1900826446281</v>
      </c>
    </row>
    <row r="47" spans="1:33" ht="12.75">
      <c r="A47" s="242"/>
      <c r="B47" s="5">
        <v>405</v>
      </c>
      <c r="C47" s="3" t="s">
        <v>7</v>
      </c>
      <c r="D47" s="6">
        <v>237</v>
      </c>
      <c r="E47" s="16">
        <v>47</v>
      </c>
      <c r="F47" s="17">
        <f t="shared" si="0"/>
        <v>51.64835164835166</v>
      </c>
      <c r="G47" s="18">
        <v>40</v>
      </c>
      <c r="H47" s="17">
        <f t="shared" si="1"/>
        <v>43.956043956043956</v>
      </c>
      <c r="I47" s="60">
        <v>1</v>
      </c>
      <c r="J47" s="17">
        <f t="shared" si="2"/>
        <v>1.098901098901099</v>
      </c>
      <c r="K47" s="16">
        <v>0</v>
      </c>
      <c r="L47" s="17">
        <f t="shared" si="3"/>
        <v>0</v>
      </c>
      <c r="M47" s="60">
        <v>0</v>
      </c>
      <c r="N47" s="17">
        <f t="shared" si="4"/>
        <v>0</v>
      </c>
      <c r="O47" s="16">
        <v>1</v>
      </c>
      <c r="P47" s="17">
        <f t="shared" si="5"/>
        <v>1.098901098901099</v>
      </c>
      <c r="Q47" s="18">
        <v>0</v>
      </c>
      <c r="R47" s="17">
        <f t="shared" si="15"/>
        <v>0</v>
      </c>
      <c r="S47" s="54">
        <v>0</v>
      </c>
      <c r="T47" s="17">
        <f t="shared" si="6"/>
        <v>0</v>
      </c>
      <c r="U47" s="16">
        <v>0</v>
      </c>
      <c r="V47" s="17">
        <f t="shared" si="7"/>
        <v>0</v>
      </c>
      <c r="W47" s="54">
        <v>0</v>
      </c>
      <c r="X47" s="17">
        <f t="shared" si="8"/>
        <v>0</v>
      </c>
      <c r="Y47" s="63">
        <v>0</v>
      </c>
      <c r="Z47" s="17">
        <f t="shared" si="9"/>
        <v>0</v>
      </c>
      <c r="AA47" s="63">
        <f t="shared" si="16"/>
        <v>89</v>
      </c>
      <c r="AB47" s="67">
        <f t="shared" si="10"/>
        <v>97.8021978021978</v>
      </c>
      <c r="AC47" s="18">
        <v>2</v>
      </c>
      <c r="AD47" s="45">
        <f t="shared" si="11"/>
        <v>2.197802197802198</v>
      </c>
      <c r="AE47" s="63">
        <f t="shared" si="12"/>
        <v>91</v>
      </c>
      <c r="AF47" s="45">
        <f t="shared" si="13"/>
        <v>38.39662447257383</v>
      </c>
      <c r="AG47" s="36">
        <f t="shared" si="17"/>
        <v>-61.60337552742617</v>
      </c>
    </row>
    <row r="48" spans="1:33" ht="12.75">
      <c r="A48" s="242"/>
      <c r="B48" s="5">
        <v>406</v>
      </c>
      <c r="C48" s="3" t="s">
        <v>7</v>
      </c>
      <c r="D48" s="6">
        <v>268</v>
      </c>
      <c r="E48" s="16">
        <v>115</v>
      </c>
      <c r="F48" s="17">
        <f t="shared" si="0"/>
        <v>52.03619909502263</v>
      </c>
      <c r="G48" s="18">
        <v>93</v>
      </c>
      <c r="H48" s="17">
        <f t="shared" si="1"/>
        <v>42.081447963800905</v>
      </c>
      <c r="I48" s="60">
        <v>2</v>
      </c>
      <c r="J48" s="17">
        <f t="shared" si="2"/>
        <v>0.904977375565611</v>
      </c>
      <c r="K48" s="16">
        <v>1</v>
      </c>
      <c r="L48" s="17">
        <f t="shared" si="3"/>
        <v>0.4524886877828055</v>
      </c>
      <c r="M48" s="60">
        <v>0</v>
      </c>
      <c r="N48" s="17">
        <f t="shared" si="4"/>
        <v>0</v>
      </c>
      <c r="O48" s="16">
        <v>2</v>
      </c>
      <c r="P48" s="17">
        <f t="shared" si="5"/>
        <v>0.904977375565611</v>
      </c>
      <c r="Q48" s="18">
        <v>0</v>
      </c>
      <c r="R48" s="17">
        <f t="shared" si="15"/>
        <v>0</v>
      </c>
      <c r="S48" s="54">
        <v>3</v>
      </c>
      <c r="T48" s="17">
        <f t="shared" si="6"/>
        <v>1.3574660633484164</v>
      </c>
      <c r="U48" s="16">
        <v>0</v>
      </c>
      <c r="V48" s="17">
        <f t="shared" si="7"/>
        <v>0</v>
      </c>
      <c r="W48" s="54">
        <v>0</v>
      </c>
      <c r="X48" s="17">
        <f t="shared" si="8"/>
        <v>0</v>
      </c>
      <c r="Y48" s="63">
        <v>0</v>
      </c>
      <c r="Z48" s="17">
        <f t="shared" si="9"/>
        <v>0</v>
      </c>
      <c r="AA48" s="63">
        <f t="shared" si="16"/>
        <v>216</v>
      </c>
      <c r="AB48" s="67">
        <f t="shared" si="10"/>
        <v>97.73755656108597</v>
      </c>
      <c r="AC48" s="18">
        <v>5</v>
      </c>
      <c r="AD48" s="45">
        <f t="shared" si="11"/>
        <v>2.262443438914027</v>
      </c>
      <c r="AE48" s="63">
        <f t="shared" si="12"/>
        <v>221</v>
      </c>
      <c r="AF48" s="45">
        <f t="shared" si="13"/>
        <v>82.46268656716418</v>
      </c>
      <c r="AG48" s="36">
        <f t="shared" si="17"/>
        <v>-17.537313432835816</v>
      </c>
    </row>
    <row r="49" spans="1:33" ht="12.75">
      <c r="A49" s="242"/>
      <c r="B49" s="5">
        <v>407</v>
      </c>
      <c r="C49" s="3" t="s">
        <v>7</v>
      </c>
      <c r="D49" s="6">
        <v>605</v>
      </c>
      <c r="E49" s="16">
        <v>288</v>
      </c>
      <c r="F49" s="17">
        <f t="shared" si="0"/>
        <v>58.06451612903226</v>
      </c>
      <c r="G49" s="18">
        <v>188</v>
      </c>
      <c r="H49" s="17">
        <f t="shared" si="1"/>
        <v>37.903225806451616</v>
      </c>
      <c r="I49" s="60">
        <v>0</v>
      </c>
      <c r="J49" s="17">
        <f t="shared" si="2"/>
        <v>0</v>
      </c>
      <c r="K49" s="16">
        <v>3</v>
      </c>
      <c r="L49" s="17">
        <f t="shared" si="3"/>
        <v>0.6048387096774194</v>
      </c>
      <c r="M49" s="60">
        <v>0</v>
      </c>
      <c r="N49" s="17">
        <f t="shared" si="4"/>
        <v>0</v>
      </c>
      <c r="O49" s="16">
        <v>10</v>
      </c>
      <c r="P49" s="17">
        <f t="shared" si="5"/>
        <v>2.0161290322580645</v>
      </c>
      <c r="Q49" s="18">
        <v>3</v>
      </c>
      <c r="R49" s="17">
        <f t="shared" si="15"/>
        <v>0.6048387096774194</v>
      </c>
      <c r="S49" s="54">
        <v>0</v>
      </c>
      <c r="T49" s="17">
        <f t="shared" si="6"/>
        <v>0</v>
      </c>
      <c r="U49" s="16">
        <v>0</v>
      </c>
      <c r="V49" s="17">
        <f t="shared" si="7"/>
        <v>0</v>
      </c>
      <c r="W49" s="54">
        <v>0</v>
      </c>
      <c r="X49" s="17">
        <f t="shared" si="8"/>
        <v>0</v>
      </c>
      <c r="Y49" s="63">
        <v>0</v>
      </c>
      <c r="Z49" s="17">
        <f t="shared" si="9"/>
        <v>0</v>
      </c>
      <c r="AA49" s="63">
        <f t="shared" si="16"/>
        <v>492</v>
      </c>
      <c r="AB49" s="67">
        <f t="shared" si="10"/>
        <v>99.19354838709677</v>
      </c>
      <c r="AC49" s="18">
        <v>4</v>
      </c>
      <c r="AD49" s="45">
        <f t="shared" si="11"/>
        <v>0.8064516129032258</v>
      </c>
      <c r="AE49" s="63">
        <f t="shared" si="12"/>
        <v>496</v>
      </c>
      <c r="AF49" s="45">
        <f t="shared" si="13"/>
        <v>81.98347107438016</v>
      </c>
      <c r="AG49" s="36">
        <f t="shared" si="17"/>
        <v>-18.016528925619838</v>
      </c>
    </row>
    <row r="50" spans="1:33" ht="12.75">
      <c r="A50" s="242"/>
      <c r="B50" s="5">
        <v>408</v>
      </c>
      <c r="C50" s="3" t="s">
        <v>7</v>
      </c>
      <c r="D50" s="6">
        <v>242</v>
      </c>
      <c r="E50" s="16">
        <v>75</v>
      </c>
      <c r="F50" s="17">
        <f t="shared" si="0"/>
        <v>40.54054054054054</v>
      </c>
      <c r="G50" s="18">
        <v>100</v>
      </c>
      <c r="H50" s="17">
        <f t="shared" si="1"/>
        <v>54.054054054054056</v>
      </c>
      <c r="I50" s="60">
        <v>0</v>
      </c>
      <c r="J50" s="17">
        <f t="shared" si="2"/>
        <v>0</v>
      </c>
      <c r="K50" s="16">
        <v>0</v>
      </c>
      <c r="L50" s="17">
        <f t="shared" si="3"/>
        <v>0</v>
      </c>
      <c r="M50" s="60">
        <v>0</v>
      </c>
      <c r="N50" s="17">
        <f t="shared" si="4"/>
        <v>0</v>
      </c>
      <c r="O50" s="16">
        <v>7</v>
      </c>
      <c r="P50" s="17">
        <f t="shared" si="5"/>
        <v>3.783783783783784</v>
      </c>
      <c r="Q50" s="18">
        <v>0</v>
      </c>
      <c r="R50" s="17">
        <f t="shared" si="15"/>
        <v>0</v>
      </c>
      <c r="S50" s="54">
        <v>0</v>
      </c>
      <c r="T50" s="17">
        <f t="shared" si="6"/>
        <v>0</v>
      </c>
      <c r="U50" s="16">
        <v>0</v>
      </c>
      <c r="V50" s="17">
        <f t="shared" si="7"/>
        <v>0</v>
      </c>
      <c r="W50" s="54">
        <v>0</v>
      </c>
      <c r="X50" s="17">
        <f t="shared" si="8"/>
        <v>0</v>
      </c>
      <c r="Y50" s="63">
        <v>0</v>
      </c>
      <c r="Z50" s="17">
        <f t="shared" si="9"/>
        <v>0</v>
      </c>
      <c r="AA50" s="63">
        <f t="shared" si="16"/>
        <v>182</v>
      </c>
      <c r="AB50" s="67">
        <f t="shared" si="10"/>
        <v>98.37837837837839</v>
      </c>
      <c r="AC50" s="18">
        <v>3</v>
      </c>
      <c r="AD50" s="45">
        <f t="shared" si="11"/>
        <v>1.6216216216216217</v>
      </c>
      <c r="AE50" s="63">
        <f t="shared" si="12"/>
        <v>185</v>
      </c>
      <c r="AF50" s="45">
        <f t="shared" si="13"/>
        <v>76.44628099173553</v>
      </c>
      <c r="AG50" s="36">
        <f t="shared" si="17"/>
        <v>-23.553719008264466</v>
      </c>
    </row>
    <row r="51" spans="1:33" ht="12.75">
      <c r="A51" s="242"/>
      <c r="B51" s="5">
        <v>409</v>
      </c>
      <c r="C51" s="3" t="s">
        <v>7</v>
      </c>
      <c r="D51" s="6">
        <v>516</v>
      </c>
      <c r="E51" s="16">
        <v>158</v>
      </c>
      <c r="F51" s="17">
        <f t="shared" si="0"/>
        <v>38.63080684596577</v>
      </c>
      <c r="G51" s="18">
        <v>198</v>
      </c>
      <c r="H51" s="17">
        <f t="shared" si="1"/>
        <v>48.41075794621027</v>
      </c>
      <c r="I51" s="60">
        <v>7</v>
      </c>
      <c r="J51" s="17">
        <f t="shared" si="2"/>
        <v>1.7114914425427872</v>
      </c>
      <c r="K51" s="16">
        <v>2</v>
      </c>
      <c r="L51" s="17">
        <f t="shared" si="3"/>
        <v>0.4889975550122249</v>
      </c>
      <c r="M51" s="60">
        <v>0</v>
      </c>
      <c r="N51" s="17">
        <f t="shared" si="4"/>
        <v>0</v>
      </c>
      <c r="O51" s="16">
        <v>5</v>
      </c>
      <c r="P51" s="17">
        <f t="shared" si="5"/>
        <v>1.2224938875305624</v>
      </c>
      <c r="Q51" s="18">
        <v>0</v>
      </c>
      <c r="R51" s="17">
        <f t="shared" si="15"/>
        <v>0</v>
      </c>
      <c r="S51" s="54">
        <v>3</v>
      </c>
      <c r="T51" s="17">
        <f t="shared" si="6"/>
        <v>0.7334963325183375</v>
      </c>
      <c r="U51" s="16">
        <v>0</v>
      </c>
      <c r="V51" s="17">
        <f t="shared" si="7"/>
        <v>0</v>
      </c>
      <c r="W51" s="54">
        <v>0</v>
      </c>
      <c r="X51" s="17">
        <f t="shared" si="8"/>
        <v>0</v>
      </c>
      <c r="Y51" s="63">
        <v>0</v>
      </c>
      <c r="Z51" s="17">
        <f t="shared" si="9"/>
        <v>0</v>
      </c>
      <c r="AA51" s="63">
        <f t="shared" si="16"/>
        <v>373</v>
      </c>
      <c r="AB51" s="67">
        <f t="shared" si="10"/>
        <v>91.19804400977995</v>
      </c>
      <c r="AC51" s="18">
        <v>36</v>
      </c>
      <c r="AD51" s="45">
        <f t="shared" si="11"/>
        <v>8.80195599022005</v>
      </c>
      <c r="AE51" s="63">
        <f t="shared" si="12"/>
        <v>409</v>
      </c>
      <c r="AF51" s="45">
        <f t="shared" si="13"/>
        <v>79.26356589147287</v>
      </c>
      <c r="AG51" s="36">
        <f t="shared" si="17"/>
        <v>-20.736434108527135</v>
      </c>
    </row>
    <row r="52" spans="1:33" ht="12.75">
      <c r="A52" s="242"/>
      <c r="B52" s="5">
        <v>410</v>
      </c>
      <c r="C52" s="3" t="s">
        <v>7</v>
      </c>
      <c r="D52" s="6">
        <v>436</v>
      </c>
      <c r="E52" s="16">
        <v>155</v>
      </c>
      <c r="F52" s="17">
        <f t="shared" si="0"/>
        <v>43.90934844192634</v>
      </c>
      <c r="G52" s="18">
        <v>167</v>
      </c>
      <c r="H52" s="17">
        <f t="shared" si="1"/>
        <v>47.30878186968839</v>
      </c>
      <c r="I52" s="60">
        <v>1</v>
      </c>
      <c r="J52" s="17">
        <f t="shared" si="2"/>
        <v>0.28328611898017</v>
      </c>
      <c r="K52" s="16">
        <v>4</v>
      </c>
      <c r="L52" s="17">
        <f t="shared" si="3"/>
        <v>1.13314447592068</v>
      </c>
      <c r="M52" s="60">
        <v>4</v>
      </c>
      <c r="N52" s="17">
        <f t="shared" si="4"/>
        <v>1.13314447592068</v>
      </c>
      <c r="O52" s="16">
        <v>4</v>
      </c>
      <c r="P52" s="17">
        <f t="shared" si="5"/>
        <v>1.13314447592068</v>
      </c>
      <c r="Q52" s="18">
        <v>0</v>
      </c>
      <c r="R52" s="17">
        <f t="shared" si="15"/>
        <v>0</v>
      </c>
      <c r="S52" s="54">
        <v>2</v>
      </c>
      <c r="T52" s="17">
        <f t="shared" si="6"/>
        <v>0.56657223796034</v>
      </c>
      <c r="U52" s="16">
        <v>0</v>
      </c>
      <c r="V52" s="17">
        <f t="shared" si="7"/>
        <v>0</v>
      </c>
      <c r="W52" s="54">
        <v>0</v>
      </c>
      <c r="X52" s="17">
        <f t="shared" si="8"/>
        <v>0</v>
      </c>
      <c r="Y52" s="63">
        <v>0</v>
      </c>
      <c r="Z52" s="17">
        <f t="shared" si="9"/>
        <v>0</v>
      </c>
      <c r="AA52" s="63">
        <f t="shared" si="16"/>
        <v>337</v>
      </c>
      <c r="AB52" s="67">
        <f t="shared" si="10"/>
        <v>95.46742209631728</v>
      </c>
      <c r="AC52" s="18">
        <v>16</v>
      </c>
      <c r="AD52" s="45">
        <f t="shared" si="11"/>
        <v>4.53257790368272</v>
      </c>
      <c r="AE52" s="63">
        <f t="shared" si="12"/>
        <v>353</v>
      </c>
      <c r="AF52" s="45">
        <f t="shared" si="13"/>
        <v>80.96330275229357</v>
      </c>
      <c r="AG52" s="36">
        <f t="shared" si="17"/>
        <v>-19.036697247706428</v>
      </c>
    </row>
    <row r="53" spans="1:33" ht="12.75">
      <c r="A53" s="242"/>
      <c r="B53" s="5">
        <v>410</v>
      </c>
      <c r="C53" s="3" t="s">
        <v>8</v>
      </c>
      <c r="D53" s="6">
        <v>437</v>
      </c>
      <c r="E53" s="16">
        <v>158</v>
      </c>
      <c r="F53" s="17">
        <f t="shared" si="0"/>
        <v>41.14583333333333</v>
      </c>
      <c r="G53" s="18">
        <v>205</v>
      </c>
      <c r="H53" s="17">
        <f t="shared" si="1"/>
        <v>53.385416666666664</v>
      </c>
      <c r="I53" s="60">
        <v>4</v>
      </c>
      <c r="J53" s="17">
        <f t="shared" si="2"/>
        <v>1.0416666666666665</v>
      </c>
      <c r="K53" s="16">
        <v>1</v>
      </c>
      <c r="L53" s="17">
        <f t="shared" si="3"/>
        <v>0.26041666666666663</v>
      </c>
      <c r="M53" s="60">
        <v>0</v>
      </c>
      <c r="N53" s="17">
        <f t="shared" si="4"/>
        <v>0</v>
      </c>
      <c r="O53" s="16">
        <v>5</v>
      </c>
      <c r="P53" s="17">
        <f t="shared" si="5"/>
        <v>1.3020833333333335</v>
      </c>
      <c r="Q53" s="18">
        <v>0</v>
      </c>
      <c r="R53" s="17">
        <f t="shared" si="15"/>
        <v>0</v>
      </c>
      <c r="S53" s="54">
        <v>1</v>
      </c>
      <c r="T53" s="17">
        <f t="shared" si="6"/>
        <v>0.26041666666666663</v>
      </c>
      <c r="U53" s="16">
        <v>0</v>
      </c>
      <c r="V53" s="17">
        <f t="shared" si="7"/>
        <v>0</v>
      </c>
      <c r="W53" s="54">
        <v>0</v>
      </c>
      <c r="X53" s="17">
        <f t="shared" si="8"/>
        <v>0</v>
      </c>
      <c r="Y53" s="63">
        <v>0</v>
      </c>
      <c r="Z53" s="17">
        <f t="shared" si="9"/>
        <v>0</v>
      </c>
      <c r="AA53" s="63">
        <f t="shared" si="16"/>
        <v>374</v>
      </c>
      <c r="AB53" s="67">
        <f t="shared" si="10"/>
        <v>97.39583333333334</v>
      </c>
      <c r="AC53" s="18">
        <v>10</v>
      </c>
      <c r="AD53" s="45">
        <f t="shared" si="11"/>
        <v>2.604166666666667</v>
      </c>
      <c r="AE53" s="63">
        <f t="shared" si="12"/>
        <v>384</v>
      </c>
      <c r="AF53" s="45">
        <f t="shared" si="13"/>
        <v>87.87185354691076</v>
      </c>
      <c r="AG53" s="36">
        <f t="shared" si="17"/>
        <v>-12.128146453089244</v>
      </c>
    </row>
    <row r="54" spans="1:33" ht="12.75">
      <c r="A54" s="242"/>
      <c r="B54" s="5">
        <v>411</v>
      </c>
      <c r="C54" s="3" t="s">
        <v>7</v>
      </c>
      <c r="D54" s="6">
        <v>315</v>
      </c>
      <c r="E54" s="16">
        <v>85</v>
      </c>
      <c r="F54" s="17">
        <f t="shared" si="0"/>
        <v>37.94642857142857</v>
      </c>
      <c r="G54" s="18">
        <v>109</v>
      </c>
      <c r="H54" s="17">
        <f t="shared" si="1"/>
        <v>48.660714285714285</v>
      </c>
      <c r="I54" s="60">
        <v>9</v>
      </c>
      <c r="J54" s="17">
        <f t="shared" si="2"/>
        <v>4.017857142857143</v>
      </c>
      <c r="K54" s="16">
        <v>0</v>
      </c>
      <c r="L54" s="17">
        <f t="shared" si="3"/>
        <v>0</v>
      </c>
      <c r="M54" s="60">
        <v>0</v>
      </c>
      <c r="N54" s="17">
        <f t="shared" si="4"/>
        <v>0</v>
      </c>
      <c r="O54" s="16">
        <v>0</v>
      </c>
      <c r="P54" s="17">
        <f t="shared" si="5"/>
        <v>0</v>
      </c>
      <c r="Q54" s="18">
        <v>0</v>
      </c>
      <c r="R54" s="17">
        <f t="shared" si="15"/>
        <v>0</v>
      </c>
      <c r="S54" s="54">
        <v>0</v>
      </c>
      <c r="T54" s="17">
        <f t="shared" si="6"/>
        <v>0</v>
      </c>
      <c r="U54" s="16">
        <v>0</v>
      </c>
      <c r="V54" s="17">
        <f t="shared" si="7"/>
        <v>0</v>
      </c>
      <c r="W54" s="54">
        <v>0</v>
      </c>
      <c r="X54" s="17">
        <f t="shared" si="8"/>
        <v>0</v>
      </c>
      <c r="Y54" s="63">
        <v>0</v>
      </c>
      <c r="Z54" s="17">
        <f t="shared" si="9"/>
        <v>0</v>
      </c>
      <c r="AA54" s="63">
        <f t="shared" si="16"/>
        <v>203</v>
      </c>
      <c r="AB54" s="67">
        <f t="shared" si="10"/>
        <v>90.625</v>
      </c>
      <c r="AC54" s="18">
        <v>21</v>
      </c>
      <c r="AD54" s="45">
        <f t="shared" si="11"/>
        <v>9.375</v>
      </c>
      <c r="AE54" s="63">
        <f t="shared" si="12"/>
        <v>224</v>
      </c>
      <c r="AF54" s="45">
        <f t="shared" si="13"/>
        <v>71.11111111111111</v>
      </c>
      <c r="AG54" s="36">
        <f t="shared" si="17"/>
        <v>-28.888888888888886</v>
      </c>
    </row>
    <row r="55" spans="1:33" ht="12.75">
      <c r="A55" s="242"/>
      <c r="B55" s="5">
        <v>412</v>
      </c>
      <c r="C55" s="3" t="s">
        <v>7</v>
      </c>
      <c r="D55" s="6">
        <v>201</v>
      </c>
      <c r="E55" s="16">
        <v>93</v>
      </c>
      <c r="F55" s="17">
        <f t="shared" si="0"/>
        <v>50.27027027027027</v>
      </c>
      <c r="G55" s="18">
        <v>74</v>
      </c>
      <c r="H55" s="17">
        <f t="shared" si="1"/>
        <v>40</v>
      </c>
      <c r="I55" s="60">
        <v>12</v>
      </c>
      <c r="J55" s="17">
        <f t="shared" si="2"/>
        <v>6.486486486486487</v>
      </c>
      <c r="K55" s="16">
        <v>1</v>
      </c>
      <c r="L55" s="17">
        <f t="shared" si="3"/>
        <v>0.5405405405405406</v>
      </c>
      <c r="M55" s="60">
        <v>1</v>
      </c>
      <c r="N55" s="17">
        <f t="shared" si="4"/>
        <v>0.5405405405405406</v>
      </c>
      <c r="O55" s="16">
        <v>1</v>
      </c>
      <c r="P55" s="17">
        <f t="shared" si="5"/>
        <v>0.5405405405405406</v>
      </c>
      <c r="Q55" s="18">
        <v>0</v>
      </c>
      <c r="R55" s="17">
        <f t="shared" si="15"/>
        <v>0</v>
      </c>
      <c r="S55" s="54">
        <v>0</v>
      </c>
      <c r="T55" s="17">
        <f t="shared" si="6"/>
        <v>0</v>
      </c>
      <c r="U55" s="16">
        <v>0</v>
      </c>
      <c r="V55" s="17">
        <f t="shared" si="7"/>
        <v>0</v>
      </c>
      <c r="W55" s="54">
        <v>0</v>
      </c>
      <c r="X55" s="17">
        <f t="shared" si="8"/>
        <v>0</v>
      </c>
      <c r="Y55" s="63">
        <v>0</v>
      </c>
      <c r="Z55" s="17">
        <f t="shared" si="9"/>
        <v>0</v>
      </c>
      <c r="AA55" s="63">
        <f t="shared" si="16"/>
        <v>182</v>
      </c>
      <c r="AB55" s="67">
        <f t="shared" si="10"/>
        <v>98.37837837837839</v>
      </c>
      <c r="AC55" s="18">
        <v>3</v>
      </c>
      <c r="AD55" s="45">
        <f t="shared" si="11"/>
        <v>1.6216216216216217</v>
      </c>
      <c r="AE55" s="63">
        <f t="shared" si="12"/>
        <v>185</v>
      </c>
      <c r="AF55" s="45">
        <f t="shared" si="13"/>
        <v>92.03980099502488</v>
      </c>
      <c r="AG55" s="36">
        <f t="shared" si="17"/>
        <v>-7.960199004975124</v>
      </c>
    </row>
    <row r="56" spans="1:33" ht="13.5" thickBot="1">
      <c r="A56" s="245"/>
      <c r="B56" s="46">
        <v>413</v>
      </c>
      <c r="C56" s="47" t="s">
        <v>7</v>
      </c>
      <c r="D56" s="48">
        <v>189</v>
      </c>
      <c r="E56" s="49">
        <v>57</v>
      </c>
      <c r="F56" s="50">
        <f t="shared" si="0"/>
        <v>37.5</v>
      </c>
      <c r="G56" s="51">
        <v>90</v>
      </c>
      <c r="H56" s="50">
        <f t="shared" si="1"/>
        <v>59.210526315789465</v>
      </c>
      <c r="I56" s="62">
        <v>0</v>
      </c>
      <c r="J56" s="50">
        <f t="shared" si="2"/>
        <v>0</v>
      </c>
      <c r="K56" s="49">
        <v>0</v>
      </c>
      <c r="L56" s="50">
        <f t="shared" si="3"/>
        <v>0</v>
      </c>
      <c r="M56" s="62">
        <v>0</v>
      </c>
      <c r="N56" s="50">
        <f t="shared" si="4"/>
        <v>0</v>
      </c>
      <c r="O56" s="49">
        <v>1</v>
      </c>
      <c r="P56" s="50">
        <f t="shared" si="5"/>
        <v>0.6578947368421052</v>
      </c>
      <c r="Q56" s="51">
        <v>0</v>
      </c>
      <c r="R56" s="50">
        <f t="shared" si="15"/>
        <v>0</v>
      </c>
      <c r="S56" s="89">
        <v>0</v>
      </c>
      <c r="T56" s="50">
        <f t="shared" si="6"/>
        <v>0</v>
      </c>
      <c r="U56" s="49">
        <v>0</v>
      </c>
      <c r="V56" s="50">
        <f t="shared" si="7"/>
        <v>0</v>
      </c>
      <c r="W56" s="89">
        <v>0</v>
      </c>
      <c r="X56" s="50">
        <f t="shared" si="8"/>
        <v>0</v>
      </c>
      <c r="Y56" s="65">
        <v>0</v>
      </c>
      <c r="Z56" s="50">
        <f t="shared" si="9"/>
        <v>0</v>
      </c>
      <c r="AA56" s="65">
        <f t="shared" si="16"/>
        <v>148</v>
      </c>
      <c r="AB56" s="82">
        <f t="shared" si="10"/>
        <v>97.36842105263158</v>
      </c>
      <c r="AC56" s="49">
        <v>4</v>
      </c>
      <c r="AD56" s="52">
        <f t="shared" si="11"/>
        <v>2.631578947368421</v>
      </c>
      <c r="AE56" s="65">
        <f t="shared" si="12"/>
        <v>152</v>
      </c>
      <c r="AF56" s="52">
        <f t="shared" si="13"/>
        <v>80.42328042328042</v>
      </c>
      <c r="AG56" s="53">
        <f t="shared" si="17"/>
        <v>-19.576719576719583</v>
      </c>
    </row>
    <row r="57" spans="1:36" s="91" customFormat="1" ht="6.75" customHeight="1" thickBot="1" thickTop="1">
      <c r="A57" s="26"/>
      <c r="B57" s="27"/>
      <c r="C57" s="10"/>
      <c r="D57" s="11"/>
      <c r="E57" s="28"/>
      <c r="F57" s="29"/>
      <c r="G57" s="30"/>
      <c r="H57" s="29"/>
      <c r="I57" s="28"/>
      <c r="J57" s="29"/>
      <c r="K57" s="28"/>
      <c r="L57" s="29"/>
      <c r="M57" s="28"/>
      <c r="N57" s="29"/>
      <c r="O57" s="28"/>
      <c r="P57" s="29"/>
      <c r="Q57" s="29"/>
      <c r="R57" s="29"/>
      <c r="S57" s="66"/>
      <c r="T57" s="29"/>
      <c r="U57" s="69"/>
      <c r="V57" s="29"/>
      <c r="W57" s="66"/>
      <c r="X57" s="29"/>
      <c r="Y57" s="55"/>
      <c r="Z57" s="29"/>
      <c r="AA57" s="66"/>
      <c r="AB57" s="69"/>
      <c r="AC57" s="28"/>
      <c r="AD57" s="31"/>
      <c r="AE57" s="66"/>
      <c r="AF57" s="31"/>
      <c r="AG57" s="94"/>
      <c r="AH57" s="92"/>
      <c r="AI57" s="92"/>
      <c r="AJ57" s="92"/>
    </row>
    <row r="58" spans="1:36" s="8" customFormat="1" ht="18" customHeight="1" thickBot="1" thickTop="1">
      <c r="A58" s="202" t="s">
        <v>20</v>
      </c>
      <c r="B58" s="202"/>
      <c r="C58" s="21">
        <f>COUNTA(C13:C56)</f>
        <v>44</v>
      </c>
      <c r="D58" s="22">
        <f>SUM(D13:D57)</f>
        <v>17623</v>
      </c>
      <c r="E58" s="22">
        <f>SUM(E13:E57)</f>
        <v>5648</v>
      </c>
      <c r="F58" s="78">
        <f>E58/AE58*100</f>
        <v>45.684704359783225</v>
      </c>
      <c r="G58" s="22">
        <f>SUM(G13:G57)</f>
        <v>5439</v>
      </c>
      <c r="H58" s="78">
        <f>G58/AE58*100</f>
        <v>43.99417617083232</v>
      </c>
      <c r="I58" s="22">
        <f>SUM(I13:I57)</f>
        <v>357</v>
      </c>
      <c r="J58" s="78">
        <f>I58/AE58*100</f>
        <v>2.88764862897355</v>
      </c>
      <c r="K58" s="22">
        <f>SUM(K13:K57)</f>
        <v>42</v>
      </c>
      <c r="L58" s="78">
        <f>K58/AE58*100</f>
        <v>0.3397233681145353</v>
      </c>
      <c r="M58" s="22">
        <f>SUM(M13:M57)</f>
        <v>26</v>
      </c>
      <c r="N58" s="78">
        <f>M58/AE58*100</f>
        <v>0.2103049421661409</v>
      </c>
      <c r="O58" s="22">
        <f>SUM(O13:O57)</f>
        <v>289</v>
      </c>
      <c r="P58" s="78">
        <f>O58/AE58*100</f>
        <v>2.3376203186928737</v>
      </c>
      <c r="Q58" s="22">
        <f>SUM(Q13:Q57)</f>
        <v>7</v>
      </c>
      <c r="R58" s="23">
        <f t="shared" si="15"/>
        <v>0.05662056135242255</v>
      </c>
      <c r="S58" s="22">
        <f>SUM(S13:S57)</f>
        <v>59</v>
      </c>
      <c r="T58" s="78">
        <f>S58/AE58*100</f>
        <v>0.47723044568470435</v>
      </c>
      <c r="U58" s="22">
        <f>SUM(U13:U57)</f>
        <v>6</v>
      </c>
      <c r="V58" s="78">
        <f>U58/AE58*100</f>
        <v>0.0485319097306479</v>
      </c>
      <c r="W58" s="22">
        <f>SUM(W13:W57)</f>
        <v>18</v>
      </c>
      <c r="X58" s="78">
        <f>W58/AE58*100</f>
        <v>0.14559572919194372</v>
      </c>
      <c r="Y58" s="22">
        <f>SUM(Y13:Y57)</f>
        <v>1</v>
      </c>
      <c r="Z58" s="78">
        <f>Y58/AE58*100</f>
        <v>0.00808865162177465</v>
      </c>
      <c r="AA58" s="22">
        <f>SUM(AA13:AA57)</f>
        <v>11892</v>
      </c>
      <c r="AB58" s="85">
        <f>AA58/AE58*100</f>
        <v>96.19024508614415</v>
      </c>
      <c r="AC58" s="22">
        <f>SUM(AC13:AC57)</f>
        <v>471</v>
      </c>
      <c r="AD58" s="79">
        <f>AC58/AE58*100</f>
        <v>3.80975491385586</v>
      </c>
      <c r="AE58" s="22">
        <f>SUM(AE13:AE57)</f>
        <v>12363</v>
      </c>
      <c r="AF58" s="79">
        <f>AE58/D58*100</f>
        <v>70.15264143448901</v>
      </c>
      <c r="AG58" s="93">
        <f t="shared" si="17"/>
        <v>-29.847358565510987</v>
      </c>
      <c r="AH58" s="13"/>
      <c r="AI58" s="13"/>
      <c r="AJ58" s="13"/>
    </row>
    <row r="59" ht="13.5" thickTop="1"/>
  </sheetData>
  <mergeCells count="32">
    <mergeCell ref="AG9:AG11"/>
    <mergeCell ref="A1:AG1"/>
    <mergeCell ref="A2:AG2"/>
    <mergeCell ref="A3:AG3"/>
    <mergeCell ref="A4:AG4"/>
    <mergeCell ref="A5:AG5"/>
    <mergeCell ref="A6:AG6"/>
    <mergeCell ref="A7:AG7"/>
    <mergeCell ref="A8:AG8"/>
    <mergeCell ref="AC9:AD10"/>
    <mergeCell ref="A58:B58"/>
    <mergeCell ref="K10:L10"/>
    <mergeCell ref="A13:A41"/>
    <mergeCell ref="A42:A56"/>
    <mergeCell ref="E9:Z9"/>
    <mergeCell ref="M10:N10"/>
    <mergeCell ref="U10:V10"/>
    <mergeCell ref="W10:X10"/>
    <mergeCell ref="O10:P10"/>
    <mergeCell ref="G10:H10"/>
    <mergeCell ref="I10:J10"/>
    <mergeCell ref="Q10:R10"/>
    <mergeCell ref="AF9:AF11"/>
    <mergeCell ref="A9:A11"/>
    <mergeCell ref="B9:B11"/>
    <mergeCell ref="AA9:AB10"/>
    <mergeCell ref="E10:F10"/>
    <mergeCell ref="C9:C11"/>
    <mergeCell ref="S10:T10"/>
    <mergeCell ref="D9:D11"/>
    <mergeCell ref="AE9:AE11"/>
    <mergeCell ref="Y10:Z10"/>
  </mergeCells>
  <printOptions horizontalCentered="1"/>
  <pageMargins left="0" right="0" top="0.5905511811023623" bottom="0.5905511811023623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8"/>
  <sheetViews>
    <sheetView zoomScale="75" zoomScaleNormal="75" workbookViewId="0" topLeftCell="A1">
      <selection activeCell="A8" sqref="A8:AG8"/>
    </sheetView>
  </sheetViews>
  <sheetFormatPr defaultColWidth="11.421875" defaultRowHeight="12.75"/>
  <cols>
    <col min="1" max="1" width="8.8515625" style="1" customWidth="1"/>
    <col min="2" max="2" width="7.28125" style="4" customWidth="1"/>
    <col min="3" max="3" width="5.28125" style="1" customWidth="1"/>
    <col min="4" max="4" width="6.00390625" style="7" customWidth="1"/>
    <col min="5" max="5" width="5.7109375" style="58" customWidth="1"/>
    <col min="6" max="6" width="4.57421875" style="14" customWidth="1"/>
    <col min="7" max="7" width="5.7109375" style="58" customWidth="1"/>
    <col min="8" max="8" width="4.421875" style="14" customWidth="1"/>
    <col min="9" max="9" width="5.7109375" style="58" customWidth="1"/>
    <col min="10" max="10" width="4.57421875" style="14" customWidth="1"/>
    <col min="11" max="11" width="5.7109375" style="58" customWidth="1"/>
    <col min="12" max="12" width="4.57421875" style="14" customWidth="1"/>
    <col min="13" max="13" width="5.7109375" style="58" customWidth="1"/>
    <col min="14" max="14" width="4.57421875" style="14" customWidth="1"/>
    <col min="15" max="15" width="5.7109375" style="58" customWidth="1"/>
    <col min="16" max="16" width="4.57421875" style="14" customWidth="1"/>
    <col min="17" max="17" width="5.7109375" style="58" customWidth="1"/>
    <col min="18" max="18" width="4.57421875" style="14" customWidth="1"/>
    <col min="19" max="19" width="5.7109375" style="68" customWidth="1"/>
    <col min="20" max="20" width="4.57421875" style="14" customWidth="1"/>
    <col min="21" max="21" width="5.7109375" style="58" customWidth="1"/>
    <col min="22" max="22" width="4.57421875" style="14" customWidth="1"/>
    <col min="23" max="23" width="5.7109375" style="58" customWidth="1"/>
    <col min="24" max="24" width="4.57421875" style="14" customWidth="1"/>
    <col min="25" max="25" width="6.140625" style="58" customWidth="1"/>
    <col min="26" max="26" width="4.8515625" style="58" customWidth="1"/>
    <col min="27" max="27" width="5.421875" style="58" customWidth="1"/>
    <col min="28" max="28" width="5.00390625" style="68" customWidth="1"/>
    <col min="29" max="29" width="6.28125" style="58" customWidth="1"/>
    <col min="30" max="30" width="3.8515625" style="68" customWidth="1"/>
    <col min="31" max="31" width="7.421875" style="68" customWidth="1"/>
    <col min="32" max="32" width="7.57421875" style="0" customWidth="1"/>
    <col min="33" max="33" width="7.421875" style="0" customWidth="1"/>
    <col min="34" max="34" width="11.421875" style="12" customWidth="1"/>
  </cols>
  <sheetData>
    <row r="1" spans="1:33" ht="39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</row>
    <row r="2" spans="1:33" ht="18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 ht="12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</row>
    <row r="4" spans="1:33" ht="12.75">
      <c r="A4" s="217" t="s">
        <v>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</row>
    <row r="5" spans="1:33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</row>
    <row r="6" spans="1:33" ht="31.5" customHeight="1">
      <c r="A6" s="218" t="s">
        <v>45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</row>
    <row r="7" spans="1:33" ht="11.25" customHeight="1">
      <c r="A7" s="219" t="s">
        <v>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</row>
    <row r="8" spans="1:33" ht="13.5" thickBot="1">
      <c r="A8" s="220" t="s">
        <v>48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</row>
    <row r="9" spans="1:34" s="84" customFormat="1" ht="12" customHeight="1" thickBot="1" thickTop="1">
      <c r="A9" s="199" t="s">
        <v>36</v>
      </c>
      <c r="B9" s="200" t="s">
        <v>4</v>
      </c>
      <c r="C9" s="199" t="s">
        <v>5</v>
      </c>
      <c r="D9" s="207" t="s">
        <v>23</v>
      </c>
      <c r="E9" s="210" t="s">
        <v>26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01" t="s">
        <v>27</v>
      </c>
      <c r="AB9" s="204"/>
      <c r="AC9" s="221" t="s">
        <v>24</v>
      </c>
      <c r="AD9" s="222"/>
      <c r="AE9" s="207" t="s">
        <v>25</v>
      </c>
      <c r="AF9" s="203" t="s">
        <v>38</v>
      </c>
      <c r="AG9" s="211" t="s">
        <v>39</v>
      </c>
      <c r="AH9" s="15"/>
    </row>
    <row r="10" spans="1:33" s="15" customFormat="1" ht="18.75" customHeight="1" thickBot="1" thickTop="1">
      <c r="A10" s="199"/>
      <c r="B10" s="200"/>
      <c r="C10" s="199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  <c r="R10" s="209"/>
      <c r="S10" s="208"/>
      <c r="T10" s="209"/>
      <c r="U10" s="208"/>
      <c r="V10" s="209"/>
      <c r="W10" s="208"/>
      <c r="X10" s="209"/>
      <c r="Y10" s="208"/>
      <c r="Z10" s="209"/>
      <c r="AA10" s="205"/>
      <c r="AB10" s="206"/>
      <c r="AC10" s="223"/>
      <c r="AD10" s="224"/>
      <c r="AE10" s="207"/>
      <c r="AF10" s="197"/>
      <c r="AG10" s="212"/>
    </row>
    <row r="11" spans="1:33" s="15" customFormat="1" ht="12.75" customHeight="1" thickBot="1" thickTop="1">
      <c r="A11" s="199"/>
      <c r="B11" s="200"/>
      <c r="C11" s="199"/>
      <c r="D11" s="207"/>
      <c r="E11" s="19" t="s">
        <v>21</v>
      </c>
      <c r="F11" s="70" t="s">
        <v>22</v>
      </c>
      <c r="G11" s="19" t="s">
        <v>21</v>
      </c>
      <c r="H11" s="70" t="s">
        <v>22</v>
      </c>
      <c r="I11" s="19" t="s">
        <v>21</v>
      </c>
      <c r="J11" s="70" t="s">
        <v>22</v>
      </c>
      <c r="K11" s="19" t="s">
        <v>21</v>
      </c>
      <c r="L11" s="70" t="s">
        <v>22</v>
      </c>
      <c r="M11" s="19" t="s">
        <v>21</v>
      </c>
      <c r="N11" s="70" t="s">
        <v>22</v>
      </c>
      <c r="O11" s="19" t="s">
        <v>21</v>
      </c>
      <c r="P11" s="70" t="s">
        <v>22</v>
      </c>
      <c r="Q11" s="19" t="s">
        <v>21</v>
      </c>
      <c r="R11" s="70" t="s">
        <v>22</v>
      </c>
      <c r="S11" s="19" t="s">
        <v>21</v>
      </c>
      <c r="T11" s="70" t="s">
        <v>22</v>
      </c>
      <c r="U11" s="19" t="s">
        <v>21</v>
      </c>
      <c r="V11" s="70" t="s">
        <v>22</v>
      </c>
      <c r="W11" s="19" t="s">
        <v>21</v>
      </c>
      <c r="X11" s="70" t="s">
        <v>22</v>
      </c>
      <c r="Y11" s="19" t="s">
        <v>21</v>
      </c>
      <c r="Z11" s="70" t="s">
        <v>22</v>
      </c>
      <c r="AA11" s="20" t="s">
        <v>28</v>
      </c>
      <c r="AB11" s="34" t="s">
        <v>22</v>
      </c>
      <c r="AC11" s="19" t="s">
        <v>28</v>
      </c>
      <c r="AD11" s="34" t="s">
        <v>22</v>
      </c>
      <c r="AE11" s="207"/>
      <c r="AF11" s="198"/>
      <c r="AG11" s="213"/>
    </row>
    <row r="12" spans="1:34" s="2" customFormat="1" ht="7.5" customHeight="1" thickBot="1" thickTop="1">
      <c r="A12" s="1"/>
      <c r="B12" s="4"/>
      <c r="C12" s="1"/>
      <c r="D12" s="7"/>
      <c r="E12" s="58"/>
      <c r="F12" s="14"/>
      <c r="G12" s="58"/>
      <c r="H12" s="14"/>
      <c r="I12" s="58"/>
      <c r="J12" s="14"/>
      <c r="K12" s="58"/>
      <c r="L12" s="14"/>
      <c r="M12" s="58"/>
      <c r="N12" s="14"/>
      <c r="O12" s="58"/>
      <c r="P12" s="14"/>
      <c r="Q12" s="14"/>
      <c r="R12" s="14"/>
      <c r="S12" s="58"/>
      <c r="T12" s="14"/>
      <c r="U12" s="68"/>
      <c r="V12" s="14"/>
      <c r="W12" s="58"/>
      <c r="X12" s="14"/>
      <c r="Y12" s="58"/>
      <c r="Z12" s="14"/>
      <c r="AA12" s="58"/>
      <c r="AB12" s="58"/>
      <c r="AC12" s="58"/>
      <c r="AD12" s="68"/>
      <c r="AE12" s="58"/>
      <c r="AF12" s="68"/>
      <c r="AG12" s="68"/>
      <c r="AH12" s="9"/>
    </row>
    <row r="13" spans="1:33" ht="13.5" thickTop="1">
      <c r="A13" s="246" t="s">
        <v>32</v>
      </c>
      <c r="B13" s="37">
        <v>428</v>
      </c>
      <c r="C13" s="38" t="s">
        <v>7</v>
      </c>
      <c r="D13" s="39">
        <v>538</v>
      </c>
      <c r="E13" s="98">
        <v>20</v>
      </c>
      <c r="F13" s="41">
        <f aca="true" t="shared" si="0" ref="F13:F26">E13/AE13*100</f>
        <v>5.115089514066496</v>
      </c>
      <c r="G13" s="98">
        <v>195</v>
      </c>
      <c r="H13" s="41">
        <f aca="true" t="shared" si="1" ref="H13:H26">G13/AE13*100</f>
        <v>49.87212276214834</v>
      </c>
      <c r="I13" s="61">
        <v>2</v>
      </c>
      <c r="J13" s="41">
        <f aca="true" t="shared" si="2" ref="J13:J26">I13/AE13*100</f>
        <v>0.5115089514066496</v>
      </c>
      <c r="K13" s="98">
        <v>0</v>
      </c>
      <c r="L13" s="41">
        <f aca="true" t="shared" si="3" ref="L13:L26">K13/AE13*100</f>
        <v>0</v>
      </c>
      <c r="M13" s="61">
        <v>0</v>
      </c>
      <c r="N13" s="41">
        <f aca="true" t="shared" si="4" ref="N13:N26">M13/AE13*100</f>
        <v>0</v>
      </c>
      <c r="O13" s="98">
        <v>171</v>
      </c>
      <c r="P13" s="41">
        <f aca="true" t="shared" si="5" ref="P13:P26">O13/AE13*100</f>
        <v>43.73401534526854</v>
      </c>
      <c r="Q13" s="124">
        <v>0</v>
      </c>
      <c r="R13" s="41">
        <f>Q13/AE13*100</f>
        <v>0</v>
      </c>
      <c r="S13" s="130">
        <v>0</v>
      </c>
      <c r="T13" s="41">
        <f aca="true" t="shared" si="6" ref="T13:T26">S13/AE13*100</f>
        <v>0</v>
      </c>
      <c r="U13" s="98">
        <v>0</v>
      </c>
      <c r="V13" s="41">
        <f aca="true" t="shared" si="7" ref="V13:V26">U13/AE13*100</f>
        <v>0</v>
      </c>
      <c r="W13" s="130">
        <v>0</v>
      </c>
      <c r="X13" s="41">
        <f aca="true" t="shared" si="8" ref="X13:X26">W13/AE13*100</f>
        <v>0</v>
      </c>
      <c r="Y13" s="64">
        <v>0</v>
      </c>
      <c r="Z13" s="41">
        <f aca="true" t="shared" si="9" ref="Z13:Z26">Y13/AE13*100</f>
        <v>0</v>
      </c>
      <c r="AA13" s="64">
        <f>Y13+W13+U13+S13+O13+Q13+M13+K13+I13+G13+E13</f>
        <v>388</v>
      </c>
      <c r="AB13" s="81">
        <f aca="true" t="shared" si="10" ref="AB13:AB26">AA13/AE13*100</f>
        <v>99.23273657289002</v>
      </c>
      <c r="AC13" s="42">
        <v>3</v>
      </c>
      <c r="AD13" s="114">
        <f aca="true" t="shared" si="11" ref="AD13:AD26">AC13/AE13*100</f>
        <v>0.7672634271099744</v>
      </c>
      <c r="AE13" s="64">
        <f aca="true" t="shared" si="12" ref="AE13:AE26">AA13+AC13</f>
        <v>391</v>
      </c>
      <c r="AF13" s="114">
        <f aca="true" t="shared" si="13" ref="AF13:AF26">AE13/D13*100</f>
        <v>72.67657992565056</v>
      </c>
      <c r="AG13" s="115">
        <f aca="true" t="shared" si="14" ref="AG13:AG26">AF13-100</f>
        <v>-27.323420074349443</v>
      </c>
    </row>
    <row r="14" spans="1:33" ht="12.75">
      <c r="A14" s="247"/>
      <c r="B14" s="5">
        <v>428</v>
      </c>
      <c r="C14" s="3" t="s">
        <v>8</v>
      </c>
      <c r="D14" s="6">
        <v>538</v>
      </c>
      <c r="E14" s="32">
        <v>30</v>
      </c>
      <c r="F14" s="17">
        <f t="shared" si="0"/>
        <v>7.672634271099745</v>
      </c>
      <c r="G14" s="32">
        <v>192</v>
      </c>
      <c r="H14" s="17">
        <f t="shared" si="1"/>
        <v>49.10485933503836</v>
      </c>
      <c r="I14" s="60">
        <v>3</v>
      </c>
      <c r="J14" s="17">
        <f t="shared" si="2"/>
        <v>0.7672634271099744</v>
      </c>
      <c r="K14" s="32">
        <v>0</v>
      </c>
      <c r="L14" s="17">
        <f t="shared" si="3"/>
        <v>0</v>
      </c>
      <c r="M14" s="60">
        <v>1</v>
      </c>
      <c r="N14" s="17">
        <f t="shared" si="4"/>
        <v>0.2557544757033248</v>
      </c>
      <c r="O14" s="32">
        <v>148</v>
      </c>
      <c r="P14" s="17">
        <f t="shared" si="5"/>
        <v>37.851662404092075</v>
      </c>
      <c r="Q14" s="125">
        <v>0</v>
      </c>
      <c r="R14" s="17">
        <f aca="true" t="shared" si="15" ref="R14:R26">Q14/AE14*100</f>
        <v>0</v>
      </c>
      <c r="S14" s="126">
        <v>0</v>
      </c>
      <c r="T14" s="17">
        <f t="shared" si="6"/>
        <v>0</v>
      </c>
      <c r="U14" s="32">
        <v>0</v>
      </c>
      <c r="V14" s="17">
        <f t="shared" si="7"/>
        <v>0</v>
      </c>
      <c r="W14" s="126">
        <v>0</v>
      </c>
      <c r="X14" s="17">
        <f t="shared" si="8"/>
        <v>0</v>
      </c>
      <c r="Y14" s="63">
        <v>0</v>
      </c>
      <c r="Z14" s="17">
        <f t="shared" si="9"/>
        <v>0</v>
      </c>
      <c r="AA14" s="63">
        <f aca="true" t="shared" si="16" ref="AA14:AA26">Y14+W14+U14+S14+O14+Q14+M14+K14+I14+G14+E14</f>
        <v>374</v>
      </c>
      <c r="AB14" s="67">
        <f t="shared" si="10"/>
        <v>95.65217391304348</v>
      </c>
      <c r="AC14" s="18">
        <v>17</v>
      </c>
      <c r="AD14" s="76">
        <f t="shared" si="11"/>
        <v>4.3478260869565215</v>
      </c>
      <c r="AE14" s="63">
        <f t="shared" si="12"/>
        <v>391</v>
      </c>
      <c r="AF14" s="76">
        <f t="shared" si="13"/>
        <v>72.67657992565056</v>
      </c>
      <c r="AG14" s="77">
        <f t="shared" si="14"/>
        <v>-27.323420074349443</v>
      </c>
    </row>
    <row r="15" spans="1:33" ht="12.75">
      <c r="A15" s="247"/>
      <c r="B15" s="5">
        <v>429</v>
      </c>
      <c r="C15" s="3" t="s">
        <v>7</v>
      </c>
      <c r="D15" s="6">
        <v>727</v>
      </c>
      <c r="E15" s="32">
        <v>24</v>
      </c>
      <c r="F15" s="17">
        <f t="shared" si="0"/>
        <v>5</v>
      </c>
      <c r="G15" s="32">
        <v>199</v>
      </c>
      <c r="H15" s="17">
        <f t="shared" si="1"/>
        <v>41.458333333333336</v>
      </c>
      <c r="I15" s="60">
        <v>2</v>
      </c>
      <c r="J15" s="17">
        <f t="shared" si="2"/>
        <v>0.4166666666666667</v>
      </c>
      <c r="K15" s="32">
        <v>0</v>
      </c>
      <c r="L15" s="17">
        <f t="shared" si="3"/>
        <v>0</v>
      </c>
      <c r="M15" s="60">
        <v>10</v>
      </c>
      <c r="N15" s="17">
        <f t="shared" si="4"/>
        <v>2.083333333333333</v>
      </c>
      <c r="O15" s="32">
        <v>222</v>
      </c>
      <c r="P15" s="17">
        <f t="shared" si="5"/>
        <v>46.25</v>
      </c>
      <c r="Q15" s="125">
        <v>0</v>
      </c>
      <c r="R15" s="17">
        <f t="shared" si="15"/>
        <v>0</v>
      </c>
      <c r="S15" s="126">
        <v>0</v>
      </c>
      <c r="T15" s="17">
        <f t="shared" si="6"/>
        <v>0</v>
      </c>
      <c r="U15" s="32">
        <v>0</v>
      </c>
      <c r="V15" s="17">
        <f t="shared" si="7"/>
        <v>0</v>
      </c>
      <c r="W15" s="126">
        <v>0</v>
      </c>
      <c r="X15" s="17">
        <f t="shared" si="8"/>
        <v>0</v>
      </c>
      <c r="Y15" s="63">
        <v>0</v>
      </c>
      <c r="Z15" s="17">
        <f t="shared" si="9"/>
        <v>0</v>
      </c>
      <c r="AA15" s="63">
        <f t="shared" si="16"/>
        <v>457</v>
      </c>
      <c r="AB15" s="67">
        <f t="shared" si="10"/>
        <v>95.20833333333333</v>
      </c>
      <c r="AC15" s="18">
        <v>23</v>
      </c>
      <c r="AD15" s="76">
        <f t="shared" si="11"/>
        <v>4.791666666666667</v>
      </c>
      <c r="AE15" s="63">
        <f t="shared" si="12"/>
        <v>480</v>
      </c>
      <c r="AF15" s="76">
        <f t="shared" si="13"/>
        <v>66.02475928473177</v>
      </c>
      <c r="AG15" s="77">
        <f t="shared" si="14"/>
        <v>-33.97524071526823</v>
      </c>
    </row>
    <row r="16" spans="1:33" ht="12.75">
      <c r="A16" s="247"/>
      <c r="B16" s="5">
        <v>429</v>
      </c>
      <c r="C16" s="3" t="s">
        <v>8</v>
      </c>
      <c r="D16" s="6">
        <v>728</v>
      </c>
      <c r="E16" s="32">
        <v>27</v>
      </c>
      <c r="F16" s="17">
        <f t="shared" si="0"/>
        <v>5.212355212355212</v>
      </c>
      <c r="G16" s="32">
        <v>212</v>
      </c>
      <c r="H16" s="17">
        <f t="shared" si="1"/>
        <v>40.92664092664093</v>
      </c>
      <c r="I16" s="60">
        <v>9</v>
      </c>
      <c r="J16" s="17">
        <f t="shared" si="2"/>
        <v>1.7374517374517375</v>
      </c>
      <c r="K16" s="32">
        <v>0</v>
      </c>
      <c r="L16" s="17">
        <f t="shared" si="3"/>
        <v>0</v>
      </c>
      <c r="M16" s="60">
        <v>9</v>
      </c>
      <c r="N16" s="17">
        <f t="shared" si="4"/>
        <v>1.7374517374517375</v>
      </c>
      <c r="O16" s="32">
        <v>245</v>
      </c>
      <c r="P16" s="17">
        <f t="shared" si="5"/>
        <v>47.2972972972973</v>
      </c>
      <c r="Q16" s="125">
        <v>0</v>
      </c>
      <c r="R16" s="17">
        <f t="shared" si="15"/>
        <v>0</v>
      </c>
      <c r="S16" s="126">
        <v>0</v>
      </c>
      <c r="T16" s="17">
        <f t="shared" si="6"/>
        <v>0</v>
      </c>
      <c r="U16" s="32">
        <v>0</v>
      </c>
      <c r="V16" s="17">
        <f t="shared" si="7"/>
        <v>0</v>
      </c>
      <c r="W16" s="126">
        <v>0</v>
      </c>
      <c r="X16" s="17">
        <f t="shared" si="8"/>
        <v>0</v>
      </c>
      <c r="Y16" s="63">
        <v>0</v>
      </c>
      <c r="Z16" s="17">
        <f t="shared" si="9"/>
        <v>0</v>
      </c>
      <c r="AA16" s="63">
        <f t="shared" si="16"/>
        <v>502</v>
      </c>
      <c r="AB16" s="67">
        <f t="shared" si="10"/>
        <v>96.91119691119691</v>
      </c>
      <c r="AC16" s="18">
        <v>16</v>
      </c>
      <c r="AD16" s="76">
        <f t="shared" si="11"/>
        <v>3.088803088803089</v>
      </c>
      <c r="AE16" s="63">
        <f t="shared" si="12"/>
        <v>518</v>
      </c>
      <c r="AF16" s="76">
        <f t="shared" si="13"/>
        <v>71.15384615384616</v>
      </c>
      <c r="AG16" s="77">
        <f t="shared" si="14"/>
        <v>-28.84615384615384</v>
      </c>
    </row>
    <row r="17" spans="1:33" ht="12.75">
      <c r="A17" s="247"/>
      <c r="B17" s="5">
        <v>430</v>
      </c>
      <c r="C17" s="3" t="s">
        <v>7</v>
      </c>
      <c r="D17" s="6">
        <v>286</v>
      </c>
      <c r="E17" s="32">
        <v>19</v>
      </c>
      <c r="F17" s="17">
        <f t="shared" si="0"/>
        <v>9.178743961352657</v>
      </c>
      <c r="G17" s="32">
        <v>68</v>
      </c>
      <c r="H17" s="17">
        <f t="shared" si="1"/>
        <v>32.850241545893724</v>
      </c>
      <c r="I17" s="60">
        <v>1</v>
      </c>
      <c r="J17" s="17">
        <f t="shared" si="2"/>
        <v>0.4830917874396135</v>
      </c>
      <c r="K17" s="32">
        <v>0</v>
      </c>
      <c r="L17" s="17">
        <f t="shared" si="3"/>
        <v>0</v>
      </c>
      <c r="M17" s="60">
        <v>2</v>
      </c>
      <c r="N17" s="17">
        <f t="shared" si="4"/>
        <v>0.966183574879227</v>
      </c>
      <c r="O17" s="32">
        <v>108</v>
      </c>
      <c r="P17" s="17">
        <f t="shared" si="5"/>
        <v>52.17391304347826</v>
      </c>
      <c r="Q17" s="125">
        <v>0</v>
      </c>
      <c r="R17" s="17">
        <f t="shared" si="15"/>
        <v>0</v>
      </c>
      <c r="S17" s="126">
        <v>0</v>
      </c>
      <c r="T17" s="17">
        <f t="shared" si="6"/>
        <v>0</v>
      </c>
      <c r="U17" s="32">
        <v>0</v>
      </c>
      <c r="V17" s="17">
        <f t="shared" si="7"/>
        <v>0</v>
      </c>
      <c r="W17" s="126">
        <v>0</v>
      </c>
      <c r="X17" s="17">
        <f t="shared" si="8"/>
        <v>0</v>
      </c>
      <c r="Y17" s="63">
        <v>0</v>
      </c>
      <c r="Z17" s="17">
        <f t="shared" si="9"/>
        <v>0</v>
      </c>
      <c r="AA17" s="63">
        <f t="shared" si="16"/>
        <v>198</v>
      </c>
      <c r="AB17" s="67">
        <f t="shared" si="10"/>
        <v>95.65217391304348</v>
      </c>
      <c r="AC17" s="18">
        <v>9</v>
      </c>
      <c r="AD17" s="76">
        <f t="shared" si="11"/>
        <v>4.3478260869565215</v>
      </c>
      <c r="AE17" s="63">
        <f t="shared" si="12"/>
        <v>207</v>
      </c>
      <c r="AF17" s="76">
        <f t="shared" si="13"/>
        <v>72.37762237762237</v>
      </c>
      <c r="AG17" s="77">
        <f t="shared" si="14"/>
        <v>-27.622377622377627</v>
      </c>
    </row>
    <row r="18" spans="1:33" ht="12.75">
      <c r="A18" s="247"/>
      <c r="B18" s="5">
        <v>431</v>
      </c>
      <c r="C18" s="3" t="s">
        <v>7</v>
      </c>
      <c r="D18" s="6">
        <v>539</v>
      </c>
      <c r="E18" s="32">
        <v>31</v>
      </c>
      <c r="F18" s="17">
        <f t="shared" si="0"/>
        <v>7.46987951807229</v>
      </c>
      <c r="G18" s="32">
        <v>209</v>
      </c>
      <c r="H18" s="17">
        <f t="shared" si="1"/>
        <v>50.36144578313253</v>
      </c>
      <c r="I18" s="60">
        <v>3</v>
      </c>
      <c r="J18" s="17">
        <f t="shared" si="2"/>
        <v>0.7228915662650602</v>
      </c>
      <c r="K18" s="32">
        <v>0</v>
      </c>
      <c r="L18" s="17">
        <f t="shared" si="3"/>
        <v>0</v>
      </c>
      <c r="M18" s="60">
        <v>3</v>
      </c>
      <c r="N18" s="17">
        <f t="shared" si="4"/>
        <v>0.7228915662650602</v>
      </c>
      <c r="O18" s="32">
        <v>147</v>
      </c>
      <c r="P18" s="17">
        <f t="shared" si="5"/>
        <v>35.42168674698795</v>
      </c>
      <c r="Q18" s="125">
        <v>0</v>
      </c>
      <c r="R18" s="17">
        <f t="shared" si="15"/>
        <v>0</v>
      </c>
      <c r="S18" s="126">
        <v>0</v>
      </c>
      <c r="T18" s="17">
        <f t="shared" si="6"/>
        <v>0</v>
      </c>
      <c r="U18" s="32">
        <v>0</v>
      </c>
      <c r="V18" s="17">
        <f t="shared" si="7"/>
        <v>0</v>
      </c>
      <c r="W18" s="126">
        <v>0</v>
      </c>
      <c r="X18" s="17">
        <f t="shared" si="8"/>
        <v>0</v>
      </c>
      <c r="Y18" s="63">
        <v>0</v>
      </c>
      <c r="Z18" s="17">
        <f t="shared" si="9"/>
        <v>0</v>
      </c>
      <c r="AA18" s="63">
        <f t="shared" si="16"/>
        <v>393</v>
      </c>
      <c r="AB18" s="67">
        <f t="shared" si="10"/>
        <v>94.6987951807229</v>
      </c>
      <c r="AC18" s="18">
        <v>22</v>
      </c>
      <c r="AD18" s="76">
        <f t="shared" si="11"/>
        <v>5.301204819277109</v>
      </c>
      <c r="AE18" s="63">
        <f t="shared" si="12"/>
        <v>415</v>
      </c>
      <c r="AF18" s="76">
        <f t="shared" si="13"/>
        <v>76.99443413729128</v>
      </c>
      <c r="AG18" s="77">
        <f t="shared" si="14"/>
        <v>-23.00556586270872</v>
      </c>
    </row>
    <row r="19" spans="1:33" ht="12.75">
      <c r="A19" s="247"/>
      <c r="B19" s="5">
        <v>432</v>
      </c>
      <c r="C19" s="3" t="s">
        <v>7</v>
      </c>
      <c r="D19" s="6">
        <v>327</v>
      </c>
      <c r="E19" s="32">
        <v>18</v>
      </c>
      <c r="F19" s="17">
        <f t="shared" si="0"/>
        <v>7.003891050583658</v>
      </c>
      <c r="G19" s="32">
        <v>126</v>
      </c>
      <c r="H19" s="17">
        <f t="shared" si="1"/>
        <v>49.0272373540856</v>
      </c>
      <c r="I19" s="60">
        <v>0</v>
      </c>
      <c r="J19" s="17">
        <f t="shared" si="2"/>
        <v>0</v>
      </c>
      <c r="K19" s="32">
        <v>0</v>
      </c>
      <c r="L19" s="17">
        <f t="shared" si="3"/>
        <v>0</v>
      </c>
      <c r="M19" s="60">
        <v>5</v>
      </c>
      <c r="N19" s="17">
        <f t="shared" si="4"/>
        <v>1.9455252918287937</v>
      </c>
      <c r="O19" s="32">
        <v>108</v>
      </c>
      <c r="P19" s="17">
        <f t="shared" si="5"/>
        <v>42.023346303501945</v>
      </c>
      <c r="Q19" s="125">
        <v>0</v>
      </c>
      <c r="R19" s="17">
        <f t="shared" si="15"/>
        <v>0</v>
      </c>
      <c r="S19" s="126">
        <v>0</v>
      </c>
      <c r="T19" s="17">
        <f t="shared" si="6"/>
        <v>0</v>
      </c>
      <c r="U19" s="32">
        <v>0</v>
      </c>
      <c r="V19" s="17">
        <f t="shared" si="7"/>
        <v>0</v>
      </c>
      <c r="W19" s="126">
        <v>0</v>
      </c>
      <c r="X19" s="17">
        <f t="shared" si="8"/>
        <v>0</v>
      </c>
      <c r="Y19" s="63">
        <v>0</v>
      </c>
      <c r="Z19" s="17">
        <f t="shared" si="9"/>
        <v>0</v>
      </c>
      <c r="AA19" s="63">
        <f t="shared" si="16"/>
        <v>257</v>
      </c>
      <c r="AB19" s="67">
        <f t="shared" si="10"/>
        <v>100</v>
      </c>
      <c r="AC19" s="18">
        <v>0</v>
      </c>
      <c r="AD19" s="76">
        <f t="shared" si="11"/>
        <v>0</v>
      </c>
      <c r="AE19" s="63">
        <f t="shared" si="12"/>
        <v>257</v>
      </c>
      <c r="AF19" s="76">
        <f t="shared" si="13"/>
        <v>78.59327217125383</v>
      </c>
      <c r="AG19" s="77">
        <f t="shared" si="14"/>
        <v>-21.40672782874617</v>
      </c>
    </row>
    <row r="20" spans="1:33" ht="12.75">
      <c r="A20" s="247"/>
      <c r="B20" s="5">
        <v>433</v>
      </c>
      <c r="C20" s="3" t="s">
        <v>7</v>
      </c>
      <c r="D20" s="6">
        <v>396</v>
      </c>
      <c r="E20" s="32">
        <v>40</v>
      </c>
      <c r="F20" s="17">
        <f t="shared" si="0"/>
        <v>13.513513513513514</v>
      </c>
      <c r="G20" s="32">
        <v>113</v>
      </c>
      <c r="H20" s="17">
        <f t="shared" si="1"/>
        <v>38.17567567567568</v>
      </c>
      <c r="I20" s="60">
        <v>8</v>
      </c>
      <c r="J20" s="17">
        <f t="shared" si="2"/>
        <v>2.7027027027027026</v>
      </c>
      <c r="K20" s="32">
        <v>0</v>
      </c>
      <c r="L20" s="17">
        <f t="shared" si="3"/>
        <v>0</v>
      </c>
      <c r="M20" s="60">
        <v>1</v>
      </c>
      <c r="N20" s="17">
        <f t="shared" si="4"/>
        <v>0.33783783783783783</v>
      </c>
      <c r="O20" s="32">
        <v>114</v>
      </c>
      <c r="P20" s="17">
        <f t="shared" si="5"/>
        <v>38.513513513513516</v>
      </c>
      <c r="Q20" s="125">
        <v>0</v>
      </c>
      <c r="R20" s="17">
        <f t="shared" si="15"/>
        <v>0</v>
      </c>
      <c r="S20" s="126">
        <v>0</v>
      </c>
      <c r="T20" s="17">
        <f t="shared" si="6"/>
        <v>0</v>
      </c>
      <c r="U20" s="32">
        <v>0</v>
      </c>
      <c r="V20" s="17">
        <f t="shared" si="7"/>
        <v>0</v>
      </c>
      <c r="W20" s="126">
        <v>0</v>
      </c>
      <c r="X20" s="17">
        <f t="shared" si="8"/>
        <v>0</v>
      </c>
      <c r="Y20" s="63">
        <v>0</v>
      </c>
      <c r="Z20" s="17">
        <f t="shared" si="9"/>
        <v>0</v>
      </c>
      <c r="AA20" s="63">
        <f t="shared" si="16"/>
        <v>276</v>
      </c>
      <c r="AB20" s="67">
        <f t="shared" si="10"/>
        <v>93.24324324324324</v>
      </c>
      <c r="AC20" s="18">
        <v>20</v>
      </c>
      <c r="AD20" s="76">
        <f t="shared" si="11"/>
        <v>6.756756756756757</v>
      </c>
      <c r="AE20" s="63">
        <f t="shared" si="12"/>
        <v>296</v>
      </c>
      <c r="AF20" s="76">
        <f t="shared" si="13"/>
        <v>74.74747474747475</v>
      </c>
      <c r="AG20" s="77">
        <f t="shared" si="14"/>
        <v>-25.252525252525245</v>
      </c>
    </row>
    <row r="21" spans="1:33" ht="12.75">
      <c r="A21" s="247"/>
      <c r="B21" s="5">
        <v>434</v>
      </c>
      <c r="C21" s="3" t="s">
        <v>7</v>
      </c>
      <c r="D21" s="6">
        <v>92</v>
      </c>
      <c r="E21" s="32">
        <v>5</v>
      </c>
      <c r="F21" s="17">
        <f t="shared" si="0"/>
        <v>7.936507936507936</v>
      </c>
      <c r="G21" s="32">
        <v>28</v>
      </c>
      <c r="H21" s="17">
        <f t="shared" si="1"/>
        <v>44.44444444444444</v>
      </c>
      <c r="I21" s="60">
        <v>0</v>
      </c>
      <c r="J21" s="17">
        <f t="shared" si="2"/>
        <v>0</v>
      </c>
      <c r="K21" s="32">
        <v>0</v>
      </c>
      <c r="L21" s="17">
        <f t="shared" si="3"/>
        <v>0</v>
      </c>
      <c r="M21" s="60">
        <v>0</v>
      </c>
      <c r="N21" s="17">
        <f t="shared" si="4"/>
        <v>0</v>
      </c>
      <c r="O21" s="32">
        <v>30</v>
      </c>
      <c r="P21" s="17">
        <f t="shared" si="5"/>
        <v>47.61904761904761</v>
      </c>
      <c r="Q21" s="125">
        <v>0</v>
      </c>
      <c r="R21" s="17">
        <f t="shared" si="15"/>
        <v>0</v>
      </c>
      <c r="S21" s="126">
        <v>0</v>
      </c>
      <c r="T21" s="17">
        <f t="shared" si="6"/>
        <v>0</v>
      </c>
      <c r="U21" s="32">
        <v>0</v>
      </c>
      <c r="V21" s="17">
        <f t="shared" si="7"/>
        <v>0</v>
      </c>
      <c r="W21" s="126">
        <v>0</v>
      </c>
      <c r="X21" s="17">
        <f t="shared" si="8"/>
        <v>0</v>
      </c>
      <c r="Y21" s="63">
        <v>0</v>
      </c>
      <c r="Z21" s="17">
        <f t="shared" si="9"/>
        <v>0</v>
      </c>
      <c r="AA21" s="63">
        <f t="shared" si="16"/>
        <v>63</v>
      </c>
      <c r="AB21" s="67">
        <f t="shared" si="10"/>
        <v>100</v>
      </c>
      <c r="AC21" s="18">
        <v>0</v>
      </c>
      <c r="AD21" s="76">
        <f t="shared" si="11"/>
        <v>0</v>
      </c>
      <c r="AE21" s="63">
        <f t="shared" si="12"/>
        <v>63</v>
      </c>
      <c r="AF21" s="76">
        <f t="shared" si="13"/>
        <v>68.47826086956522</v>
      </c>
      <c r="AG21" s="77">
        <f t="shared" si="14"/>
        <v>-31.52173913043478</v>
      </c>
    </row>
    <row r="22" spans="1:33" ht="12.75">
      <c r="A22" s="247"/>
      <c r="B22" s="5">
        <v>435</v>
      </c>
      <c r="C22" s="3" t="s">
        <v>7</v>
      </c>
      <c r="D22" s="6">
        <v>401</v>
      </c>
      <c r="E22" s="32">
        <v>35</v>
      </c>
      <c r="F22" s="17">
        <f t="shared" si="0"/>
        <v>13.059701492537313</v>
      </c>
      <c r="G22" s="32">
        <v>121</v>
      </c>
      <c r="H22" s="17">
        <f t="shared" si="1"/>
        <v>45.149253731343286</v>
      </c>
      <c r="I22" s="60">
        <v>2</v>
      </c>
      <c r="J22" s="17">
        <f t="shared" si="2"/>
        <v>0.7462686567164178</v>
      </c>
      <c r="K22" s="32">
        <v>0</v>
      </c>
      <c r="L22" s="17">
        <f t="shared" si="3"/>
        <v>0</v>
      </c>
      <c r="M22" s="60">
        <v>0</v>
      </c>
      <c r="N22" s="17">
        <f t="shared" si="4"/>
        <v>0</v>
      </c>
      <c r="O22" s="32">
        <v>87</v>
      </c>
      <c r="P22" s="17">
        <f t="shared" si="5"/>
        <v>32.46268656716418</v>
      </c>
      <c r="Q22" s="125">
        <v>0</v>
      </c>
      <c r="R22" s="17">
        <f t="shared" si="15"/>
        <v>0</v>
      </c>
      <c r="S22" s="126">
        <v>0</v>
      </c>
      <c r="T22" s="17">
        <f t="shared" si="6"/>
        <v>0</v>
      </c>
      <c r="U22" s="32">
        <v>0</v>
      </c>
      <c r="V22" s="17">
        <f t="shared" si="7"/>
        <v>0</v>
      </c>
      <c r="W22" s="126">
        <v>0</v>
      </c>
      <c r="X22" s="17">
        <f t="shared" si="8"/>
        <v>0</v>
      </c>
      <c r="Y22" s="63">
        <v>0</v>
      </c>
      <c r="Z22" s="17">
        <f t="shared" si="9"/>
        <v>0</v>
      </c>
      <c r="AA22" s="63">
        <f t="shared" si="16"/>
        <v>245</v>
      </c>
      <c r="AB22" s="67">
        <f t="shared" si="10"/>
        <v>91.4179104477612</v>
      </c>
      <c r="AC22" s="18">
        <v>23</v>
      </c>
      <c r="AD22" s="76">
        <f t="shared" si="11"/>
        <v>8.582089552238806</v>
      </c>
      <c r="AE22" s="63">
        <f t="shared" si="12"/>
        <v>268</v>
      </c>
      <c r="AF22" s="76">
        <f t="shared" si="13"/>
        <v>66.83291770573567</v>
      </c>
      <c r="AG22" s="77">
        <f t="shared" si="14"/>
        <v>-33.16708229426433</v>
      </c>
    </row>
    <row r="23" spans="1:33" ht="12.75">
      <c r="A23" s="247"/>
      <c r="B23" s="5">
        <v>436</v>
      </c>
      <c r="C23" s="3" t="s">
        <v>7</v>
      </c>
      <c r="D23" s="6">
        <v>50</v>
      </c>
      <c r="E23" s="32">
        <v>6</v>
      </c>
      <c r="F23" s="17">
        <f t="shared" si="0"/>
        <v>14.285714285714285</v>
      </c>
      <c r="G23" s="32">
        <v>20</v>
      </c>
      <c r="H23" s="17">
        <f t="shared" si="1"/>
        <v>47.61904761904761</v>
      </c>
      <c r="I23" s="60">
        <v>0</v>
      </c>
      <c r="J23" s="17">
        <f t="shared" si="2"/>
        <v>0</v>
      </c>
      <c r="K23" s="32">
        <v>0</v>
      </c>
      <c r="L23" s="17">
        <f t="shared" si="3"/>
        <v>0</v>
      </c>
      <c r="M23" s="60">
        <v>0</v>
      </c>
      <c r="N23" s="17">
        <f t="shared" si="4"/>
        <v>0</v>
      </c>
      <c r="O23" s="32">
        <v>13</v>
      </c>
      <c r="P23" s="17">
        <f t="shared" si="5"/>
        <v>30.952380952380953</v>
      </c>
      <c r="Q23" s="125">
        <v>0</v>
      </c>
      <c r="R23" s="17">
        <f t="shared" si="15"/>
        <v>0</v>
      </c>
      <c r="S23" s="126">
        <v>0</v>
      </c>
      <c r="T23" s="17">
        <f t="shared" si="6"/>
        <v>0</v>
      </c>
      <c r="U23" s="32">
        <v>0</v>
      </c>
      <c r="V23" s="17">
        <f t="shared" si="7"/>
        <v>0</v>
      </c>
      <c r="W23" s="126">
        <v>0</v>
      </c>
      <c r="X23" s="17">
        <f t="shared" si="8"/>
        <v>0</v>
      </c>
      <c r="Y23" s="63">
        <v>0</v>
      </c>
      <c r="Z23" s="17">
        <f t="shared" si="9"/>
        <v>0</v>
      </c>
      <c r="AA23" s="63">
        <f t="shared" si="16"/>
        <v>39</v>
      </c>
      <c r="AB23" s="67">
        <f t="shared" si="10"/>
        <v>92.85714285714286</v>
      </c>
      <c r="AC23" s="18">
        <v>3</v>
      </c>
      <c r="AD23" s="76">
        <f t="shared" si="11"/>
        <v>7.142857142857142</v>
      </c>
      <c r="AE23" s="63">
        <f t="shared" si="12"/>
        <v>42</v>
      </c>
      <c r="AF23" s="76">
        <f t="shared" si="13"/>
        <v>84</v>
      </c>
      <c r="AG23" s="77">
        <f t="shared" si="14"/>
        <v>-16</v>
      </c>
    </row>
    <row r="24" spans="1:33" ht="12.75">
      <c r="A24" s="247"/>
      <c r="B24" s="5">
        <v>437</v>
      </c>
      <c r="C24" s="3" t="s">
        <v>7</v>
      </c>
      <c r="D24" s="6">
        <v>56</v>
      </c>
      <c r="E24" s="32">
        <v>2</v>
      </c>
      <c r="F24" s="17">
        <f t="shared" si="0"/>
        <v>4.761904761904762</v>
      </c>
      <c r="G24" s="32">
        <v>6</v>
      </c>
      <c r="H24" s="17">
        <f t="shared" si="1"/>
        <v>14.285714285714285</v>
      </c>
      <c r="I24" s="60">
        <v>2</v>
      </c>
      <c r="J24" s="17">
        <f t="shared" si="2"/>
        <v>4.761904761904762</v>
      </c>
      <c r="K24" s="32">
        <v>0</v>
      </c>
      <c r="L24" s="17">
        <f t="shared" si="3"/>
        <v>0</v>
      </c>
      <c r="M24" s="60">
        <v>0</v>
      </c>
      <c r="N24" s="17">
        <f t="shared" si="4"/>
        <v>0</v>
      </c>
      <c r="O24" s="32">
        <v>29</v>
      </c>
      <c r="P24" s="17">
        <f t="shared" si="5"/>
        <v>69.04761904761905</v>
      </c>
      <c r="Q24" s="125">
        <v>0</v>
      </c>
      <c r="R24" s="17">
        <f t="shared" si="15"/>
        <v>0</v>
      </c>
      <c r="S24" s="126">
        <v>0</v>
      </c>
      <c r="T24" s="17">
        <f t="shared" si="6"/>
        <v>0</v>
      </c>
      <c r="U24" s="32">
        <v>0</v>
      </c>
      <c r="V24" s="17">
        <f t="shared" si="7"/>
        <v>0</v>
      </c>
      <c r="W24" s="126">
        <v>0</v>
      </c>
      <c r="X24" s="17">
        <f t="shared" si="8"/>
        <v>0</v>
      </c>
      <c r="Y24" s="63">
        <v>0</v>
      </c>
      <c r="Z24" s="17">
        <f t="shared" si="9"/>
        <v>0</v>
      </c>
      <c r="AA24" s="63">
        <f t="shared" si="16"/>
        <v>39</v>
      </c>
      <c r="AB24" s="67">
        <f t="shared" si="10"/>
        <v>92.85714285714286</v>
      </c>
      <c r="AC24" s="18">
        <v>3</v>
      </c>
      <c r="AD24" s="76">
        <f t="shared" si="11"/>
        <v>7.142857142857142</v>
      </c>
      <c r="AE24" s="63">
        <f t="shared" si="12"/>
        <v>42</v>
      </c>
      <c r="AF24" s="76">
        <f t="shared" si="13"/>
        <v>75</v>
      </c>
      <c r="AG24" s="77">
        <f t="shared" si="14"/>
        <v>-25</v>
      </c>
    </row>
    <row r="25" spans="1:33" ht="12.75">
      <c r="A25" s="247"/>
      <c r="B25" s="5">
        <v>438</v>
      </c>
      <c r="C25" s="3" t="s">
        <v>7</v>
      </c>
      <c r="D25" s="6">
        <v>50</v>
      </c>
      <c r="E25" s="32">
        <v>18</v>
      </c>
      <c r="F25" s="17">
        <f t="shared" si="0"/>
        <v>47.368421052631575</v>
      </c>
      <c r="G25" s="32">
        <v>9</v>
      </c>
      <c r="H25" s="17">
        <f t="shared" si="1"/>
        <v>23.684210526315788</v>
      </c>
      <c r="I25" s="60">
        <v>0</v>
      </c>
      <c r="J25" s="17">
        <f t="shared" si="2"/>
        <v>0</v>
      </c>
      <c r="K25" s="32">
        <v>0</v>
      </c>
      <c r="L25" s="17">
        <f t="shared" si="3"/>
        <v>0</v>
      </c>
      <c r="M25" s="60">
        <v>0</v>
      </c>
      <c r="N25" s="17">
        <f t="shared" si="4"/>
        <v>0</v>
      </c>
      <c r="O25" s="32">
        <v>11</v>
      </c>
      <c r="P25" s="17">
        <f t="shared" si="5"/>
        <v>28.947368421052634</v>
      </c>
      <c r="Q25" s="125">
        <v>0</v>
      </c>
      <c r="R25" s="17">
        <f t="shared" si="15"/>
        <v>0</v>
      </c>
      <c r="S25" s="126">
        <v>0</v>
      </c>
      <c r="T25" s="17">
        <f t="shared" si="6"/>
        <v>0</v>
      </c>
      <c r="U25" s="32">
        <v>0</v>
      </c>
      <c r="V25" s="17">
        <f t="shared" si="7"/>
        <v>0</v>
      </c>
      <c r="W25" s="126">
        <v>0</v>
      </c>
      <c r="X25" s="17">
        <f t="shared" si="8"/>
        <v>0</v>
      </c>
      <c r="Y25" s="63">
        <v>0</v>
      </c>
      <c r="Z25" s="17">
        <f t="shared" si="9"/>
        <v>0</v>
      </c>
      <c r="AA25" s="63">
        <f t="shared" si="16"/>
        <v>38</v>
      </c>
      <c r="AB25" s="67">
        <f t="shared" si="10"/>
        <v>100</v>
      </c>
      <c r="AC25" s="18">
        <v>0</v>
      </c>
      <c r="AD25" s="76">
        <f t="shared" si="11"/>
        <v>0</v>
      </c>
      <c r="AE25" s="63">
        <f t="shared" si="12"/>
        <v>38</v>
      </c>
      <c r="AF25" s="76">
        <f t="shared" si="13"/>
        <v>76</v>
      </c>
      <c r="AG25" s="77">
        <f t="shared" si="14"/>
        <v>-24</v>
      </c>
    </row>
    <row r="26" spans="1:33" ht="13.5" thickBot="1">
      <c r="A26" s="248"/>
      <c r="B26" s="46">
        <v>439</v>
      </c>
      <c r="C26" s="47" t="s">
        <v>7</v>
      </c>
      <c r="D26" s="48">
        <v>311</v>
      </c>
      <c r="E26" s="100">
        <v>31</v>
      </c>
      <c r="F26" s="50">
        <f t="shared" si="0"/>
        <v>12.863070539419086</v>
      </c>
      <c r="G26" s="100">
        <v>92</v>
      </c>
      <c r="H26" s="50">
        <f t="shared" si="1"/>
        <v>38.17427385892116</v>
      </c>
      <c r="I26" s="62">
        <v>0</v>
      </c>
      <c r="J26" s="50">
        <f t="shared" si="2"/>
        <v>0</v>
      </c>
      <c r="K26" s="100">
        <v>0</v>
      </c>
      <c r="L26" s="50">
        <f t="shared" si="3"/>
        <v>0</v>
      </c>
      <c r="M26" s="62">
        <v>0</v>
      </c>
      <c r="N26" s="50">
        <f t="shared" si="4"/>
        <v>0</v>
      </c>
      <c r="O26" s="100">
        <v>113</v>
      </c>
      <c r="P26" s="50">
        <f t="shared" si="5"/>
        <v>46.88796680497925</v>
      </c>
      <c r="Q26" s="128">
        <v>0</v>
      </c>
      <c r="R26" s="50">
        <f t="shared" si="15"/>
        <v>0</v>
      </c>
      <c r="S26" s="127">
        <v>0</v>
      </c>
      <c r="T26" s="50">
        <f t="shared" si="6"/>
        <v>0</v>
      </c>
      <c r="U26" s="100">
        <v>0</v>
      </c>
      <c r="V26" s="50">
        <f t="shared" si="7"/>
        <v>0</v>
      </c>
      <c r="W26" s="127">
        <v>0</v>
      </c>
      <c r="X26" s="50">
        <f t="shared" si="8"/>
        <v>0</v>
      </c>
      <c r="Y26" s="65">
        <v>0</v>
      </c>
      <c r="Z26" s="50">
        <f t="shared" si="9"/>
        <v>0</v>
      </c>
      <c r="AA26" s="65">
        <f t="shared" si="16"/>
        <v>236</v>
      </c>
      <c r="AB26" s="82">
        <f t="shared" si="10"/>
        <v>97.9253112033195</v>
      </c>
      <c r="AC26" s="51">
        <v>5</v>
      </c>
      <c r="AD26" s="116">
        <f t="shared" si="11"/>
        <v>2.0746887966804977</v>
      </c>
      <c r="AE26" s="65">
        <f t="shared" si="12"/>
        <v>241</v>
      </c>
      <c r="AF26" s="116">
        <f t="shared" si="13"/>
        <v>77.491961414791</v>
      </c>
      <c r="AG26" s="117">
        <f t="shared" si="14"/>
        <v>-22.508038585208993</v>
      </c>
    </row>
    <row r="27" spans="5:33" ht="7.5" customHeight="1" thickBot="1" thickTop="1">
      <c r="E27" s="59"/>
      <c r="G27" s="59"/>
      <c r="I27" s="59"/>
      <c r="K27" s="59"/>
      <c r="M27" s="59"/>
      <c r="O27" s="59"/>
      <c r="Q27" s="14"/>
      <c r="S27" s="58"/>
      <c r="U27" s="59"/>
      <c r="Z27" s="14"/>
      <c r="AA27" s="96"/>
      <c r="AB27" s="58"/>
      <c r="AE27" s="96"/>
      <c r="AF27" s="68"/>
      <c r="AG27" s="68"/>
    </row>
    <row r="28" spans="1:34" s="8" customFormat="1" ht="18" customHeight="1" thickBot="1" thickTop="1">
      <c r="A28" s="202" t="s">
        <v>20</v>
      </c>
      <c r="B28" s="202"/>
      <c r="C28" s="21">
        <f>COUNTA(C13:C26)</f>
        <v>14</v>
      </c>
      <c r="D28" s="22">
        <f>SUM(D13:D27)</f>
        <v>5039</v>
      </c>
      <c r="E28" s="95">
        <f>SUM(E13:E27)</f>
        <v>306</v>
      </c>
      <c r="F28" s="78">
        <f>E28/AE28*100</f>
        <v>8.385859139490272</v>
      </c>
      <c r="G28" s="22">
        <f>SUM(G13:G27)</f>
        <v>1590</v>
      </c>
      <c r="H28" s="78">
        <f>G28/AE28*100</f>
        <v>43.573581803233765</v>
      </c>
      <c r="I28" s="95">
        <f>SUM(I13:I27)</f>
        <v>32</v>
      </c>
      <c r="J28" s="78">
        <f>I28/AE28*100</f>
        <v>0.8769525897506167</v>
      </c>
      <c r="K28" s="95">
        <f>SUM(K13:K27)</f>
        <v>0</v>
      </c>
      <c r="L28" s="78">
        <f>K28/AE28*100</f>
        <v>0</v>
      </c>
      <c r="M28" s="95">
        <f>SUM(M13:M27)</f>
        <v>31</v>
      </c>
      <c r="N28" s="78">
        <f>M28/AE28*100</f>
        <v>0.8495478213209099</v>
      </c>
      <c r="O28" s="22">
        <f>SUM(O13:O27)</f>
        <v>1546</v>
      </c>
      <c r="P28" s="78">
        <f>O28/AE28*100</f>
        <v>42.36777199232667</v>
      </c>
      <c r="Q28" s="22">
        <f>SUM(Q13:Q27)</f>
        <v>0</v>
      </c>
      <c r="R28" s="78">
        <f>Q28/AE28*100</f>
        <v>0</v>
      </c>
      <c r="S28" s="22">
        <f>SUM(S13:S27)</f>
        <v>0</v>
      </c>
      <c r="T28" s="78">
        <f>S28/AE28*100</f>
        <v>0</v>
      </c>
      <c r="U28" s="95">
        <f>SUM(U13:U27)</f>
        <v>0</v>
      </c>
      <c r="V28" s="78">
        <f>U28/AE28*100</f>
        <v>0</v>
      </c>
      <c r="W28" s="22">
        <f>SUM(W13:W27)</f>
        <v>0</v>
      </c>
      <c r="X28" s="78">
        <f>W28/AE28*100</f>
        <v>0</v>
      </c>
      <c r="Y28" s="22">
        <f>SUM(Y13:Y27)</f>
        <v>0</v>
      </c>
      <c r="Z28" s="78">
        <f>Y28/AE28*100</f>
        <v>0</v>
      </c>
      <c r="AA28" s="22">
        <f>SUM(AA13:AA27)</f>
        <v>3505</v>
      </c>
      <c r="AB28" s="85">
        <f>AA28/AE28*100</f>
        <v>96.05371334612222</v>
      </c>
      <c r="AC28" s="22">
        <f>SUM(AC13:AC27)</f>
        <v>144</v>
      </c>
      <c r="AD28" s="118">
        <f>AC28/AE28*100</f>
        <v>3.9462866538777743</v>
      </c>
      <c r="AE28" s="22">
        <f>SUM(AE13:AE27)</f>
        <v>3649</v>
      </c>
      <c r="AF28" s="118">
        <f>AE28/D28*100</f>
        <v>72.41516173844018</v>
      </c>
      <c r="AG28" s="80">
        <f>AF28-100</f>
        <v>-27.584838261559824</v>
      </c>
      <c r="AH28" s="13"/>
    </row>
    <row r="29" ht="13.5" thickTop="1"/>
  </sheetData>
  <mergeCells count="31">
    <mergeCell ref="A8:AG8"/>
    <mergeCell ref="E9:Z9"/>
    <mergeCell ref="AF9:AF11"/>
    <mergeCell ref="AG9:AG11"/>
    <mergeCell ref="Y10:Z10"/>
    <mergeCell ref="A9:A11"/>
    <mergeCell ref="B9:B11"/>
    <mergeCell ref="A28:B28"/>
    <mergeCell ref="A13:A26"/>
    <mergeCell ref="K10:L10"/>
    <mergeCell ref="W10:X10"/>
    <mergeCell ref="M10:N10"/>
    <mergeCell ref="S10:T10"/>
    <mergeCell ref="U10:V10"/>
    <mergeCell ref="E10:F10"/>
    <mergeCell ref="C9:C11"/>
    <mergeCell ref="D9:D11"/>
    <mergeCell ref="A1:AG1"/>
    <mergeCell ref="A2:AG2"/>
    <mergeCell ref="A3:AG3"/>
    <mergeCell ref="A4:AG4"/>
    <mergeCell ref="A5:AG5"/>
    <mergeCell ref="G10:H10"/>
    <mergeCell ref="I10:J10"/>
    <mergeCell ref="Q10:R10"/>
    <mergeCell ref="AC9:AD10"/>
    <mergeCell ref="A6:AG6"/>
    <mergeCell ref="A7:AG7"/>
    <mergeCell ref="AE9:AE11"/>
    <mergeCell ref="O10:P10"/>
    <mergeCell ref="AA9:AB10"/>
  </mergeCells>
  <printOptions horizontalCentered="1"/>
  <pageMargins left="0" right="0" top="0.5905511811023623" bottom="0.5905511811023623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6"/>
  <sheetViews>
    <sheetView zoomScale="75" zoomScaleNormal="75" workbookViewId="0" topLeftCell="A1">
      <selection activeCell="V48" sqref="V48"/>
    </sheetView>
  </sheetViews>
  <sheetFormatPr defaultColWidth="11.421875" defaultRowHeight="12.75"/>
  <cols>
    <col min="1" max="1" width="7.8515625" style="1" customWidth="1"/>
    <col min="2" max="2" width="7.421875" style="4" customWidth="1"/>
    <col min="3" max="3" width="5.8515625" style="1" customWidth="1"/>
    <col min="4" max="4" width="6.421875" style="7" customWidth="1"/>
    <col min="5" max="5" width="5.7109375" style="58" customWidth="1"/>
    <col min="6" max="6" width="4.57421875" style="14" customWidth="1"/>
    <col min="7" max="7" width="5.7109375" style="58" customWidth="1"/>
    <col min="8" max="8" width="4.421875" style="14" customWidth="1"/>
    <col min="9" max="9" width="5.7109375" style="58" customWidth="1"/>
    <col min="10" max="10" width="4.57421875" style="14" customWidth="1"/>
    <col min="11" max="11" width="5.7109375" style="58" customWidth="1"/>
    <col min="12" max="12" width="4.57421875" style="14" customWidth="1"/>
    <col min="13" max="13" width="5.7109375" style="58" customWidth="1"/>
    <col min="14" max="14" width="4.57421875" style="14" customWidth="1"/>
    <col min="15" max="15" width="5.7109375" style="58" customWidth="1"/>
    <col min="16" max="16" width="4.57421875" style="14" customWidth="1"/>
    <col min="17" max="17" width="5.7109375" style="58" customWidth="1"/>
    <col min="18" max="18" width="4.57421875" style="14" customWidth="1"/>
    <col min="19" max="19" width="5.7109375" style="68" customWidth="1"/>
    <col min="20" max="20" width="4.57421875" style="14" customWidth="1"/>
    <col min="21" max="21" width="5.7109375" style="58" customWidth="1"/>
    <col min="22" max="22" width="4.57421875" style="14" customWidth="1"/>
    <col min="23" max="23" width="5.7109375" style="58" customWidth="1"/>
    <col min="24" max="24" width="4.57421875" style="14" customWidth="1"/>
    <col min="25" max="25" width="6.140625" style="58" customWidth="1"/>
    <col min="26" max="26" width="4.421875" style="58" customWidth="1"/>
    <col min="27" max="27" width="5.7109375" style="58" customWidth="1"/>
    <col min="28" max="28" width="4.57421875" style="68" customWidth="1"/>
    <col min="29" max="29" width="6.00390625" style="58" customWidth="1"/>
    <col min="30" max="30" width="3.8515625" style="68" customWidth="1"/>
    <col min="31" max="31" width="6.7109375" style="68" customWidth="1"/>
    <col min="32" max="32" width="7.8515625" style="0" customWidth="1"/>
    <col min="33" max="33" width="7.7109375" style="0" customWidth="1"/>
    <col min="34" max="37" width="11.421875" style="12" customWidth="1"/>
  </cols>
  <sheetData>
    <row r="1" spans="1:33" ht="39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</row>
    <row r="2" spans="1:33" ht="18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 ht="12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</row>
    <row r="4" spans="1:33" ht="12.75">
      <c r="A4" s="217" t="s">
        <v>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</row>
    <row r="5" spans="1:33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</row>
    <row r="6" spans="1:33" ht="31.5" customHeight="1">
      <c r="A6" s="218" t="s">
        <v>42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</row>
    <row r="7" spans="1:33" ht="11.25" customHeight="1">
      <c r="A7" s="219" t="s">
        <v>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</row>
    <row r="8" spans="1:33" ht="13.5" thickBot="1">
      <c r="A8" s="220" t="s">
        <v>48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</row>
    <row r="9" spans="1:37" s="84" customFormat="1" ht="12" customHeight="1" thickBot="1" thickTop="1">
      <c r="A9" s="199" t="s">
        <v>36</v>
      </c>
      <c r="B9" s="200" t="s">
        <v>4</v>
      </c>
      <c r="C9" s="199" t="s">
        <v>5</v>
      </c>
      <c r="D9" s="207" t="s">
        <v>23</v>
      </c>
      <c r="E9" s="210" t="s">
        <v>26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01" t="s">
        <v>27</v>
      </c>
      <c r="AB9" s="204"/>
      <c r="AC9" s="221" t="s">
        <v>24</v>
      </c>
      <c r="AD9" s="222"/>
      <c r="AE9" s="207" t="s">
        <v>25</v>
      </c>
      <c r="AF9" s="203" t="s">
        <v>38</v>
      </c>
      <c r="AG9" s="211" t="s">
        <v>39</v>
      </c>
      <c r="AH9" s="15"/>
      <c r="AI9" s="15"/>
      <c r="AJ9" s="15"/>
      <c r="AK9" s="15"/>
    </row>
    <row r="10" spans="1:33" s="15" customFormat="1" ht="18.75" customHeight="1" thickBot="1" thickTop="1">
      <c r="A10" s="199"/>
      <c r="B10" s="200"/>
      <c r="C10" s="199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  <c r="R10" s="209"/>
      <c r="S10" s="208"/>
      <c r="T10" s="209"/>
      <c r="U10" s="208"/>
      <c r="V10" s="209"/>
      <c r="W10" s="208"/>
      <c r="X10" s="209"/>
      <c r="Y10" s="208"/>
      <c r="Z10" s="209"/>
      <c r="AA10" s="205"/>
      <c r="AB10" s="206"/>
      <c r="AC10" s="223"/>
      <c r="AD10" s="224"/>
      <c r="AE10" s="207"/>
      <c r="AF10" s="197"/>
      <c r="AG10" s="212"/>
    </row>
    <row r="11" spans="1:33" s="15" customFormat="1" ht="12.75" customHeight="1" thickBot="1" thickTop="1">
      <c r="A11" s="199"/>
      <c r="B11" s="200"/>
      <c r="C11" s="199"/>
      <c r="D11" s="207"/>
      <c r="E11" s="19" t="s">
        <v>21</v>
      </c>
      <c r="F11" s="70" t="s">
        <v>22</v>
      </c>
      <c r="G11" s="19" t="s">
        <v>21</v>
      </c>
      <c r="H11" s="70" t="s">
        <v>22</v>
      </c>
      <c r="I11" s="19" t="s">
        <v>21</v>
      </c>
      <c r="J11" s="70" t="s">
        <v>22</v>
      </c>
      <c r="K11" s="19" t="s">
        <v>21</v>
      </c>
      <c r="L11" s="70" t="s">
        <v>22</v>
      </c>
      <c r="M11" s="19" t="s">
        <v>21</v>
      </c>
      <c r="N11" s="70" t="s">
        <v>22</v>
      </c>
      <c r="O11" s="19" t="s">
        <v>21</v>
      </c>
      <c r="P11" s="70" t="s">
        <v>22</v>
      </c>
      <c r="Q11" s="19" t="s">
        <v>21</v>
      </c>
      <c r="R11" s="70" t="s">
        <v>22</v>
      </c>
      <c r="S11" s="19" t="s">
        <v>21</v>
      </c>
      <c r="T11" s="70" t="s">
        <v>22</v>
      </c>
      <c r="U11" s="19" t="s">
        <v>21</v>
      </c>
      <c r="V11" s="70" t="s">
        <v>22</v>
      </c>
      <c r="W11" s="19" t="s">
        <v>21</v>
      </c>
      <c r="X11" s="70" t="s">
        <v>22</v>
      </c>
      <c r="Y11" s="19" t="s">
        <v>21</v>
      </c>
      <c r="Z11" s="70" t="s">
        <v>22</v>
      </c>
      <c r="AA11" s="20" t="s">
        <v>28</v>
      </c>
      <c r="AB11" s="34" t="s">
        <v>22</v>
      </c>
      <c r="AC11" s="19" t="s">
        <v>28</v>
      </c>
      <c r="AD11" s="34" t="s">
        <v>22</v>
      </c>
      <c r="AE11" s="207"/>
      <c r="AF11" s="198"/>
      <c r="AG11" s="213"/>
    </row>
    <row r="12" spans="1:37" s="2" customFormat="1" ht="7.5" customHeight="1" thickBot="1" thickTop="1">
      <c r="A12" s="1"/>
      <c r="B12" s="4"/>
      <c r="C12" s="1"/>
      <c r="D12" s="7"/>
      <c r="E12" s="58"/>
      <c r="F12" s="14"/>
      <c r="G12" s="58"/>
      <c r="H12" s="14"/>
      <c r="I12" s="58"/>
      <c r="J12" s="14"/>
      <c r="K12" s="58"/>
      <c r="L12" s="14"/>
      <c r="M12" s="58"/>
      <c r="N12" s="14"/>
      <c r="O12" s="58"/>
      <c r="P12" s="14"/>
      <c r="Q12" s="14"/>
      <c r="R12" s="14"/>
      <c r="S12" s="58"/>
      <c r="T12" s="14"/>
      <c r="U12" s="68"/>
      <c r="V12" s="14"/>
      <c r="W12" s="58"/>
      <c r="X12" s="14"/>
      <c r="Y12" s="58"/>
      <c r="Z12" s="14"/>
      <c r="AA12" s="58"/>
      <c r="AB12" s="58"/>
      <c r="AC12" s="58"/>
      <c r="AD12" s="68"/>
      <c r="AE12" s="58"/>
      <c r="AF12" s="68"/>
      <c r="AG12" s="68"/>
      <c r="AH12" s="9"/>
      <c r="AI12" s="9"/>
      <c r="AJ12" s="9"/>
      <c r="AK12" s="9"/>
    </row>
    <row r="13" spans="1:33" ht="13.5" thickTop="1">
      <c r="A13" s="246" t="s">
        <v>33</v>
      </c>
      <c r="B13" s="37">
        <v>440</v>
      </c>
      <c r="C13" s="38" t="s">
        <v>7</v>
      </c>
      <c r="D13" s="39">
        <v>507</v>
      </c>
      <c r="E13" s="42">
        <v>164</v>
      </c>
      <c r="F13" s="41">
        <f aca="true" t="shared" si="0" ref="F13:F24">E13/AE13*100</f>
        <v>39.70944309927361</v>
      </c>
      <c r="G13" s="42">
        <v>207</v>
      </c>
      <c r="H13" s="41">
        <f aca="true" t="shared" si="1" ref="H13:H24">G13/AE13*100</f>
        <v>50.12106537530266</v>
      </c>
      <c r="I13" s="61">
        <v>8</v>
      </c>
      <c r="J13" s="41">
        <f aca="true" t="shared" si="2" ref="J13:J24">I13/AE13*100</f>
        <v>1.937046004842615</v>
      </c>
      <c r="K13" s="42">
        <v>0</v>
      </c>
      <c r="L13" s="41">
        <f aca="true" t="shared" si="3" ref="L13:L24">K13/AE13*100</f>
        <v>0</v>
      </c>
      <c r="M13" s="61">
        <v>1</v>
      </c>
      <c r="N13" s="41">
        <f aca="true" t="shared" si="4" ref="N13:N24">M13/AE13*100</f>
        <v>0.24213075060532688</v>
      </c>
      <c r="O13" s="42">
        <v>15</v>
      </c>
      <c r="P13" s="41">
        <f aca="true" t="shared" si="5" ref="P13:P24">O13/AE13*100</f>
        <v>3.631961259079903</v>
      </c>
      <c r="Q13" s="124">
        <v>0</v>
      </c>
      <c r="R13" s="41">
        <f>Q13/AE13*100</f>
        <v>0</v>
      </c>
      <c r="S13" s="130">
        <v>4</v>
      </c>
      <c r="T13" s="41">
        <f aca="true" t="shared" si="6" ref="T13:T24">S13/AE13*100</f>
        <v>0.9685230024213075</v>
      </c>
      <c r="U13" s="42">
        <v>0</v>
      </c>
      <c r="V13" s="41">
        <f aca="true" t="shared" si="7" ref="V13:V24">U13/AE13*100</f>
        <v>0</v>
      </c>
      <c r="W13" s="130">
        <v>0</v>
      </c>
      <c r="X13" s="41">
        <f aca="true" t="shared" si="8" ref="X13:X24">W13/AE13*100</f>
        <v>0</v>
      </c>
      <c r="Y13" s="64">
        <v>0</v>
      </c>
      <c r="Z13" s="41">
        <f aca="true" t="shared" si="9" ref="Z13:Z24">Y13/AE13*100</f>
        <v>0</v>
      </c>
      <c r="AA13" s="64">
        <f>Y13+W13+U13+S13+O13+M13+K13+I13+G13+E13+Q13</f>
        <v>399</v>
      </c>
      <c r="AB13" s="81">
        <f aca="true" t="shared" si="10" ref="AB13:AB24">AA13/AE13*100</f>
        <v>96.61016949152543</v>
      </c>
      <c r="AC13" s="42">
        <v>14</v>
      </c>
      <c r="AD13" s="114">
        <f aca="true" t="shared" si="11" ref="AD13:AD24">AC13/AE13*100</f>
        <v>3.389830508474576</v>
      </c>
      <c r="AE13" s="64">
        <f aca="true" t="shared" si="12" ref="AE13:AE24">AA13+AC13</f>
        <v>413</v>
      </c>
      <c r="AF13" s="114">
        <f aca="true" t="shared" si="13" ref="AF13:AF24">AE13/D13*100</f>
        <v>81.4595660749507</v>
      </c>
      <c r="AG13" s="115">
        <f aca="true" t="shared" si="14" ref="AG13:AG24">AF13-100</f>
        <v>-18.5404339250493</v>
      </c>
    </row>
    <row r="14" spans="1:33" ht="12.75">
      <c r="A14" s="247"/>
      <c r="B14" s="5">
        <v>440</v>
      </c>
      <c r="C14" s="3" t="s">
        <v>8</v>
      </c>
      <c r="D14" s="6">
        <v>507</v>
      </c>
      <c r="E14" s="18">
        <v>184</v>
      </c>
      <c r="F14" s="17">
        <f t="shared" si="0"/>
        <v>46.464646464646464</v>
      </c>
      <c r="G14" s="18">
        <v>163</v>
      </c>
      <c r="H14" s="17">
        <f t="shared" si="1"/>
        <v>41.16161616161616</v>
      </c>
      <c r="I14" s="60">
        <v>6</v>
      </c>
      <c r="J14" s="17">
        <f t="shared" si="2"/>
        <v>1.5151515151515151</v>
      </c>
      <c r="K14" s="18">
        <v>0</v>
      </c>
      <c r="L14" s="17">
        <f t="shared" si="3"/>
        <v>0</v>
      </c>
      <c r="M14" s="60">
        <v>0</v>
      </c>
      <c r="N14" s="17">
        <f t="shared" si="4"/>
        <v>0</v>
      </c>
      <c r="O14" s="18">
        <v>23</v>
      </c>
      <c r="P14" s="17">
        <f t="shared" si="5"/>
        <v>5.808080808080808</v>
      </c>
      <c r="Q14" s="125">
        <v>0</v>
      </c>
      <c r="R14" s="17">
        <f aca="true" t="shared" si="15" ref="R14:R24">Q14/AE14*100</f>
        <v>0</v>
      </c>
      <c r="S14" s="126">
        <v>6</v>
      </c>
      <c r="T14" s="17">
        <f t="shared" si="6"/>
        <v>1.5151515151515151</v>
      </c>
      <c r="U14" s="18">
        <v>0</v>
      </c>
      <c r="V14" s="17">
        <f t="shared" si="7"/>
        <v>0</v>
      </c>
      <c r="W14" s="126">
        <v>0</v>
      </c>
      <c r="X14" s="17">
        <f t="shared" si="8"/>
        <v>0</v>
      </c>
      <c r="Y14" s="63">
        <v>0</v>
      </c>
      <c r="Z14" s="17">
        <f t="shared" si="9"/>
        <v>0</v>
      </c>
      <c r="AA14" s="63">
        <f aca="true" t="shared" si="16" ref="AA14:AA24">Y14+W14+U14+S14+O14+M14+K14+I14+G14+E14+Q14</f>
        <v>382</v>
      </c>
      <c r="AB14" s="67">
        <f t="shared" si="10"/>
        <v>96.46464646464646</v>
      </c>
      <c r="AC14" s="18">
        <v>14</v>
      </c>
      <c r="AD14" s="76">
        <f t="shared" si="11"/>
        <v>3.535353535353535</v>
      </c>
      <c r="AE14" s="63">
        <f t="shared" si="12"/>
        <v>396</v>
      </c>
      <c r="AF14" s="76">
        <f t="shared" si="13"/>
        <v>78.10650887573965</v>
      </c>
      <c r="AG14" s="77">
        <f t="shared" si="14"/>
        <v>-21.89349112426035</v>
      </c>
    </row>
    <row r="15" spans="1:33" ht="12.75">
      <c r="A15" s="247"/>
      <c r="B15" s="5">
        <v>441</v>
      </c>
      <c r="C15" s="3" t="s">
        <v>7</v>
      </c>
      <c r="D15" s="6">
        <v>584</v>
      </c>
      <c r="E15" s="18">
        <v>199</v>
      </c>
      <c r="F15" s="17">
        <f t="shared" si="0"/>
        <v>42.98056155507559</v>
      </c>
      <c r="G15" s="18">
        <v>202</v>
      </c>
      <c r="H15" s="17">
        <f t="shared" si="1"/>
        <v>43.628509719222464</v>
      </c>
      <c r="I15" s="60">
        <v>10</v>
      </c>
      <c r="J15" s="17">
        <f t="shared" si="2"/>
        <v>2.159827213822894</v>
      </c>
      <c r="K15" s="18">
        <v>1</v>
      </c>
      <c r="L15" s="17">
        <f t="shared" si="3"/>
        <v>0.21598272138228944</v>
      </c>
      <c r="M15" s="60">
        <v>1</v>
      </c>
      <c r="N15" s="17">
        <f t="shared" si="4"/>
        <v>0.21598272138228944</v>
      </c>
      <c r="O15" s="18">
        <v>29</v>
      </c>
      <c r="P15" s="17">
        <f t="shared" si="5"/>
        <v>6.263498920086392</v>
      </c>
      <c r="Q15" s="125">
        <v>0</v>
      </c>
      <c r="R15" s="17">
        <f t="shared" si="15"/>
        <v>0</v>
      </c>
      <c r="S15" s="126">
        <v>3</v>
      </c>
      <c r="T15" s="17">
        <f t="shared" si="6"/>
        <v>0.6479481641468683</v>
      </c>
      <c r="U15" s="18">
        <v>0</v>
      </c>
      <c r="V15" s="17">
        <f t="shared" si="7"/>
        <v>0</v>
      </c>
      <c r="W15" s="126">
        <v>0</v>
      </c>
      <c r="X15" s="17">
        <f t="shared" si="8"/>
        <v>0</v>
      </c>
      <c r="Y15" s="63">
        <v>0</v>
      </c>
      <c r="Z15" s="17">
        <f t="shared" si="9"/>
        <v>0</v>
      </c>
      <c r="AA15" s="63">
        <f t="shared" si="16"/>
        <v>445</v>
      </c>
      <c r="AB15" s="67">
        <f t="shared" si="10"/>
        <v>96.11231101511879</v>
      </c>
      <c r="AC15" s="18">
        <v>18</v>
      </c>
      <c r="AD15" s="76">
        <f t="shared" si="11"/>
        <v>3.8876889848812093</v>
      </c>
      <c r="AE15" s="63">
        <f t="shared" si="12"/>
        <v>463</v>
      </c>
      <c r="AF15" s="76">
        <f t="shared" si="13"/>
        <v>79.28082191780823</v>
      </c>
      <c r="AG15" s="77">
        <f t="shared" si="14"/>
        <v>-20.719178082191775</v>
      </c>
    </row>
    <row r="16" spans="1:33" ht="12.75">
      <c r="A16" s="247"/>
      <c r="B16" s="5">
        <v>441</v>
      </c>
      <c r="C16" s="3" t="s">
        <v>8</v>
      </c>
      <c r="D16" s="6">
        <v>584</v>
      </c>
      <c r="E16" s="18">
        <v>213</v>
      </c>
      <c r="F16" s="17">
        <f t="shared" si="0"/>
        <v>47.22838137472284</v>
      </c>
      <c r="G16" s="18">
        <v>184</v>
      </c>
      <c r="H16" s="17">
        <f t="shared" si="1"/>
        <v>40.79822616407982</v>
      </c>
      <c r="I16" s="60">
        <v>7</v>
      </c>
      <c r="J16" s="17">
        <f t="shared" si="2"/>
        <v>1.5521064301552108</v>
      </c>
      <c r="K16" s="18">
        <v>0</v>
      </c>
      <c r="L16" s="17">
        <f t="shared" si="3"/>
        <v>0</v>
      </c>
      <c r="M16" s="60">
        <v>1</v>
      </c>
      <c r="N16" s="17">
        <f t="shared" si="4"/>
        <v>0.22172949002217296</v>
      </c>
      <c r="O16" s="18">
        <v>26</v>
      </c>
      <c r="P16" s="17">
        <f t="shared" si="5"/>
        <v>5.764966740576496</v>
      </c>
      <c r="Q16" s="125">
        <v>0</v>
      </c>
      <c r="R16" s="17">
        <f t="shared" si="15"/>
        <v>0</v>
      </c>
      <c r="S16" s="126">
        <v>0</v>
      </c>
      <c r="T16" s="17">
        <f t="shared" si="6"/>
        <v>0</v>
      </c>
      <c r="U16" s="18">
        <v>0</v>
      </c>
      <c r="V16" s="17">
        <f t="shared" si="7"/>
        <v>0</v>
      </c>
      <c r="W16" s="126">
        <v>0</v>
      </c>
      <c r="X16" s="17">
        <f t="shared" si="8"/>
        <v>0</v>
      </c>
      <c r="Y16" s="63">
        <v>0</v>
      </c>
      <c r="Z16" s="17">
        <f t="shared" si="9"/>
        <v>0</v>
      </c>
      <c r="AA16" s="63">
        <f t="shared" si="16"/>
        <v>431</v>
      </c>
      <c r="AB16" s="67">
        <f t="shared" si="10"/>
        <v>95.56541019955654</v>
      </c>
      <c r="AC16" s="18">
        <v>20</v>
      </c>
      <c r="AD16" s="76">
        <f t="shared" si="11"/>
        <v>4.434589800443459</v>
      </c>
      <c r="AE16" s="63">
        <f t="shared" si="12"/>
        <v>451</v>
      </c>
      <c r="AF16" s="76">
        <f t="shared" si="13"/>
        <v>77.22602739726028</v>
      </c>
      <c r="AG16" s="77">
        <f t="shared" si="14"/>
        <v>-22.77397260273972</v>
      </c>
    </row>
    <row r="17" spans="1:33" ht="12.75">
      <c r="A17" s="247"/>
      <c r="B17" s="5">
        <v>442</v>
      </c>
      <c r="C17" s="3" t="s">
        <v>7</v>
      </c>
      <c r="D17" s="6">
        <v>565</v>
      </c>
      <c r="E17" s="18">
        <v>185</v>
      </c>
      <c r="F17" s="17">
        <f t="shared" si="0"/>
        <v>43.02325581395349</v>
      </c>
      <c r="G17" s="18">
        <v>217</v>
      </c>
      <c r="H17" s="17">
        <f t="shared" si="1"/>
        <v>50.46511627906977</v>
      </c>
      <c r="I17" s="60">
        <v>3</v>
      </c>
      <c r="J17" s="17">
        <f t="shared" si="2"/>
        <v>0.6976744186046512</v>
      </c>
      <c r="K17" s="18">
        <v>0</v>
      </c>
      <c r="L17" s="17">
        <f t="shared" si="3"/>
        <v>0</v>
      </c>
      <c r="M17" s="60">
        <v>0</v>
      </c>
      <c r="N17" s="17">
        <f t="shared" si="4"/>
        <v>0</v>
      </c>
      <c r="O17" s="18">
        <v>7</v>
      </c>
      <c r="P17" s="17">
        <f t="shared" si="5"/>
        <v>1.627906976744186</v>
      </c>
      <c r="Q17" s="125">
        <v>0</v>
      </c>
      <c r="R17" s="17">
        <f t="shared" si="15"/>
        <v>0</v>
      </c>
      <c r="S17" s="126">
        <v>3</v>
      </c>
      <c r="T17" s="17">
        <f t="shared" si="6"/>
        <v>0.6976744186046512</v>
      </c>
      <c r="U17" s="18">
        <v>0</v>
      </c>
      <c r="V17" s="17">
        <f t="shared" si="7"/>
        <v>0</v>
      </c>
      <c r="W17" s="126">
        <v>0</v>
      </c>
      <c r="X17" s="17">
        <f t="shared" si="8"/>
        <v>0</v>
      </c>
      <c r="Y17" s="63">
        <v>0</v>
      </c>
      <c r="Z17" s="17">
        <f t="shared" si="9"/>
        <v>0</v>
      </c>
      <c r="AA17" s="63">
        <f t="shared" si="16"/>
        <v>415</v>
      </c>
      <c r="AB17" s="67">
        <f t="shared" si="10"/>
        <v>96.51162790697676</v>
      </c>
      <c r="AC17" s="18">
        <v>15</v>
      </c>
      <c r="AD17" s="76">
        <f t="shared" si="11"/>
        <v>3.488372093023256</v>
      </c>
      <c r="AE17" s="63">
        <f t="shared" si="12"/>
        <v>430</v>
      </c>
      <c r="AF17" s="76">
        <f t="shared" si="13"/>
        <v>76.10619469026548</v>
      </c>
      <c r="AG17" s="77">
        <f t="shared" si="14"/>
        <v>-23.893805309734518</v>
      </c>
    </row>
    <row r="18" spans="1:33" ht="12.75">
      <c r="A18" s="247"/>
      <c r="B18" s="5">
        <v>442</v>
      </c>
      <c r="C18" s="3" t="s">
        <v>8</v>
      </c>
      <c r="D18" s="6">
        <v>566</v>
      </c>
      <c r="E18" s="18">
        <v>183</v>
      </c>
      <c r="F18" s="17">
        <f t="shared" si="0"/>
        <v>42.06896551724138</v>
      </c>
      <c r="G18" s="18">
        <v>214</v>
      </c>
      <c r="H18" s="17">
        <f t="shared" si="1"/>
        <v>49.195402298850574</v>
      </c>
      <c r="I18" s="60">
        <v>2</v>
      </c>
      <c r="J18" s="17">
        <f t="shared" si="2"/>
        <v>0.45977011494252873</v>
      </c>
      <c r="K18" s="18">
        <v>1</v>
      </c>
      <c r="L18" s="17">
        <f t="shared" si="3"/>
        <v>0.22988505747126436</v>
      </c>
      <c r="M18" s="60">
        <v>0</v>
      </c>
      <c r="N18" s="17">
        <f t="shared" si="4"/>
        <v>0</v>
      </c>
      <c r="O18" s="18">
        <v>9</v>
      </c>
      <c r="P18" s="17">
        <f t="shared" si="5"/>
        <v>2.0689655172413794</v>
      </c>
      <c r="Q18" s="125">
        <v>2</v>
      </c>
      <c r="R18" s="17">
        <f t="shared" si="15"/>
        <v>0.45977011494252873</v>
      </c>
      <c r="S18" s="126">
        <v>8</v>
      </c>
      <c r="T18" s="17">
        <f t="shared" si="6"/>
        <v>1.839080459770115</v>
      </c>
      <c r="U18" s="18">
        <v>0</v>
      </c>
      <c r="V18" s="17">
        <f t="shared" si="7"/>
        <v>0</v>
      </c>
      <c r="W18" s="126">
        <v>0</v>
      </c>
      <c r="X18" s="17">
        <f t="shared" si="8"/>
        <v>0</v>
      </c>
      <c r="Y18" s="63">
        <v>0</v>
      </c>
      <c r="Z18" s="17">
        <f t="shared" si="9"/>
        <v>0</v>
      </c>
      <c r="AA18" s="63">
        <f t="shared" si="16"/>
        <v>419</v>
      </c>
      <c r="AB18" s="67">
        <f t="shared" si="10"/>
        <v>96.32183908045977</v>
      </c>
      <c r="AC18" s="18">
        <v>16</v>
      </c>
      <c r="AD18" s="76">
        <f t="shared" si="11"/>
        <v>3.67816091954023</v>
      </c>
      <c r="AE18" s="63">
        <f t="shared" si="12"/>
        <v>435</v>
      </c>
      <c r="AF18" s="76">
        <f t="shared" si="13"/>
        <v>76.85512367491167</v>
      </c>
      <c r="AG18" s="77">
        <f t="shared" si="14"/>
        <v>-23.144876325088333</v>
      </c>
    </row>
    <row r="19" spans="1:33" ht="12.75">
      <c r="A19" s="247"/>
      <c r="B19" s="5">
        <v>443</v>
      </c>
      <c r="C19" s="3" t="s">
        <v>7</v>
      </c>
      <c r="D19" s="6">
        <v>557</v>
      </c>
      <c r="E19" s="18">
        <v>150</v>
      </c>
      <c r="F19" s="17">
        <f t="shared" si="0"/>
        <v>34.80278422273782</v>
      </c>
      <c r="G19" s="18">
        <v>228</v>
      </c>
      <c r="H19" s="17">
        <f t="shared" si="1"/>
        <v>52.90023201856149</v>
      </c>
      <c r="I19" s="60">
        <v>13</v>
      </c>
      <c r="J19" s="17">
        <f t="shared" si="2"/>
        <v>3.0162412993039442</v>
      </c>
      <c r="K19" s="18">
        <v>0</v>
      </c>
      <c r="L19" s="17">
        <f t="shared" si="3"/>
        <v>0</v>
      </c>
      <c r="M19" s="60">
        <v>1</v>
      </c>
      <c r="N19" s="17">
        <f t="shared" si="4"/>
        <v>0.23201856148491878</v>
      </c>
      <c r="O19" s="18">
        <v>18</v>
      </c>
      <c r="P19" s="17">
        <f t="shared" si="5"/>
        <v>4.176334106728538</v>
      </c>
      <c r="Q19" s="125">
        <v>0</v>
      </c>
      <c r="R19" s="17">
        <f t="shared" si="15"/>
        <v>0</v>
      </c>
      <c r="S19" s="126">
        <v>5</v>
      </c>
      <c r="T19" s="17">
        <f t="shared" si="6"/>
        <v>1.160092807424594</v>
      </c>
      <c r="U19" s="18">
        <v>0</v>
      </c>
      <c r="V19" s="17">
        <f t="shared" si="7"/>
        <v>0</v>
      </c>
      <c r="W19" s="126">
        <v>0</v>
      </c>
      <c r="X19" s="17">
        <f t="shared" si="8"/>
        <v>0</v>
      </c>
      <c r="Y19" s="63">
        <v>0</v>
      </c>
      <c r="Z19" s="17">
        <f t="shared" si="9"/>
        <v>0</v>
      </c>
      <c r="AA19" s="63">
        <f t="shared" si="16"/>
        <v>415</v>
      </c>
      <c r="AB19" s="67">
        <f t="shared" si="10"/>
        <v>96.2877030162413</v>
      </c>
      <c r="AC19" s="18">
        <v>16</v>
      </c>
      <c r="AD19" s="76">
        <f t="shared" si="11"/>
        <v>3.7122969837587005</v>
      </c>
      <c r="AE19" s="63">
        <f t="shared" si="12"/>
        <v>431</v>
      </c>
      <c r="AF19" s="76">
        <f t="shared" si="13"/>
        <v>77.37881508078995</v>
      </c>
      <c r="AG19" s="77">
        <f t="shared" si="14"/>
        <v>-22.62118491921005</v>
      </c>
    </row>
    <row r="20" spans="1:33" ht="12.75">
      <c r="A20" s="247"/>
      <c r="B20" s="5">
        <v>443</v>
      </c>
      <c r="C20" s="3" t="s">
        <v>8</v>
      </c>
      <c r="D20" s="6">
        <v>557</v>
      </c>
      <c r="E20" s="18">
        <v>169</v>
      </c>
      <c r="F20" s="17">
        <f t="shared" si="0"/>
        <v>37.472283813747225</v>
      </c>
      <c r="G20" s="18">
        <v>229</v>
      </c>
      <c r="H20" s="17">
        <f t="shared" si="1"/>
        <v>50.77605321507761</v>
      </c>
      <c r="I20" s="60">
        <v>10</v>
      </c>
      <c r="J20" s="17">
        <f t="shared" si="2"/>
        <v>2.2172949002217295</v>
      </c>
      <c r="K20" s="18">
        <v>0</v>
      </c>
      <c r="L20" s="17">
        <f t="shared" si="3"/>
        <v>0</v>
      </c>
      <c r="M20" s="60">
        <v>1</v>
      </c>
      <c r="N20" s="17">
        <f t="shared" si="4"/>
        <v>0.22172949002217296</v>
      </c>
      <c r="O20" s="18">
        <v>14</v>
      </c>
      <c r="P20" s="17">
        <f t="shared" si="5"/>
        <v>3.1042128603104215</v>
      </c>
      <c r="Q20" s="125">
        <v>0</v>
      </c>
      <c r="R20" s="17">
        <f t="shared" si="15"/>
        <v>0</v>
      </c>
      <c r="S20" s="126">
        <v>0</v>
      </c>
      <c r="T20" s="17">
        <f t="shared" si="6"/>
        <v>0</v>
      </c>
      <c r="U20" s="18">
        <v>0</v>
      </c>
      <c r="V20" s="17">
        <f t="shared" si="7"/>
        <v>0</v>
      </c>
      <c r="W20" s="126">
        <v>0</v>
      </c>
      <c r="X20" s="17">
        <f t="shared" si="8"/>
        <v>0</v>
      </c>
      <c r="Y20" s="63">
        <v>0</v>
      </c>
      <c r="Z20" s="17">
        <f t="shared" si="9"/>
        <v>0</v>
      </c>
      <c r="AA20" s="63">
        <f t="shared" si="16"/>
        <v>423</v>
      </c>
      <c r="AB20" s="67">
        <f t="shared" si="10"/>
        <v>93.79157427937915</v>
      </c>
      <c r="AC20" s="18">
        <v>28</v>
      </c>
      <c r="AD20" s="76">
        <f t="shared" si="11"/>
        <v>6.208425720620843</v>
      </c>
      <c r="AE20" s="63">
        <f t="shared" si="12"/>
        <v>451</v>
      </c>
      <c r="AF20" s="76">
        <f t="shared" si="13"/>
        <v>80.96947935368043</v>
      </c>
      <c r="AG20" s="77">
        <f t="shared" si="14"/>
        <v>-19.030520646319573</v>
      </c>
    </row>
    <row r="21" spans="1:33" ht="12.75">
      <c r="A21" s="247"/>
      <c r="B21" s="5">
        <v>444</v>
      </c>
      <c r="C21" s="3" t="s">
        <v>7</v>
      </c>
      <c r="D21" s="6">
        <v>109</v>
      </c>
      <c r="E21" s="18">
        <v>33</v>
      </c>
      <c r="F21" s="17">
        <f t="shared" si="0"/>
        <v>33</v>
      </c>
      <c r="G21" s="18">
        <v>56</v>
      </c>
      <c r="H21" s="17">
        <f t="shared" si="1"/>
        <v>56.00000000000001</v>
      </c>
      <c r="I21" s="60">
        <v>3</v>
      </c>
      <c r="J21" s="17">
        <f t="shared" si="2"/>
        <v>3</v>
      </c>
      <c r="K21" s="18">
        <v>1</v>
      </c>
      <c r="L21" s="17">
        <f t="shared" si="3"/>
        <v>1</v>
      </c>
      <c r="M21" s="60">
        <v>0</v>
      </c>
      <c r="N21" s="17">
        <f t="shared" si="4"/>
        <v>0</v>
      </c>
      <c r="O21" s="18">
        <v>1</v>
      </c>
      <c r="P21" s="17">
        <f t="shared" si="5"/>
        <v>1</v>
      </c>
      <c r="Q21" s="125">
        <v>0</v>
      </c>
      <c r="R21" s="17">
        <f t="shared" si="15"/>
        <v>0</v>
      </c>
      <c r="S21" s="126">
        <v>1</v>
      </c>
      <c r="T21" s="17">
        <f t="shared" si="6"/>
        <v>1</v>
      </c>
      <c r="U21" s="18">
        <v>0</v>
      </c>
      <c r="V21" s="17">
        <f t="shared" si="7"/>
        <v>0</v>
      </c>
      <c r="W21" s="126">
        <v>0</v>
      </c>
      <c r="X21" s="17">
        <f t="shared" si="8"/>
        <v>0</v>
      </c>
      <c r="Y21" s="63">
        <v>0</v>
      </c>
      <c r="Z21" s="17">
        <f t="shared" si="9"/>
        <v>0</v>
      </c>
      <c r="AA21" s="63">
        <f t="shared" si="16"/>
        <v>95</v>
      </c>
      <c r="AB21" s="67">
        <f t="shared" si="10"/>
        <v>95</v>
      </c>
      <c r="AC21" s="18">
        <v>5</v>
      </c>
      <c r="AD21" s="76">
        <f t="shared" si="11"/>
        <v>5</v>
      </c>
      <c r="AE21" s="63">
        <f t="shared" si="12"/>
        <v>100</v>
      </c>
      <c r="AF21" s="76">
        <f t="shared" si="13"/>
        <v>91.74311926605505</v>
      </c>
      <c r="AG21" s="77">
        <f t="shared" si="14"/>
        <v>-8.256880733944953</v>
      </c>
    </row>
    <row r="22" spans="1:33" ht="12.75">
      <c r="A22" s="247"/>
      <c r="B22" s="5">
        <v>445</v>
      </c>
      <c r="C22" s="3" t="s">
        <v>7</v>
      </c>
      <c r="D22" s="6">
        <v>741</v>
      </c>
      <c r="E22" s="18">
        <v>198</v>
      </c>
      <c r="F22" s="17">
        <f t="shared" si="0"/>
        <v>32.83582089552239</v>
      </c>
      <c r="G22" s="18">
        <v>348</v>
      </c>
      <c r="H22" s="17">
        <f t="shared" si="1"/>
        <v>57.711442786069654</v>
      </c>
      <c r="I22" s="60">
        <v>8</v>
      </c>
      <c r="J22" s="17">
        <f t="shared" si="2"/>
        <v>1.3266998341625207</v>
      </c>
      <c r="K22" s="18">
        <v>2</v>
      </c>
      <c r="L22" s="17">
        <f t="shared" si="3"/>
        <v>0.33167495854063017</v>
      </c>
      <c r="M22" s="60">
        <v>0</v>
      </c>
      <c r="N22" s="17">
        <f t="shared" si="4"/>
        <v>0</v>
      </c>
      <c r="O22" s="18">
        <v>25</v>
      </c>
      <c r="P22" s="17">
        <f t="shared" si="5"/>
        <v>4.1459369817578775</v>
      </c>
      <c r="Q22" s="125">
        <v>0</v>
      </c>
      <c r="R22" s="17">
        <f t="shared" si="15"/>
        <v>0</v>
      </c>
      <c r="S22" s="126">
        <v>1</v>
      </c>
      <c r="T22" s="17">
        <f t="shared" si="6"/>
        <v>0.16583747927031509</v>
      </c>
      <c r="U22" s="18">
        <v>1</v>
      </c>
      <c r="V22" s="17">
        <f t="shared" si="7"/>
        <v>0.16583747927031509</v>
      </c>
      <c r="W22" s="126">
        <v>0</v>
      </c>
      <c r="X22" s="17">
        <f t="shared" si="8"/>
        <v>0</v>
      </c>
      <c r="Y22" s="63">
        <v>0</v>
      </c>
      <c r="Z22" s="17">
        <f t="shared" si="9"/>
        <v>0</v>
      </c>
      <c r="AA22" s="63">
        <f t="shared" si="16"/>
        <v>583</v>
      </c>
      <c r="AB22" s="67">
        <f t="shared" si="10"/>
        <v>96.6832504145937</v>
      </c>
      <c r="AC22" s="18">
        <v>20</v>
      </c>
      <c r="AD22" s="76">
        <f t="shared" si="11"/>
        <v>3.316749585406302</v>
      </c>
      <c r="AE22" s="63">
        <f t="shared" si="12"/>
        <v>603</v>
      </c>
      <c r="AF22" s="76">
        <f t="shared" si="13"/>
        <v>81.37651821862349</v>
      </c>
      <c r="AG22" s="77">
        <f t="shared" si="14"/>
        <v>-18.623481781376512</v>
      </c>
    </row>
    <row r="23" spans="1:33" ht="12.75">
      <c r="A23" s="247"/>
      <c r="B23" s="5">
        <v>446</v>
      </c>
      <c r="C23" s="3" t="s">
        <v>7</v>
      </c>
      <c r="D23" s="6">
        <v>66</v>
      </c>
      <c r="E23" s="18">
        <v>6</v>
      </c>
      <c r="F23" s="17">
        <f t="shared" si="0"/>
        <v>10.526315789473683</v>
      </c>
      <c r="G23" s="18">
        <v>30</v>
      </c>
      <c r="H23" s="17">
        <f t="shared" si="1"/>
        <v>52.63157894736842</v>
      </c>
      <c r="I23" s="60">
        <v>3</v>
      </c>
      <c r="J23" s="17">
        <f t="shared" si="2"/>
        <v>5.263157894736842</v>
      </c>
      <c r="K23" s="18">
        <v>0</v>
      </c>
      <c r="L23" s="17">
        <f t="shared" si="3"/>
        <v>0</v>
      </c>
      <c r="M23" s="60">
        <v>1</v>
      </c>
      <c r="N23" s="17">
        <f t="shared" si="4"/>
        <v>1.7543859649122806</v>
      </c>
      <c r="O23" s="18">
        <v>11</v>
      </c>
      <c r="P23" s="17">
        <f t="shared" si="5"/>
        <v>19.298245614035086</v>
      </c>
      <c r="Q23" s="125">
        <v>0</v>
      </c>
      <c r="R23" s="17">
        <f t="shared" si="15"/>
        <v>0</v>
      </c>
      <c r="S23" s="126">
        <v>0</v>
      </c>
      <c r="T23" s="17">
        <f t="shared" si="6"/>
        <v>0</v>
      </c>
      <c r="U23" s="18">
        <v>0</v>
      </c>
      <c r="V23" s="17">
        <f t="shared" si="7"/>
        <v>0</v>
      </c>
      <c r="W23" s="126">
        <v>0</v>
      </c>
      <c r="X23" s="17">
        <f t="shared" si="8"/>
        <v>0</v>
      </c>
      <c r="Y23" s="63">
        <v>0</v>
      </c>
      <c r="Z23" s="17">
        <f t="shared" si="9"/>
        <v>0</v>
      </c>
      <c r="AA23" s="63">
        <f t="shared" si="16"/>
        <v>51</v>
      </c>
      <c r="AB23" s="67">
        <f t="shared" si="10"/>
        <v>89.47368421052632</v>
      </c>
      <c r="AC23" s="18">
        <v>6</v>
      </c>
      <c r="AD23" s="76">
        <f t="shared" si="11"/>
        <v>10.526315789473683</v>
      </c>
      <c r="AE23" s="63">
        <f t="shared" si="12"/>
        <v>57</v>
      </c>
      <c r="AF23" s="76">
        <f t="shared" si="13"/>
        <v>86.36363636363636</v>
      </c>
      <c r="AG23" s="77">
        <f t="shared" si="14"/>
        <v>-13.63636363636364</v>
      </c>
    </row>
    <row r="24" spans="1:33" ht="13.5" thickBot="1">
      <c r="A24" s="248"/>
      <c r="B24" s="46">
        <v>447</v>
      </c>
      <c r="C24" s="47" t="s">
        <v>7</v>
      </c>
      <c r="D24" s="48">
        <v>254</v>
      </c>
      <c r="E24" s="51">
        <v>71</v>
      </c>
      <c r="F24" s="50">
        <f t="shared" si="0"/>
        <v>32.42009132420091</v>
      </c>
      <c r="G24" s="51">
        <v>135</v>
      </c>
      <c r="H24" s="50">
        <f t="shared" si="1"/>
        <v>61.64383561643836</v>
      </c>
      <c r="I24" s="62">
        <v>1</v>
      </c>
      <c r="J24" s="50">
        <f t="shared" si="2"/>
        <v>0.45662100456621</v>
      </c>
      <c r="K24" s="51">
        <v>0</v>
      </c>
      <c r="L24" s="50">
        <f t="shared" si="3"/>
        <v>0</v>
      </c>
      <c r="M24" s="62">
        <v>0</v>
      </c>
      <c r="N24" s="50">
        <f t="shared" si="4"/>
        <v>0</v>
      </c>
      <c r="O24" s="51">
        <v>6</v>
      </c>
      <c r="P24" s="50">
        <f t="shared" si="5"/>
        <v>2.73972602739726</v>
      </c>
      <c r="Q24" s="128">
        <v>0</v>
      </c>
      <c r="R24" s="50">
        <f t="shared" si="15"/>
        <v>0</v>
      </c>
      <c r="S24" s="127">
        <v>0</v>
      </c>
      <c r="T24" s="50">
        <f t="shared" si="6"/>
        <v>0</v>
      </c>
      <c r="U24" s="51">
        <v>0</v>
      </c>
      <c r="V24" s="50">
        <f t="shared" si="7"/>
        <v>0</v>
      </c>
      <c r="W24" s="127">
        <v>0</v>
      </c>
      <c r="X24" s="50">
        <f t="shared" si="8"/>
        <v>0</v>
      </c>
      <c r="Y24" s="65">
        <v>0</v>
      </c>
      <c r="Z24" s="50">
        <f t="shared" si="9"/>
        <v>0</v>
      </c>
      <c r="AA24" s="65">
        <f t="shared" si="16"/>
        <v>213</v>
      </c>
      <c r="AB24" s="82">
        <f t="shared" si="10"/>
        <v>97.26027397260275</v>
      </c>
      <c r="AC24" s="51">
        <v>6</v>
      </c>
      <c r="AD24" s="116">
        <f t="shared" si="11"/>
        <v>2.73972602739726</v>
      </c>
      <c r="AE24" s="65">
        <f t="shared" si="12"/>
        <v>219</v>
      </c>
      <c r="AF24" s="116">
        <f t="shared" si="13"/>
        <v>86.22047244094489</v>
      </c>
      <c r="AG24" s="117">
        <f t="shared" si="14"/>
        <v>-13.779527559055111</v>
      </c>
    </row>
    <row r="25" spans="17:33" ht="5.25" customHeight="1" thickBot="1" thickTop="1">
      <c r="Q25" s="14"/>
      <c r="S25" s="58"/>
      <c r="U25" s="68"/>
      <c r="Z25" s="14"/>
      <c r="AB25" s="58"/>
      <c r="AE25" s="58"/>
      <c r="AF25" s="68"/>
      <c r="AG25" s="68"/>
    </row>
    <row r="26" spans="1:37" s="8" customFormat="1" ht="18" customHeight="1" thickBot="1" thickTop="1">
      <c r="A26" s="202" t="s">
        <v>20</v>
      </c>
      <c r="B26" s="202"/>
      <c r="C26" s="21">
        <f>COUNTA(C13:C24)</f>
        <v>12</v>
      </c>
      <c r="D26" s="22">
        <f>SUM(D13:D25)</f>
        <v>5597</v>
      </c>
      <c r="E26" s="22">
        <f>SUM(E13:E25)</f>
        <v>1755</v>
      </c>
      <c r="F26" s="78">
        <f>E26/AE26*100</f>
        <v>39.447066756574515</v>
      </c>
      <c r="G26" s="22">
        <f>SUM(G13:G25)</f>
        <v>2213</v>
      </c>
      <c r="H26" s="78">
        <f>G26/AE26*100</f>
        <v>49.74151494717914</v>
      </c>
      <c r="I26" s="22">
        <f>SUM(I13:I25)</f>
        <v>74</v>
      </c>
      <c r="J26" s="78">
        <f>I26/AE26*100</f>
        <v>1.6632951224994381</v>
      </c>
      <c r="K26" s="22">
        <f>SUM(K13:K25)</f>
        <v>5</v>
      </c>
      <c r="L26" s="78">
        <f>K26/AE26*100</f>
        <v>0.11238480557428637</v>
      </c>
      <c r="M26" s="22">
        <f>SUM(M13:M25)</f>
        <v>6</v>
      </c>
      <c r="N26" s="78">
        <f>M26/AE26*100</f>
        <v>0.13486176668914363</v>
      </c>
      <c r="O26" s="22">
        <f>SUM(O13:O25)</f>
        <v>184</v>
      </c>
      <c r="P26" s="78">
        <f>O26/AE26*100</f>
        <v>4.135760845133738</v>
      </c>
      <c r="Q26" s="22">
        <f>SUM(Q13:Q25)</f>
        <v>2</v>
      </c>
      <c r="R26" s="78">
        <f>Q26/AE26*100</f>
        <v>0.04495392222971454</v>
      </c>
      <c r="S26" s="22">
        <f>SUM(S13:S25)</f>
        <v>31</v>
      </c>
      <c r="T26" s="78">
        <f>S26/AE26*100</f>
        <v>0.6967857945605754</v>
      </c>
      <c r="U26" s="22">
        <f>SUM(U13:U25)</f>
        <v>1</v>
      </c>
      <c r="V26" s="78">
        <f>U26/AE26*100</f>
        <v>0.02247696111485727</v>
      </c>
      <c r="W26" s="22">
        <f>SUM(W13:W25)</f>
        <v>0</v>
      </c>
      <c r="X26" s="78">
        <f>W26/AE26*100</f>
        <v>0</v>
      </c>
      <c r="Y26" s="22">
        <f>SUM(Y13:Y25)</f>
        <v>0</v>
      </c>
      <c r="Z26" s="78">
        <f>Y26/AE26*100</f>
        <v>0</v>
      </c>
      <c r="AA26" s="22">
        <f>SUM(AA13:AA25)</f>
        <v>4271</v>
      </c>
      <c r="AB26" s="85">
        <f>AA26/AE26*100</f>
        <v>95.9991009215554</v>
      </c>
      <c r="AC26" s="22">
        <f>SUM(AC13:AC25)</f>
        <v>178</v>
      </c>
      <c r="AD26" s="79">
        <f>AC26/AE26*100</f>
        <v>4.000899078444594</v>
      </c>
      <c r="AE26" s="22">
        <f>SUM(AE13:AE25)</f>
        <v>4449</v>
      </c>
      <c r="AF26" s="79">
        <f>AE26/D26*100</f>
        <v>79.48901197069858</v>
      </c>
      <c r="AG26" s="93">
        <f>AF26-100</f>
        <v>-20.510988029301416</v>
      </c>
      <c r="AH26" s="13"/>
      <c r="AI26" s="13"/>
      <c r="AJ26" s="13"/>
      <c r="AK26" s="13"/>
    </row>
    <row r="27" ht="13.5" thickTop="1"/>
  </sheetData>
  <mergeCells count="31">
    <mergeCell ref="A8:AG8"/>
    <mergeCell ref="E9:Z9"/>
    <mergeCell ref="AF9:AF11"/>
    <mergeCell ref="AG9:AG11"/>
    <mergeCell ref="Y10:Z10"/>
    <mergeCell ref="A9:A11"/>
    <mergeCell ref="B9:B11"/>
    <mergeCell ref="A26:B26"/>
    <mergeCell ref="A13:A24"/>
    <mergeCell ref="K10:L10"/>
    <mergeCell ref="W10:X10"/>
    <mergeCell ref="M10:N10"/>
    <mergeCell ref="S10:T10"/>
    <mergeCell ref="U10:V10"/>
    <mergeCell ref="E10:F10"/>
    <mergeCell ref="C9:C11"/>
    <mergeCell ref="D9:D11"/>
    <mergeCell ref="A1:AG1"/>
    <mergeCell ref="A2:AG2"/>
    <mergeCell ref="A3:AG3"/>
    <mergeCell ref="A4:AG4"/>
    <mergeCell ref="A5:AG5"/>
    <mergeCell ref="G10:H10"/>
    <mergeCell ref="I10:J10"/>
    <mergeCell ref="Q10:R10"/>
    <mergeCell ref="AC9:AD10"/>
    <mergeCell ref="A6:AG6"/>
    <mergeCell ref="A7:AG7"/>
    <mergeCell ref="AE9:AE11"/>
    <mergeCell ref="O10:P10"/>
    <mergeCell ref="AA9:AB10"/>
  </mergeCells>
  <printOptions horizontalCentered="1"/>
  <pageMargins left="0" right="0" top="0.5905511811023623" bottom="0.5905511811023623" header="0" footer="0"/>
  <pageSetup horizontalDpi="300" verticalDpi="300" orientation="landscape" paperSize="5" scale="90" r:id="rId2"/>
  <headerFooter alignWithMargins="0">
    <oddFooter>&amp;C&amp;P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76"/>
  <sheetViews>
    <sheetView zoomScale="75" zoomScaleNormal="75" workbookViewId="0" topLeftCell="A43">
      <selection activeCell="A1" sqref="A1:AE1"/>
    </sheetView>
  </sheetViews>
  <sheetFormatPr defaultColWidth="11.421875" defaultRowHeight="12.75"/>
  <cols>
    <col min="1" max="1" width="9.8515625" style="1" customWidth="1"/>
    <col min="2" max="2" width="7.28125" style="4" customWidth="1"/>
    <col min="3" max="3" width="5.28125" style="1" customWidth="1"/>
    <col min="4" max="4" width="6.7109375" style="7" customWidth="1"/>
    <col min="5" max="5" width="5.7109375" style="58" customWidth="1"/>
    <col min="6" max="6" width="4.57421875" style="14" customWidth="1"/>
    <col min="7" max="7" width="5.7109375" style="58" customWidth="1"/>
    <col min="8" max="8" width="4.421875" style="14" customWidth="1"/>
    <col min="9" max="9" width="5.7109375" style="58" customWidth="1"/>
    <col min="10" max="10" width="4.57421875" style="14" customWidth="1"/>
    <col min="11" max="11" width="5.7109375" style="58" customWidth="1"/>
    <col min="12" max="12" width="4.57421875" style="14" customWidth="1"/>
    <col min="13" max="13" width="5.7109375" style="58" customWidth="1"/>
    <col min="14" max="14" width="4.57421875" style="14" customWidth="1"/>
    <col min="15" max="15" width="5.7109375" style="58" customWidth="1"/>
    <col min="16" max="16" width="4.57421875" style="14" customWidth="1"/>
    <col min="17" max="17" width="5.7109375" style="58" customWidth="1"/>
    <col min="18" max="18" width="4.57421875" style="14" customWidth="1"/>
    <col min="19" max="19" width="5.7109375" style="68" customWidth="1"/>
    <col min="20" max="20" width="4.57421875" style="14" customWidth="1"/>
    <col min="21" max="21" width="5.7109375" style="58" customWidth="1"/>
    <col min="22" max="22" width="4.57421875" style="14" customWidth="1"/>
    <col min="23" max="23" width="5.7109375" style="58" customWidth="1"/>
    <col min="24" max="24" width="4.57421875" style="14" customWidth="1"/>
    <col min="25" max="25" width="6.140625" style="58" customWidth="1"/>
    <col min="26" max="26" width="6.28125" style="58" customWidth="1"/>
    <col min="27" max="27" width="5.8515625" style="58" customWidth="1"/>
    <col min="28" max="28" width="4.421875" style="68" customWidth="1"/>
    <col min="29" max="29" width="7.00390625" style="58" customWidth="1"/>
    <col min="30" max="30" width="7.140625" style="68" customWidth="1"/>
    <col min="31" max="31" width="7.421875" style="68" customWidth="1"/>
    <col min="32" max="37" width="11.421875" style="12" customWidth="1"/>
  </cols>
  <sheetData>
    <row r="1" spans="1:31" ht="39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18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</row>
    <row r="3" spans="1:31" ht="12.75">
      <c r="A3" s="216" t="s">
        <v>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</row>
    <row r="4" spans="1:31" ht="12.75">
      <c r="A4" s="217" t="s">
        <v>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</row>
    <row r="5" spans="1:31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</row>
    <row r="6" spans="1:31" ht="31.5" customHeight="1">
      <c r="A6" s="218" t="s">
        <v>46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</row>
    <row r="7" spans="1:31" ht="11.25" customHeight="1">
      <c r="A7" s="219" t="s">
        <v>37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</row>
    <row r="8" spans="1:31" ht="13.5" thickBot="1">
      <c r="A8" s="220" t="s">
        <v>48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</row>
    <row r="9" spans="1:37" s="84" customFormat="1" ht="12" customHeight="1" thickBot="1" thickTop="1">
      <c r="A9" s="199" t="s">
        <v>36</v>
      </c>
      <c r="B9" s="200" t="s">
        <v>4</v>
      </c>
      <c r="C9" s="199" t="s">
        <v>5</v>
      </c>
      <c r="D9" s="207" t="s">
        <v>23</v>
      </c>
      <c r="E9" s="210" t="s">
        <v>26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01" t="s">
        <v>27</v>
      </c>
      <c r="Z9" s="204"/>
      <c r="AA9" s="221" t="s">
        <v>24</v>
      </c>
      <c r="AB9" s="222"/>
      <c r="AC9" s="207" t="s">
        <v>25</v>
      </c>
      <c r="AD9" s="203" t="s">
        <v>38</v>
      </c>
      <c r="AE9" s="211" t="s">
        <v>39</v>
      </c>
      <c r="AF9" s="15"/>
      <c r="AG9" s="15"/>
      <c r="AH9" s="15"/>
      <c r="AI9" s="15"/>
      <c r="AJ9" s="15"/>
      <c r="AK9" s="15"/>
    </row>
    <row r="10" spans="1:31" s="15" customFormat="1" ht="18.75" customHeight="1" thickBot="1" thickTop="1">
      <c r="A10" s="199"/>
      <c r="B10" s="200"/>
      <c r="C10" s="199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  <c r="R10" s="209"/>
      <c r="S10" s="208"/>
      <c r="T10" s="209"/>
      <c r="U10" s="208"/>
      <c r="V10" s="209"/>
      <c r="W10" s="208"/>
      <c r="X10" s="209"/>
      <c r="Y10" s="205"/>
      <c r="Z10" s="206"/>
      <c r="AA10" s="223"/>
      <c r="AB10" s="224"/>
      <c r="AC10" s="207"/>
      <c r="AD10" s="197"/>
      <c r="AE10" s="212"/>
    </row>
    <row r="11" spans="1:31" s="15" customFormat="1" ht="12.75" customHeight="1" thickBot="1" thickTop="1">
      <c r="A11" s="199"/>
      <c r="B11" s="200"/>
      <c r="C11" s="199"/>
      <c r="D11" s="207"/>
      <c r="E11" s="19" t="s">
        <v>21</v>
      </c>
      <c r="F11" s="70" t="s">
        <v>22</v>
      </c>
      <c r="G11" s="19" t="s">
        <v>21</v>
      </c>
      <c r="H11" s="70" t="s">
        <v>22</v>
      </c>
      <c r="I11" s="19" t="s">
        <v>21</v>
      </c>
      <c r="J11" s="70" t="s">
        <v>22</v>
      </c>
      <c r="K11" s="19" t="s">
        <v>21</v>
      </c>
      <c r="L11" s="70" t="s">
        <v>22</v>
      </c>
      <c r="M11" s="19" t="s">
        <v>21</v>
      </c>
      <c r="N11" s="70" t="s">
        <v>22</v>
      </c>
      <c r="O11" s="19" t="s">
        <v>21</v>
      </c>
      <c r="P11" s="70" t="s">
        <v>22</v>
      </c>
      <c r="Q11" s="19" t="s">
        <v>21</v>
      </c>
      <c r="R11" s="70" t="s">
        <v>22</v>
      </c>
      <c r="S11" s="19" t="s">
        <v>21</v>
      </c>
      <c r="T11" s="70" t="s">
        <v>22</v>
      </c>
      <c r="U11" s="19" t="s">
        <v>21</v>
      </c>
      <c r="V11" s="70" t="s">
        <v>22</v>
      </c>
      <c r="W11" s="19" t="s">
        <v>21</v>
      </c>
      <c r="X11" s="70" t="s">
        <v>22</v>
      </c>
      <c r="Y11" s="20" t="s">
        <v>28</v>
      </c>
      <c r="Z11" s="34" t="s">
        <v>22</v>
      </c>
      <c r="AA11" s="19" t="s">
        <v>28</v>
      </c>
      <c r="AB11" s="34" t="s">
        <v>22</v>
      </c>
      <c r="AC11" s="207"/>
      <c r="AD11" s="198"/>
      <c r="AE11" s="213"/>
    </row>
    <row r="12" spans="1:37" s="2" customFormat="1" ht="7.5" customHeight="1" thickBot="1" thickTop="1">
      <c r="A12" s="1"/>
      <c r="B12" s="4"/>
      <c r="C12" s="1"/>
      <c r="D12" s="7"/>
      <c r="E12" s="58"/>
      <c r="F12" s="14"/>
      <c r="G12" s="58"/>
      <c r="H12" s="14"/>
      <c r="I12" s="58"/>
      <c r="J12" s="14"/>
      <c r="K12" s="58"/>
      <c r="L12" s="14"/>
      <c r="M12" s="58"/>
      <c r="N12" s="14"/>
      <c r="O12" s="58"/>
      <c r="P12" s="14"/>
      <c r="Q12" s="58"/>
      <c r="R12" s="14"/>
      <c r="S12" s="68"/>
      <c r="T12" s="14"/>
      <c r="U12" s="58"/>
      <c r="V12" s="14"/>
      <c r="W12" s="58"/>
      <c r="X12" s="14"/>
      <c r="Y12" s="58"/>
      <c r="Z12" s="58"/>
      <c r="AA12" s="58"/>
      <c r="AB12" s="68"/>
      <c r="AC12" s="58"/>
      <c r="AD12" s="68"/>
      <c r="AE12" s="68"/>
      <c r="AF12" s="9"/>
      <c r="AG12" s="9"/>
      <c r="AH12" s="9"/>
      <c r="AI12" s="9"/>
      <c r="AJ12" s="9"/>
      <c r="AK12" s="9"/>
    </row>
    <row r="13" spans="1:31" ht="13.5" thickTop="1">
      <c r="A13" s="241" t="s">
        <v>34</v>
      </c>
      <c r="B13" s="37">
        <v>448</v>
      </c>
      <c r="C13" s="38" t="s">
        <v>7</v>
      </c>
      <c r="D13" s="39">
        <v>614</v>
      </c>
      <c r="E13" s="40">
        <v>129</v>
      </c>
      <c r="F13" s="41">
        <f aca="true" t="shared" si="0" ref="F13:F44">E13/AC13*100</f>
        <v>36.96275071633238</v>
      </c>
      <c r="G13" s="42">
        <v>122</v>
      </c>
      <c r="H13" s="41">
        <f aca="true" t="shared" si="1" ref="H13:H44">G13/AC13*100</f>
        <v>34.95702005730659</v>
      </c>
      <c r="I13" s="61">
        <v>26</v>
      </c>
      <c r="J13" s="41">
        <f aca="true" t="shared" si="2" ref="J13:J44">I13/AC13*100</f>
        <v>7.4498567335243555</v>
      </c>
      <c r="K13" s="40">
        <v>2</v>
      </c>
      <c r="L13" s="41">
        <f aca="true" t="shared" si="3" ref="L13:L44">K13/AC13*100</f>
        <v>0.5730659025787965</v>
      </c>
      <c r="M13" s="61">
        <v>1</v>
      </c>
      <c r="N13" s="41">
        <f aca="true" t="shared" si="4" ref="N13:N44">M13/AC13*100</f>
        <v>0.28653295128939826</v>
      </c>
      <c r="O13" s="40">
        <v>53</v>
      </c>
      <c r="P13" s="41">
        <f aca="true" t="shared" si="5" ref="P13:P44">O13/AC13*100</f>
        <v>15.18624641833811</v>
      </c>
      <c r="Q13" s="88">
        <v>3</v>
      </c>
      <c r="R13" s="41">
        <f aca="true" t="shared" si="6" ref="R13:R44">Q13/AC13*100</f>
        <v>0.8595988538681949</v>
      </c>
      <c r="S13" s="40">
        <v>0</v>
      </c>
      <c r="T13" s="41">
        <f aca="true" t="shared" si="7" ref="T13:T44">S13/AC13*100</f>
        <v>0</v>
      </c>
      <c r="U13" s="88">
        <v>0</v>
      </c>
      <c r="V13" s="41">
        <f aca="true" t="shared" si="8" ref="V13:V44">U13/AC13*100</f>
        <v>0</v>
      </c>
      <c r="W13" s="64">
        <v>0</v>
      </c>
      <c r="X13" s="41">
        <f aca="true" t="shared" si="9" ref="X13:X44">W13/AC13*100</f>
        <v>0</v>
      </c>
      <c r="Y13" s="64">
        <f>W13+U13+S13+Q13+O13+M13+K13+I13+G13+E13</f>
        <v>336</v>
      </c>
      <c r="Z13" s="81">
        <f aca="true" t="shared" si="10" ref="Z13:Z44">Y13/AC13*100</f>
        <v>96.27507163323781</v>
      </c>
      <c r="AA13" s="40">
        <v>13</v>
      </c>
      <c r="AB13" s="43">
        <f aca="true" t="shared" si="11" ref="AB13:AB44">AA13/AC13*100</f>
        <v>3.7249283667621778</v>
      </c>
      <c r="AC13" s="64">
        <f aca="true" t="shared" si="12" ref="AC13:AC44">Y13+AA13</f>
        <v>349</v>
      </c>
      <c r="AD13" s="43">
        <f aca="true" t="shared" si="13" ref="AD13:AD44">AC13/D13*100</f>
        <v>56.84039087947883</v>
      </c>
      <c r="AE13" s="44">
        <f aca="true" t="shared" si="14" ref="AE13:AE44">AD13-100</f>
        <v>-43.15960912052117</v>
      </c>
    </row>
    <row r="14" spans="1:31" ht="12.75">
      <c r="A14" s="242"/>
      <c r="B14" s="5">
        <v>448</v>
      </c>
      <c r="C14" s="3" t="s">
        <v>8</v>
      </c>
      <c r="D14" s="6">
        <v>614</v>
      </c>
      <c r="E14" s="16">
        <v>150</v>
      </c>
      <c r="F14" s="17">
        <f t="shared" si="0"/>
        <v>44.642857142857146</v>
      </c>
      <c r="G14" s="18">
        <v>115</v>
      </c>
      <c r="H14" s="17">
        <f t="shared" si="1"/>
        <v>34.226190476190474</v>
      </c>
      <c r="I14" s="60">
        <v>16</v>
      </c>
      <c r="J14" s="17">
        <f t="shared" si="2"/>
        <v>4.761904761904762</v>
      </c>
      <c r="K14" s="16">
        <v>2</v>
      </c>
      <c r="L14" s="17">
        <f t="shared" si="3"/>
        <v>0.5952380952380952</v>
      </c>
      <c r="M14" s="60">
        <v>1</v>
      </c>
      <c r="N14" s="17">
        <f t="shared" si="4"/>
        <v>0.2976190476190476</v>
      </c>
      <c r="O14" s="16">
        <v>38</v>
      </c>
      <c r="P14" s="17">
        <f t="shared" si="5"/>
        <v>11.30952380952381</v>
      </c>
      <c r="Q14" s="54">
        <v>2</v>
      </c>
      <c r="R14" s="17">
        <f t="shared" si="6"/>
        <v>0.5952380952380952</v>
      </c>
      <c r="S14" s="16">
        <v>0</v>
      </c>
      <c r="T14" s="17">
        <f t="shared" si="7"/>
        <v>0</v>
      </c>
      <c r="U14" s="54">
        <v>0</v>
      </c>
      <c r="V14" s="17">
        <f t="shared" si="8"/>
        <v>0</v>
      </c>
      <c r="W14" s="63">
        <v>0</v>
      </c>
      <c r="X14" s="17">
        <f t="shared" si="9"/>
        <v>0</v>
      </c>
      <c r="Y14" s="63">
        <f aca="true" t="shared" si="15" ref="Y14:Y44">W14+U14+S14+Q14+O14+M14+K14+I14+G14+E14</f>
        <v>324</v>
      </c>
      <c r="Z14" s="67">
        <f t="shared" si="10"/>
        <v>96.42857142857143</v>
      </c>
      <c r="AA14" s="16">
        <v>12</v>
      </c>
      <c r="AB14" s="45">
        <f t="shared" si="11"/>
        <v>3.571428571428571</v>
      </c>
      <c r="AC14" s="63">
        <f t="shared" si="12"/>
        <v>336</v>
      </c>
      <c r="AD14" s="45">
        <f t="shared" si="13"/>
        <v>54.72312703583062</v>
      </c>
      <c r="AE14" s="36">
        <f t="shared" si="14"/>
        <v>-45.27687296416938</v>
      </c>
    </row>
    <row r="15" spans="1:31" ht="12.75">
      <c r="A15" s="242"/>
      <c r="B15" s="5">
        <v>449</v>
      </c>
      <c r="C15" s="3" t="s">
        <v>7</v>
      </c>
      <c r="D15" s="6">
        <v>507</v>
      </c>
      <c r="E15" s="16">
        <v>98</v>
      </c>
      <c r="F15" s="17">
        <f t="shared" si="0"/>
        <v>37.26235741444867</v>
      </c>
      <c r="G15" s="18">
        <v>101</v>
      </c>
      <c r="H15" s="17">
        <f t="shared" si="1"/>
        <v>38.40304182509506</v>
      </c>
      <c r="I15" s="60">
        <v>18</v>
      </c>
      <c r="J15" s="17">
        <f t="shared" si="2"/>
        <v>6.844106463878327</v>
      </c>
      <c r="K15" s="16">
        <v>1</v>
      </c>
      <c r="L15" s="17">
        <f t="shared" si="3"/>
        <v>0.38022813688212925</v>
      </c>
      <c r="M15" s="60">
        <v>1</v>
      </c>
      <c r="N15" s="17">
        <f t="shared" si="4"/>
        <v>0.38022813688212925</v>
      </c>
      <c r="O15" s="16">
        <v>31</v>
      </c>
      <c r="P15" s="17">
        <f t="shared" si="5"/>
        <v>11.787072243346007</v>
      </c>
      <c r="Q15" s="54">
        <v>2</v>
      </c>
      <c r="R15" s="17">
        <f t="shared" si="6"/>
        <v>0.7604562737642585</v>
      </c>
      <c r="S15" s="16">
        <v>0</v>
      </c>
      <c r="T15" s="17">
        <f t="shared" si="7"/>
        <v>0</v>
      </c>
      <c r="U15" s="54">
        <v>0</v>
      </c>
      <c r="V15" s="17">
        <f t="shared" si="8"/>
        <v>0</v>
      </c>
      <c r="W15" s="63">
        <v>0</v>
      </c>
      <c r="X15" s="17">
        <f t="shared" si="9"/>
        <v>0</v>
      </c>
      <c r="Y15" s="63">
        <f t="shared" si="15"/>
        <v>252</v>
      </c>
      <c r="Z15" s="67">
        <f t="shared" si="10"/>
        <v>95.81749049429658</v>
      </c>
      <c r="AA15" s="16">
        <v>11</v>
      </c>
      <c r="AB15" s="45">
        <f t="shared" si="11"/>
        <v>4.182509505703422</v>
      </c>
      <c r="AC15" s="63">
        <f t="shared" si="12"/>
        <v>263</v>
      </c>
      <c r="AD15" s="45">
        <f t="shared" si="13"/>
        <v>51.87376725838264</v>
      </c>
      <c r="AE15" s="36">
        <f t="shared" si="14"/>
        <v>-48.12623274161736</v>
      </c>
    </row>
    <row r="16" spans="1:31" ht="12.75">
      <c r="A16" s="242"/>
      <c r="B16" s="5">
        <v>449</v>
      </c>
      <c r="C16" s="3" t="s">
        <v>8</v>
      </c>
      <c r="D16" s="6">
        <v>508</v>
      </c>
      <c r="E16" s="16">
        <v>104</v>
      </c>
      <c r="F16" s="17">
        <f t="shared" si="0"/>
        <v>39.543726235741445</v>
      </c>
      <c r="G16" s="18">
        <v>93</v>
      </c>
      <c r="H16" s="17">
        <f t="shared" si="1"/>
        <v>35.361216730038024</v>
      </c>
      <c r="I16" s="60">
        <v>15</v>
      </c>
      <c r="J16" s="17">
        <f t="shared" si="2"/>
        <v>5.7034220532319395</v>
      </c>
      <c r="K16" s="16">
        <v>1</v>
      </c>
      <c r="L16" s="17">
        <f t="shared" si="3"/>
        <v>0.38022813688212925</v>
      </c>
      <c r="M16" s="60">
        <v>1</v>
      </c>
      <c r="N16" s="17">
        <f t="shared" si="4"/>
        <v>0.38022813688212925</v>
      </c>
      <c r="O16" s="16">
        <v>28</v>
      </c>
      <c r="P16" s="17">
        <f t="shared" si="5"/>
        <v>10.646387832699618</v>
      </c>
      <c r="Q16" s="54">
        <v>2</v>
      </c>
      <c r="R16" s="17">
        <f t="shared" si="6"/>
        <v>0.7604562737642585</v>
      </c>
      <c r="S16" s="16">
        <v>0</v>
      </c>
      <c r="T16" s="17">
        <f t="shared" si="7"/>
        <v>0</v>
      </c>
      <c r="U16" s="54">
        <v>0</v>
      </c>
      <c r="V16" s="17">
        <f t="shared" si="8"/>
        <v>0</v>
      </c>
      <c r="W16" s="63">
        <v>0</v>
      </c>
      <c r="X16" s="17">
        <f t="shared" si="9"/>
        <v>0</v>
      </c>
      <c r="Y16" s="63">
        <f t="shared" si="15"/>
        <v>244</v>
      </c>
      <c r="Z16" s="67">
        <f t="shared" si="10"/>
        <v>92.77566539923954</v>
      </c>
      <c r="AA16" s="16">
        <v>19</v>
      </c>
      <c r="AB16" s="45">
        <f t="shared" si="11"/>
        <v>7.224334600760455</v>
      </c>
      <c r="AC16" s="63">
        <f t="shared" si="12"/>
        <v>263</v>
      </c>
      <c r="AD16" s="45">
        <f t="shared" si="13"/>
        <v>51.77165354330708</v>
      </c>
      <c r="AE16" s="36">
        <f t="shared" si="14"/>
        <v>-48.22834645669292</v>
      </c>
    </row>
    <row r="17" spans="1:31" ht="12.75">
      <c r="A17" s="242"/>
      <c r="B17" s="5">
        <v>450</v>
      </c>
      <c r="C17" s="3" t="s">
        <v>7</v>
      </c>
      <c r="D17" s="6">
        <v>473</v>
      </c>
      <c r="E17" s="16">
        <v>86</v>
      </c>
      <c r="F17" s="17">
        <f t="shared" si="0"/>
        <v>36.28691983122363</v>
      </c>
      <c r="G17" s="18">
        <v>89</v>
      </c>
      <c r="H17" s="17">
        <f t="shared" si="1"/>
        <v>37.552742616033754</v>
      </c>
      <c r="I17" s="60">
        <v>30</v>
      </c>
      <c r="J17" s="17">
        <f t="shared" si="2"/>
        <v>12.658227848101266</v>
      </c>
      <c r="K17" s="16">
        <v>2</v>
      </c>
      <c r="L17" s="17">
        <f t="shared" si="3"/>
        <v>0.8438818565400843</v>
      </c>
      <c r="M17" s="60">
        <v>1</v>
      </c>
      <c r="N17" s="17">
        <f t="shared" si="4"/>
        <v>0.42194092827004215</v>
      </c>
      <c r="O17" s="16">
        <v>19</v>
      </c>
      <c r="P17" s="17">
        <f t="shared" si="5"/>
        <v>8.016877637130802</v>
      </c>
      <c r="Q17" s="54">
        <v>1</v>
      </c>
      <c r="R17" s="17">
        <f t="shared" si="6"/>
        <v>0.42194092827004215</v>
      </c>
      <c r="S17" s="16">
        <v>0</v>
      </c>
      <c r="T17" s="17">
        <f t="shared" si="7"/>
        <v>0</v>
      </c>
      <c r="U17" s="54">
        <v>0</v>
      </c>
      <c r="V17" s="17">
        <f t="shared" si="8"/>
        <v>0</v>
      </c>
      <c r="W17" s="63">
        <v>0</v>
      </c>
      <c r="X17" s="17">
        <f t="shared" si="9"/>
        <v>0</v>
      </c>
      <c r="Y17" s="63">
        <f t="shared" si="15"/>
        <v>228</v>
      </c>
      <c r="Z17" s="67">
        <f t="shared" si="10"/>
        <v>96.20253164556962</v>
      </c>
      <c r="AA17" s="16">
        <v>9</v>
      </c>
      <c r="AB17" s="45">
        <f t="shared" si="11"/>
        <v>3.79746835443038</v>
      </c>
      <c r="AC17" s="63">
        <f t="shared" si="12"/>
        <v>237</v>
      </c>
      <c r="AD17" s="45">
        <f t="shared" si="13"/>
        <v>50.10570824524313</v>
      </c>
      <c r="AE17" s="36">
        <f t="shared" si="14"/>
        <v>-49.89429175475687</v>
      </c>
    </row>
    <row r="18" spans="1:31" ht="12.75">
      <c r="A18" s="242"/>
      <c r="B18" s="5">
        <v>450</v>
      </c>
      <c r="C18" s="3" t="s">
        <v>8</v>
      </c>
      <c r="D18" s="6">
        <v>474</v>
      </c>
      <c r="E18" s="16">
        <v>102</v>
      </c>
      <c r="F18" s="17">
        <f t="shared" si="0"/>
        <v>40.963855421686745</v>
      </c>
      <c r="G18" s="18">
        <v>83</v>
      </c>
      <c r="H18" s="17">
        <f t="shared" si="1"/>
        <v>33.33333333333333</v>
      </c>
      <c r="I18" s="60">
        <v>25</v>
      </c>
      <c r="J18" s="17">
        <f t="shared" si="2"/>
        <v>10.040160642570282</v>
      </c>
      <c r="K18" s="16">
        <v>0</v>
      </c>
      <c r="L18" s="17">
        <f t="shared" si="3"/>
        <v>0</v>
      </c>
      <c r="M18" s="60">
        <v>2</v>
      </c>
      <c r="N18" s="17">
        <f t="shared" si="4"/>
        <v>0.8032128514056224</v>
      </c>
      <c r="O18" s="16">
        <v>23</v>
      </c>
      <c r="P18" s="17">
        <f t="shared" si="5"/>
        <v>9.236947791164658</v>
      </c>
      <c r="Q18" s="54">
        <v>1</v>
      </c>
      <c r="R18" s="17">
        <f t="shared" si="6"/>
        <v>0.4016064257028112</v>
      </c>
      <c r="S18" s="16">
        <v>0</v>
      </c>
      <c r="T18" s="17">
        <f t="shared" si="7"/>
        <v>0</v>
      </c>
      <c r="U18" s="54">
        <v>0</v>
      </c>
      <c r="V18" s="17">
        <f t="shared" si="8"/>
        <v>0</v>
      </c>
      <c r="W18" s="63">
        <v>0</v>
      </c>
      <c r="X18" s="17">
        <f t="shared" si="9"/>
        <v>0</v>
      </c>
      <c r="Y18" s="63">
        <f t="shared" si="15"/>
        <v>236</v>
      </c>
      <c r="Z18" s="67">
        <f t="shared" si="10"/>
        <v>94.77911646586345</v>
      </c>
      <c r="AA18" s="16">
        <v>13</v>
      </c>
      <c r="AB18" s="45">
        <f t="shared" si="11"/>
        <v>5.220883534136546</v>
      </c>
      <c r="AC18" s="63">
        <f t="shared" si="12"/>
        <v>249</v>
      </c>
      <c r="AD18" s="45">
        <f t="shared" si="13"/>
        <v>52.53164556962025</v>
      </c>
      <c r="AE18" s="36">
        <f t="shared" si="14"/>
        <v>-47.46835443037975</v>
      </c>
    </row>
    <row r="19" spans="1:31" ht="12.75">
      <c r="A19" s="242"/>
      <c r="B19" s="5">
        <v>451</v>
      </c>
      <c r="C19" s="3" t="s">
        <v>7</v>
      </c>
      <c r="D19" s="6">
        <v>610</v>
      </c>
      <c r="E19" s="16">
        <v>142</v>
      </c>
      <c r="F19" s="17">
        <f t="shared" si="0"/>
        <v>41.27906976744186</v>
      </c>
      <c r="G19" s="18">
        <v>117</v>
      </c>
      <c r="H19" s="17">
        <f t="shared" si="1"/>
        <v>34.01162790697674</v>
      </c>
      <c r="I19" s="60">
        <v>26</v>
      </c>
      <c r="J19" s="17">
        <f t="shared" si="2"/>
        <v>7.55813953488372</v>
      </c>
      <c r="K19" s="16">
        <v>0</v>
      </c>
      <c r="L19" s="17">
        <f t="shared" si="3"/>
        <v>0</v>
      </c>
      <c r="M19" s="60">
        <v>4</v>
      </c>
      <c r="N19" s="17">
        <f t="shared" si="4"/>
        <v>1.1627906976744187</v>
      </c>
      <c r="O19" s="16">
        <v>35</v>
      </c>
      <c r="P19" s="17">
        <f t="shared" si="5"/>
        <v>10.174418604651162</v>
      </c>
      <c r="Q19" s="54">
        <v>2</v>
      </c>
      <c r="R19" s="17">
        <f t="shared" si="6"/>
        <v>0.5813953488372093</v>
      </c>
      <c r="S19" s="16">
        <v>0</v>
      </c>
      <c r="T19" s="17">
        <f t="shared" si="7"/>
        <v>0</v>
      </c>
      <c r="U19" s="54">
        <v>0</v>
      </c>
      <c r="V19" s="17">
        <f t="shared" si="8"/>
        <v>0</v>
      </c>
      <c r="W19" s="63">
        <v>0</v>
      </c>
      <c r="X19" s="17">
        <f t="shared" si="9"/>
        <v>0</v>
      </c>
      <c r="Y19" s="63">
        <f t="shared" si="15"/>
        <v>326</v>
      </c>
      <c r="Z19" s="67">
        <f t="shared" si="10"/>
        <v>94.76744186046511</v>
      </c>
      <c r="AA19" s="16">
        <v>18</v>
      </c>
      <c r="AB19" s="45">
        <f t="shared" si="11"/>
        <v>5.232558139534884</v>
      </c>
      <c r="AC19" s="63">
        <f t="shared" si="12"/>
        <v>344</v>
      </c>
      <c r="AD19" s="45">
        <f t="shared" si="13"/>
        <v>56.393442622950815</v>
      </c>
      <c r="AE19" s="36">
        <f t="shared" si="14"/>
        <v>-43.606557377049185</v>
      </c>
    </row>
    <row r="20" spans="1:31" ht="12.75">
      <c r="A20" s="242"/>
      <c r="B20" s="5">
        <v>451</v>
      </c>
      <c r="C20" s="3" t="s">
        <v>8</v>
      </c>
      <c r="D20" s="6">
        <v>611</v>
      </c>
      <c r="E20" s="16">
        <v>142</v>
      </c>
      <c r="F20" s="17">
        <f t="shared" si="0"/>
        <v>43.03030303030303</v>
      </c>
      <c r="G20" s="18">
        <v>118</v>
      </c>
      <c r="H20" s="17">
        <f t="shared" si="1"/>
        <v>35.75757575757576</v>
      </c>
      <c r="I20" s="60">
        <v>29</v>
      </c>
      <c r="J20" s="17">
        <f t="shared" si="2"/>
        <v>8.787878787878787</v>
      </c>
      <c r="K20" s="16">
        <v>0</v>
      </c>
      <c r="L20" s="17">
        <f t="shared" si="3"/>
        <v>0</v>
      </c>
      <c r="M20" s="60">
        <v>0</v>
      </c>
      <c r="N20" s="17">
        <f t="shared" si="4"/>
        <v>0</v>
      </c>
      <c r="O20" s="16">
        <v>24</v>
      </c>
      <c r="P20" s="17">
        <f t="shared" si="5"/>
        <v>7.2727272727272725</v>
      </c>
      <c r="Q20" s="54">
        <v>3</v>
      </c>
      <c r="R20" s="17">
        <f t="shared" si="6"/>
        <v>0.9090909090909091</v>
      </c>
      <c r="S20" s="16">
        <v>0</v>
      </c>
      <c r="T20" s="17">
        <f t="shared" si="7"/>
        <v>0</v>
      </c>
      <c r="U20" s="54">
        <v>0</v>
      </c>
      <c r="V20" s="17">
        <f t="shared" si="8"/>
        <v>0</v>
      </c>
      <c r="W20" s="63">
        <v>0</v>
      </c>
      <c r="X20" s="17">
        <f t="shared" si="9"/>
        <v>0</v>
      </c>
      <c r="Y20" s="63">
        <f t="shared" si="15"/>
        <v>316</v>
      </c>
      <c r="Z20" s="67">
        <f t="shared" si="10"/>
        <v>95.75757575757575</v>
      </c>
      <c r="AA20" s="16">
        <v>14</v>
      </c>
      <c r="AB20" s="45">
        <f t="shared" si="11"/>
        <v>4.242424242424243</v>
      </c>
      <c r="AC20" s="63">
        <f t="shared" si="12"/>
        <v>330</v>
      </c>
      <c r="AD20" s="45">
        <f t="shared" si="13"/>
        <v>54.00981996726678</v>
      </c>
      <c r="AE20" s="36">
        <f t="shared" si="14"/>
        <v>-45.99018003273322</v>
      </c>
    </row>
    <row r="21" spans="1:31" ht="12.75">
      <c r="A21" s="242"/>
      <c r="B21" s="5">
        <v>452</v>
      </c>
      <c r="C21" s="3" t="s">
        <v>7</v>
      </c>
      <c r="D21" s="6">
        <v>687</v>
      </c>
      <c r="E21" s="16">
        <v>135</v>
      </c>
      <c r="F21" s="17">
        <f t="shared" si="0"/>
        <v>37.396121883656505</v>
      </c>
      <c r="G21" s="18">
        <v>135</v>
      </c>
      <c r="H21" s="17">
        <f t="shared" si="1"/>
        <v>37.396121883656505</v>
      </c>
      <c r="I21" s="60">
        <v>31</v>
      </c>
      <c r="J21" s="17">
        <f t="shared" si="2"/>
        <v>8.587257617728532</v>
      </c>
      <c r="K21" s="16">
        <v>0</v>
      </c>
      <c r="L21" s="17">
        <f t="shared" si="3"/>
        <v>0</v>
      </c>
      <c r="M21" s="60">
        <v>3</v>
      </c>
      <c r="N21" s="17">
        <f t="shared" si="4"/>
        <v>0.8310249307479225</v>
      </c>
      <c r="O21" s="16">
        <v>37</v>
      </c>
      <c r="P21" s="17">
        <f t="shared" si="5"/>
        <v>10.249307479224377</v>
      </c>
      <c r="Q21" s="54">
        <v>2</v>
      </c>
      <c r="R21" s="17">
        <f t="shared" si="6"/>
        <v>0.554016620498615</v>
      </c>
      <c r="S21" s="16">
        <v>0</v>
      </c>
      <c r="T21" s="17">
        <f t="shared" si="7"/>
        <v>0</v>
      </c>
      <c r="U21" s="54">
        <v>0</v>
      </c>
      <c r="V21" s="17">
        <f t="shared" si="8"/>
        <v>0</v>
      </c>
      <c r="W21" s="63">
        <v>0</v>
      </c>
      <c r="X21" s="17">
        <f t="shared" si="9"/>
        <v>0</v>
      </c>
      <c r="Y21" s="63">
        <f t="shared" si="15"/>
        <v>343</v>
      </c>
      <c r="Z21" s="67">
        <f t="shared" si="10"/>
        <v>95.01385041551247</v>
      </c>
      <c r="AA21" s="16">
        <v>18</v>
      </c>
      <c r="AB21" s="45">
        <f t="shared" si="11"/>
        <v>4.986149584487535</v>
      </c>
      <c r="AC21" s="63">
        <f t="shared" si="12"/>
        <v>361</v>
      </c>
      <c r="AD21" s="45">
        <f t="shared" si="13"/>
        <v>52.54730713245998</v>
      </c>
      <c r="AE21" s="36">
        <f t="shared" si="14"/>
        <v>-47.45269286754002</v>
      </c>
    </row>
    <row r="22" spans="1:31" ht="12.75">
      <c r="A22" s="242"/>
      <c r="B22" s="5">
        <v>453</v>
      </c>
      <c r="C22" s="3" t="s">
        <v>7</v>
      </c>
      <c r="D22" s="6">
        <v>418</v>
      </c>
      <c r="E22" s="16">
        <v>108</v>
      </c>
      <c r="F22" s="17">
        <f t="shared" si="0"/>
        <v>46.75324675324675</v>
      </c>
      <c r="G22" s="18">
        <v>75</v>
      </c>
      <c r="H22" s="17">
        <f t="shared" si="1"/>
        <v>32.467532467532465</v>
      </c>
      <c r="I22" s="60">
        <v>17</v>
      </c>
      <c r="J22" s="17">
        <f t="shared" si="2"/>
        <v>7.35930735930736</v>
      </c>
      <c r="K22" s="16">
        <v>0</v>
      </c>
      <c r="L22" s="17">
        <f t="shared" si="3"/>
        <v>0</v>
      </c>
      <c r="M22" s="60">
        <v>1</v>
      </c>
      <c r="N22" s="17">
        <f t="shared" si="4"/>
        <v>0.4329004329004329</v>
      </c>
      <c r="O22" s="16">
        <v>25</v>
      </c>
      <c r="P22" s="17">
        <f t="shared" si="5"/>
        <v>10.822510822510822</v>
      </c>
      <c r="Q22" s="54">
        <v>1</v>
      </c>
      <c r="R22" s="17">
        <f t="shared" si="6"/>
        <v>0.4329004329004329</v>
      </c>
      <c r="S22" s="16">
        <v>0</v>
      </c>
      <c r="T22" s="17">
        <f t="shared" si="7"/>
        <v>0</v>
      </c>
      <c r="U22" s="54">
        <v>0</v>
      </c>
      <c r="V22" s="17">
        <f t="shared" si="8"/>
        <v>0</v>
      </c>
      <c r="W22" s="63">
        <v>0</v>
      </c>
      <c r="X22" s="17">
        <f t="shared" si="9"/>
        <v>0</v>
      </c>
      <c r="Y22" s="63">
        <f t="shared" si="15"/>
        <v>227</v>
      </c>
      <c r="Z22" s="67">
        <f t="shared" si="10"/>
        <v>98.26839826839827</v>
      </c>
      <c r="AA22" s="16">
        <v>4</v>
      </c>
      <c r="AB22" s="45">
        <f t="shared" si="11"/>
        <v>1.7316017316017316</v>
      </c>
      <c r="AC22" s="63">
        <f t="shared" si="12"/>
        <v>231</v>
      </c>
      <c r="AD22" s="45">
        <f t="shared" si="13"/>
        <v>55.26315789473685</v>
      </c>
      <c r="AE22" s="36">
        <f t="shared" si="14"/>
        <v>-44.73684210526315</v>
      </c>
    </row>
    <row r="23" spans="1:31" ht="12.75">
      <c r="A23" s="242"/>
      <c r="B23" s="5">
        <v>453</v>
      </c>
      <c r="C23" s="3" t="s">
        <v>8</v>
      </c>
      <c r="D23" s="6">
        <v>419</v>
      </c>
      <c r="E23" s="16">
        <v>119</v>
      </c>
      <c r="F23" s="17">
        <f t="shared" si="0"/>
        <v>46.666666666666664</v>
      </c>
      <c r="G23" s="18">
        <v>80</v>
      </c>
      <c r="H23" s="17">
        <f t="shared" si="1"/>
        <v>31.372549019607842</v>
      </c>
      <c r="I23" s="60">
        <v>22</v>
      </c>
      <c r="J23" s="17">
        <f t="shared" si="2"/>
        <v>8.627450980392156</v>
      </c>
      <c r="K23" s="16">
        <v>0</v>
      </c>
      <c r="L23" s="17">
        <f t="shared" si="3"/>
        <v>0</v>
      </c>
      <c r="M23" s="60">
        <v>0</v>
      </c>
      <c r="N23" s="17">
        <f t="shared" si="4"/>
        <v>0</v>
      </c>
      <c r="O23" s="16">
        <v>19</v>
      </c>
      <c r="P23" s="17">
        <f t="shared" si="5"/>
        <v>7.450980392156863</v>
      </c>
      <c r="Q23" s="54">
        <v>1</v>
      </c>
      <c r="R23" s="17">
        <f t="shared" si="6"/>
        <v>0.39215686274509803</v>
      </c>
      <c r="S23" s="16">
        <v>0</v>
      </c>
      <c r="T23" s="17">
        <f t="shared" si="7"/>
        <v>0</v>
      </c>
      <c r="U23" s="54">
        <v>0</v>
      </c>
      <c r="V23" s="17">
        <f t="shared" si="8"/>
        <v>0</v>
      </c>
      <c r="W23" s="63">
        <v>0</v>
      </c>
      <c r="X23" s="17">
        <f t="shared" si="9"/>
        <v>0</v>
      </c>
      <c r="Y23" s="63">
        <f t="shared" si="15"/>
        <v>241</v>
      </c>
      <c r="Z23" s="67">
        <f t="shared" si="10"/>
        <v>94.50980392156862</v>
      </c>
      <c r="AA23" s="16">
        <v>14</v>
      </c>
      <c r="AB23" s="45">
        <f t="shared" si="11"/>
        <v>5.490196078431373</v>
      </c>
      <c r="AC23" s="63">
        <f t="shared" si="12"/>
        <v>255</v>
      </c>
      <c r="AD23" s="45">
        <f t="shared" si="13"/>
        <v>60.859188544152744</v>
      </c>
      <c r="AE23" s="36">
        <f t="shared" si="14"/>
        <v>-39.140811455847256</v>
      </c>
    </row>
    <row r="24" spans="1:31" ht="12.75">
      <c r="A24" s="242"/>
      <c r="B24" s="5">
        <v>454</v>
      </c>
      <c r="C24" s="3" t="s">
        <v>7</v>
      </c>
      <c r="D24" s="6">
        <v>582</v>
      </c>
      <c r="E24" s="16">
        <v>140</v>
      </c>
      <c r="F24" s="17">
        <f t="shared" si="0"/>
        <v>40.46242774566474</v>
      </c>
      <c r="G24" s="18">
        <v>131</v>
      </c>
      <c r="H24" s="17">
        <f t="shared" si="1"/>
        <v>37.861271676300575</v>
      </c>
      <c r="I24" s="60">
        <v>24</v>
      </c>
      <c r="J24" s="17">
        <f t="shared" si="2"/>
        <v>6.9364161849710975</v>
      </c>
      <c r="K24" s="16">
        <v>1</v>
      </c>
      <c r="L24" s="17">
        <f t="shared" si="3"/>
        <v>0.2890173410404624</v>
      </c>
      <c r="M24" s="60">
        <v>2</v>
      </c>
      <c r="N24" s="17">
        <f t="shared" si="4"/>
        <v>0.5780346820809248</v>
      </c>
      <c r="O24" s="16">
        <v>36</v>
      </c>
      <c r="P24" s="17">
        <f t="shared" si="5"/>
        <v>10.404624277456648</v>
      </c>
      <c r="Q24" s="54">
        <v>0</v>
      </c>
      <c r="R24" s="17">
        <f t="shared" si="6"/>
        <v>0</v>
      </c>
      <c r="S24" s="16">
        <v>0</v>
      </c>
      <c r="T24" s="17">
        <f t="shared" si="7"/>
        <v>0</v>
      </c>
      <c r="U24" s="54">
        <v>0</v>
      </c>
      <c r="V24" s="17">
        <f t="shared" si="8"/>
        <v>0</v>
      </c>
      <c r="W24" s="63">
        <v>0</v>
      </c>
      <c r="X24" s="17">
        <f t="shared" si="9"/>
        <v>0</v>
      </c>
      <c r="Y24" s="63">
        <f t="shared" si="15"/>
        <v>334</v>
      </c>
      <c r="Z24" s="67">
        <f t="shared" si="10"/>
        <v>96.53179190751445</v>
      </c>
      <c r="AA24" s="16">
        <v>12</v>
      </c>
      <c r="AB24" s="45">
        <f t="shared" si="11"/>
        <v>3.4682080924855487</v>
      </c>
      <c r="AC24" s="63">
        <f t="shared" si="12"/>
        <v>346</v>
      </c>
      <c r="AD24" s="45">
        <f t="shared" si="13"/>
        <v>59.450171821305844</v>
      </c>
      <c r="AE24" s="36">
        <f t="shared" si="14"/>
        <v>-40.549828178694156</v>
      </c>
    </row>
    <row r="25" spans="1:31" ht="12.75">
      <c r="A25" s="242"/>
      <c r="B25" s="5">
        <v>454</v>
      </c>
      <c r="C25" s="3" t="s">
        <v>8</v>
      </c>
      <c r="D25" s="6">
        <v>583</v>
      </c>
      <c r="E25" s="16">
        <v>124</v>
      </c>
      <c r="F25" s="17">
        <f t="shared" si="0"/>
        <v>39.743589743589745</v>
      </c>
      <c r="G25" s="18">
        <v>118</v>
      </c>
      <c r="H25" s="17">
        <f t="shared" si="1"/>
        <v>37.82051282051282</v>
      </c>
      <c r="I25" s="60">
        <v>25</v>
      </c>
      <c r="J25" s="17">
        <f t="shared" si="2"/>
        <v>8.012820512820513</v>
      </c>
      <c r="K25" s="16">
        <v>2</v>
      </c>
      <c r="L25" s="17">
        <f t="shared" si="3"/>
        <v>0.641025641025641</v>
      </c>
      <c r="M25" s="60">
        <v>3</v>
      </c>
      <c r="N25" s="17">
        <f t="shared" si="4"/>
        <v>0.9615384615384616</v>
      </c>
      <c r="O25" s="16">
        <v>31</v>
      </c>
      <c r="P25" s="17">
        <f t="shared" si="5"/>
        <v>9.935897435897436</v>
      </c>
      <c r="Q25" s="54">
        <v>0</v>
      </c>
      <c r="R25" s="17">
        <f t="shared" si="6"/>
        <v>0</v>
      </c>
      <c r="S25" s="16">
        <v>0</v>
      </c>
      <c r="T25" s="17">
        <f t="shared" si="7"/>
        <v>0</v>
      </c>
      <c r="U25" s="54">
        <v>0</v>
      </c>
      <c r="V25" s="17">
        <f t="shared" si="8"/>
        <v>0</v>
      </c>
      <c r="W25" s="63">
        <v>0</v>
      </c>
      <c r="X25" s="17">
        <f t="shared" si="9"/>
        <v>0</v>
      </c>
      <c r="Y25" s="63">
        <f t="shared" si="15"/>
        <v>303</v>
      </c>
      <c r="Z25" s="67">
        <f t="shared" si="10"/>
        <v>97.11538461538461</v>
      </c>
      <c r="AA25" s="16">
        <v>9</v>
      </c>
      <c r="AB25" s="45">
        <f t="shared" si="11"/>
        <v>2.8846153846153846</v>
      </c>
      <c r="AC25" s="63">
        <f t="shared" si="12"/>
        <v>312</v>
      </c>
      <c r="AD25" s="45">
        <f t="shared" si="13"/>
        <v>53.516295025728986</v>
      </c>
      <c r="AE25" s="36">
        <f t="shared" si="14"/>
        <v>-46.483704974271014</v>
      </c>
    </row>
    <row r="26" spans="1:31" ht="12.75">
      <c r="A26" s="242"/>
      <c r="B26" s="5">
        <v>455</v>
      </c>
      <c r="C26" s="3" t="s">
        <v>7</v>
      </c>
      <c r="D26" s="6">
        <v>561</v>
      </c>
      <c r="E26" s="16">
        <v>73</v>
      </c>
      <c r="F26" s="17">
        <f t="shared" si="0"/>
        <v>45.06172839506173</v>
      </c>
      <c r="G26" s="18">
        <v>58</v>
      </c>
      <c r="H26" s="17">
        <f t="shared" si="1"/>
        <v>35.80246913580247</v>
      </c>
      <c r="I26" s="60">
        <v>10</v>
      </c>
      <c r="J26" s="17">
        <f t="shared" si="2"/>
        <v>6.172839506172839</v>
      </c>
      <c r="K26" s="16">
        <v>0</v>
      </c>
      <c r="L26" s="17">
        <f t="shared" si="3"/>
        <v>0</v>
      </c>
      <c r="M26" s="60">
        <v>4</v>
      </c>
      <c r="N26" s="17">
        <f t="shared" si="4"/>
        <v>2.4691358024691357</v>
      </c>
      <c r="O26" s="16">
        <v>9</v>
      </c>
      <c r="P26" s="17">
        <f t="shared" si="5"/>
        <v>5.555555555555555</v>
      </c>
      <c r="Q26" s="54">
        <v>3</v>
      </c>
      <c r="R26" s="17">
        <f t="shared" si="6"/>
        <v>1.8518518518518516</v>
      </c>
      <c r="S26" s="16">
        <v>0</v>
      </c>
      <c r="T26" s="17">
        <f t="shared" si="7"/>
        <v>0</v>
      </c>
      <c r="U26" s="54">
        <v>0</v>
      </c>
      <c r="V26" s="17">
        <f t="shared" si="8"/>
        <v>0</v>
      </c>
      <c r="W26" s="63">
        <v>0</v>
      </c>
      <c r="X26" s="17">
        <f t="shared" si="9"/>
        <v>0</v>
      </c>
      <c r="Y26" s="63">
        <f t="shared" si="15"/>
        <v>157</v>
      </c>
      <c r="Z26" s="67">
        <f t="shared" si="10"/>
        <v>96.91358024691358</v>
      </c>
      <c r="AA26" s="16">
        <v>5</v>
      </c>
      <c r="AB26" s="45">
        <f t="shared" si="11"/>
        <v>3.0864197530864197</v>
      </c>
      <c r="AC26" s="63">
        <f t="shared" si="12"/>
        <v>162</v>
      </c>
      <c r="AD26" s="45">
        <f t="shared" si="13"/>
        <v>28.87700534759358</v>
      </c>
      <c r="AE26" s="36">
        <f t="shared" si="14"/>
        <v>-71.12299465240642</v>
      </c>
    </row>
    <row r="27" spans="1:31" ht="12.75">
      <c r="A27" s="242"/>
      <c r="B27" s="5">
        <v>455</v>
      </c>
      <c r="C27" s="3" t="s">
        <v>16</v>
      </c>
      <c r="D27" s="6">
        <v>674</v>
      </c>
      <c r="E27" s="16">
        <v>182</v>
      </c>
      <c r="F27" s="17">
        <f t="shared" si="0"/>
        <v>47.64397905759162</v>
      </c>
      <c r="G27" s="18">
        <v>91</v>
      </c>
      <c r="H27" s="17">
        <f t="shared" si="1"/>
        <v>23.82198952879581</v>
      </c>
      <c r="I27" s="60">
        <v>16</v>
      </c>
      <c r="J27" s="17">
        <f t="shared" si="2"/>
        <v>4.18848167539267</v>
      </c>
      <c r="K27" s="16">
        <v>0</v>
      </c>
      <c r="L27" s="17">
        <f t="shared" si="3"/>
        <v>0</v>
      </c>
      <c r="M27" s="60">
        <v>1</v>
      </c>
      <c r="N27" s="17">
        <f t="shared" si="4"/>
        <v>0.2617801047120419</v>
      </c>
      <c r="O27" s="16">
        <v>51</v>
      </c>
      <c r="P27" s="17">
        <f t="shared" si="5"/>
        <v>13.350785340314136</v>
      </c>
      <c r="Q27" s="54">
        <v>4</v>
      </c>
      <c r="R27" s="17">
        <f t="shared" si="6"/>
        <v>1.0471204188481675</v>
      </c>
      <c r="S27" s="16">
        <v>0</v>
      </c>
      <c r="T27" s="17">
        <f t="shared" si="7"/>
        <v>0</v>
      </c>
      <c r="U27" s="54">
        <v>0</v>
      </c>
      <c r="V27" s="17">
        <f t="shared" si="8"/>
        <v>0</v>
      </c>
      <c r="W27" s="63">
        <v>0</v>
      </c>
      <c r="X27" s="17">
        <f t="shared" si="9"/>
        <v>0</v>
      </c>
      <c r="Y27" s="63">
        <f t="shared" si="15"/>
        <v>345</v>
      </c>
      <c r="Z27" s="67">
        <f t="shared" si="10"/>
        <v>90.31413612565446</v>
      </c>
      <c r="AA27" s="16">
        <v>37</v>
      </c>
      <c r="AB27" s="45">
        <f t="shared" si="11"/>
        <v>9.68586387434555</v>
      </c>
      <c r="AC27" s="63">
        <f t="shared" si="12"/>
        <v>382</v>
      </c>
      <c r="AD27" s="45">
        <f t="shared" si="13"/>
        <v>56.676557863501486</v>
      </c>
      <c r="AE27" s="36">
        <f t="shared" si="14"/>
        <v>-43.323442136498514</v>
      </c>
    </row>
    <row r="28" spans="1:31" ht="12.75">
      <c r="A28" s="242"/>
      <c r="B28" s="5">
        <v>456</v>
      </c>
      <c r="C28" s="3" t="s">
        <v>7</v>
      </c>
      <c r="D28" s="6">
        <v>680</v>
      </c>
      <c r="E28" s="16">
        <v>135</v>
      </c>
      <c r="F28" s="17">
        <f t="shared" si="0"/>
        <v>39.823008849557525</v>
      </c>
      <c r="G28" s="18">
        <v>127</v>
      </c>
      <c r="H28" s="17">
        <f t="shared" si="1"/>
        <v>37.46312684365782</v>
      </c>
      <c r="I28" s="60">
        <v>20</v>
      </c>
      <c r="J28" s="17">
        <f t="shared" si="2"/>
        <v>5.899705014749262</v>
      </c>
      <c r="K28" s="16">
        <v>0</v>
      </c>
      <c r="L28" s="17">
        <f t="shared" si="3"/>
        <v>0</v>
      </c>
      <c r="M28" s="60">
        <v>2</v>
      </c>
      <c r="N28" s="17">
        <f t="shared" si="4"/>
        <v>0.5899705014749262</v>
      </c>
      <c r="O28" s="16">
        <v>38</v>
      </c>
      <c r="P28" s="17">
        <f t="shared" si="5"/>
        <v>11.209439528023598</v>
      </c>
      <c r="Q28" s="54">
        <v>2</v>
      </c>
      <c r="R28" s="17">
        <f t="shared" si="6"/>
        <v>0.5899705014749262</v>
      </c>
      <c r="S28" s="16">
        <v>0</v>
      </c>
      <c r="T28" s="17">
        <f t="shared" si="7"/>
        <v>0</v>
      </c>
      <c r="U28" s="54">
        <v>0</v>
      </c>
      <c r="V28" s="17">
        <f t="shared" si="8"/>
        <v>0</v>
      </c>
      <c r="W28" s="63">
        <v>0</v>
      </c>
      <c r="X28" s="17">
        <f t="shared" si="9"/>
        <v>0</v>
      </c>
      <c r="Y28" s="63">
        <f t="shared" si="15"/>
        <v>324</v>
      </c>
      <c r="Z28" s="67">
        <f t="shared" si="10"/>
        <v>95.57522123893806</v>
      </c>
      <c r="AA28" s="16">
        <v>15</v>
      </c>
      <c r="AB28" s="45">
        <f t="shared" si="11"/>
        <v>4.424778761061947</v>
      </c>
      <c r="AC28" s="63">
        <f t="shared" si="12"/>
        <v>339</v>
      </c>
      <c r="AD28" s="45">
        <f t="shared" si="13"/>
        <v>49.85294117647059</v>
      </c>
      <c r="AE28" s="36">
        <f t="shared" si="14"/>
        <v>-50.14705882352941</v>
      </c>
    </row>
    <row r="29" spans="1:31" ht="12.75">
      <c r="A29" s="242"/>
      <c r="B29" s="5">
        <v>457</v>
      </c>
      <c r="C29" s="3" t="s">
        <v>7</v>
      </c>
      <c r="D29" s="6">
        <v>646</v>
      </c>
      <c r="E29" s="16">
        <v>132</v>
      </c>
      <c r="F29" s="17">
        <f t="shared" si="0"/>
        <v>37.183098591549296</v>
      </c>
      <c r="G29" s="18">
        <v>159</v>
      </c>
      <c r="H29" s="17">
        <f t="shared" si="1"/>
        <v>44.7887323943662</v>
      </c>
      <c r="I29" s="60">
        <v>21</v>
      </c>
      <c r="J29" s="17">
        <f t="shared" si="2"/>
        <v>5.915492957746479</v>
      </c>
      <c r="K29" s="16">
        <v>0</v>
      </c>
      <c r="L29" s="17">
        <f t="shared" si="3"/>
        <v>0</v>
      </c>
      <c r="M29" s="60">
        <v>4</v>
      </c>
      <c r="N29" s="17">
        <f t="shared" si="4"/>
        <v>1.1267605633802817</v>
      </c>
      <c r="O29" s="16">
        <v>34</v>
      </c>
      <c r="P29" s="17">
        <f t="shared" si="5"/>
        <v>9.577464788732394</v>
      </c>
      <c r="Q29" s="54">
        <v>0</v>
      </c>
      <c r="R29" s="17">
        <f t="shared" si="6"/>
        <v>0</v>
      </c>
      <c r="S29" s="16">
        <v>0</v>
      </c>
      <c r="T29" s="17">
        <f t="shared" si="7"/>
        <v>0</v>
      </c>
      <c r="U29" s="54">
        <v>0</v>
      </c>
      <c r="V29" s="17">
        <f t="shared" si="8"/>
        <v>0</v>
      </c>
      <c r="W29" s="63">
        <v>0</v>
      </c>
      <c r="X29" s="17">
        <f t="shared" si="9"/>
        <v>0</v>
      </c>
      <c r="Y29" s="63">
        <f t="shared" si="15"/>
        <v>350</v>
      </c>
      <c r="Z29" s="67">
        <f t="shared" si="10"/>
        <v>98.59154929577466</v>
      </c>
      <c r="AA29" s="16">
        <v>5</v>
      </c>
      <c r="AB29" s="45">
        <f t="shared" si="11"/>
        <v>1.4084507042253522</v>
      </c>
      <c r="AC29" s="63">
        <f t="shared" si="12"/>
        <v>355</v>
      </c>
      <c r="AD29" s="45">
        <f t="shared" si="13"/>
        <v>54.95356037151703</v>
      </c>
      <c r="AE29" s="36">
        <f t="shared" si="14"/>
        <v>-45.04643962848297</v>
      </c>
    </row>
    <row r="30" spans="1:31" ht="12.75">
      <c r="A30" s="242"/>
      <c r="B30" s="5">
        <v>458</v>
      </c>
      <c r="C30" s="3" t="s">
        <v>7</v>
      </c>
      <c r="D30" s="6">
        <v>420</v>
      </c>
      <c r="E30" s="16">
        <v>91</v>
      </c>
      <c r="F30" s="17">
        <f t="shared" si="0"/>
        <v>35.96837944664031</v>
      </c>
      <c r="G30" s="18">
        <v>102</v>
      </c>
      <c r="H30" s="17">
        <f t="shared" si="1"/>
        <v>40.316205533596836</v>
      </c>
      <c r="I30" s="60">
        <v>9</v>
      </c>
      <c r="J30" s="17">
        <f t="shared" si="2"/>
        <v>3.557312252964427</v>
      </c>
      <c r="K30" s="16">
        <v>0</v>
      </c>
      <c r="L30" s="17">
        <f t="shared" si="3"/>
        <v>0</v>
      </c>
      <c r="M30" s="60">
        <v>2</v>
      </c>
      <c r="N30" s="17">
        <f t="shared" si="4"/>
        <v>0.7905138339920948</v>
      </c>
      <c r="O30" s="16">
        <v>39</v>
      </c>
      <c r="P30" s="17">
        <f t="shared" si="5"/>
        <v>15.41501976284585</v>
      </c>
      <c r="Q30" s="54">
        <v>1</v>
      </c>
      <c r="R30" s="17">
        <f t="shared" si="6"/>
        <v>0.3952569169960474</v>
      </c>
      <c r="S30" s="16">
        <v>0</v>
      </c>
      <c r="T30" s="17">
        <f t="shared" si="7"/>
        <v>0</v>
      </c>
      <c r="U30" s="54">
        <v>0</v>
      </c>
      <c r="V30" s="17">
        <f t="shared" si="8"/>
        <v>0</v>
      </c>
      <c r="W30" s="63">
        <v>0</v>
      </c>
      <c r="X30" s="17">
        <f t="shared" si="9"/>
        <v>0</v>
      </c>
      <c r="Y30" s="63">
        <f t="shared" si="15"/>
        <v>244</v>
      </c>
      <c r="Z30" s="67">
        <f t="shared" si="10"/>
        <v>96.44268774703558</v>
      </c>
      <c r="AA30" s="16">
        <v>9</v>
      </c>
      <c r="AB30" s="45">
        <f t="shared" si="11"/>
        <v>3.557312252964427</v>
      </c>
      <c r="AC30" s="63">
        <f t="shared" si="12"/>
        <v>253</v>
      </c>
      <c r="AD30" s="45">
        <f t="shared" si="13"/>
        <v>60.238095238095234</v>
      </c>
      <c r="AE30" s="36">
        <f t="shared" si="14"/>
        <v>-39.761904761904766</v>
      </c>
    </row>
    <row r="31" spans="1:31" ht="12.75">
      <c r="A31" s="242"/>
      <c r="B31" s="5">
        <v>458</v>
      </c>
      <c r="C31" s="3" t="s">
        <v>8</v>
      </c>
      <c r="D31" s="6">
        <v>420</v>
      </c>
      <c r="E31" s="16">
        <v>111</v>
      </c>
      <c r="F31" s="17">
        <f t="shared" si="0"/>
        <v>44.4</v>
      </c>
      <c r="G31" s="18">
        <v>85</v>
      </c>
      <c r="H31" s="17">
        <f t="shared" si="1"/>
        <v>34</v>
      </c>
      <c r="I31" s="60">
        <v>15</v>
      </c>
      <c r="J31" s="17">
        <f t="shared" si="2"/>
        <v>6</v>
      </c>
      <c r="K31" s="16">
        <v>0</v>
      </c>
      <c r="L31" s="17">
        <f t="shared" si="3"/>
        <v>0</v>
      </c>
      <c r="M31" s="60">
        <v>1</v>
      </c>
      <c r="N31" s="17">
        <f t="shared" si="4"/>
        <v>0.4</v>
      </c>
      <c r="O31" s="16">
        <v>25</v>
      </c>
      <c r="P31" s="17">
        <f t="shared" si="5"/>
        <v>10</v>
      </c>
      <c r="Q31" s="54">
        <v>2</v>
      </c>
      <c r="R31" s="17">
        <f t="shared" si="6"/>
        <v>0.8</v>
      </c>
      <c r="S31" s="16">
        <v>0</v>
      </c>
      <c r="T31" s="17">
        <f t="shared" si="7"/>
        <v>0</v>
      </c>
      <c r="U31" s="54">
        <v>0</v>
      </c>
      <c r="V31" s="17">
        <f t="shared" si="8"/>
        <v>0</v>
      </c>
      <c r="W31" s="63">
        <v>0</v>
      </c>
      <c r="X31" s="17">
        <f t="shared" si="9"/>
        <v>0</v>
      </c>
      <c r="Y31" s="63">
        <f t="shared" si="15"/>
        <v>239</v>
      </c>
      <c r="Z31" s="67">
        <f t="shared" si="10"/>
        <v>95.6</v>
      </c>
      <c r="AA31" s="16">
        <v>11</v>
      </c>
      <c r="AB31" s="45">
        <f t="shared" si="11"/>
        <v>4.3999999999999995</v>
      </c>
      <c r="AC31" s="63">
        <f t="shared" si="12"/>
        <v>250</v>
      </c>
      <c r="AD31" s="45">
        <f t="shared" si="13"/>
        <v>59.523809523809526</v>
      </c>
      <c r="AE31" s="36">
        <f t="shared" si="14"/>
        <v>-40.476190476190474</v>
      </c>
    </row>
    <row r="32" spans="1:31" ht="12.75">
      <c r="A32" s="242"/>
      <c r="B32" s="5">
        <v>459</v>
      </c>
      <c r="C32" s="3" t="s">
        <v>7</v>
      </c>
      <c r="D32" s="6">
        <v>719</v>
      </c>
      <c r="E32" s="16">
        <v>185</v>
      </c>
      <c r="F32" s="17">
        <f t="shared" si="0"/>
        <v>43.63207547169811</v>
      </c>
      <c r="G32" s="18">
        <v>156</v>
      </c>
      <c r="H32" s="17">
        <f t="shared" si="1"/>
        <v>36.79245283018868</v>
      </c>
      <c r="I32" s="60">
        <v>22</v>
      </c>
      <c r="J32" s="17">
        <f t="shared" si="2"/>
        <v>5.188679245283019</v>
      </c>
      <c r="K32" s="16">
        <v>0</v>
      </c>
      <c r="L32" s="17">
        <f t="shared" si="3"/>
        <v>0</v>
      </c>
      <c r="M32" s="60">
        <v>1</v>
      </c>
      <c r="N32" s="17">
        <f t="shared" si="4"/>
        <v>0.2358490566037736</v>
      </c>
      <c r="O32" s="16">
        <v>46</v>
      </c>
      <c r="P32" s="17">
        <f t="shared" si="5"/>
        <v>10.849056603773585</v>
      </c>
      <c r="Q32" s="54">
        <v>1</v>
      </c>
      <c r="R32" s="17">
        <f t="shared" si="6"/>
        <v>0.2358490566037736</v>
      </c>
      <c r="S32" s="16">
        <v>0</v>
      </c>
      <c r="T32" s="17">
        <f t="shared" si="7"/>
        <v>0</v>
      </c>
      <c r="U32" s="54">
        <v>0</v>
      </c>
      <c r="V32" s="17">
        <f t="shared" si="8"/>
        <v>0</v>
      </c>
      <c r="W32" s="63">
        <v>0</v>
      </c>
      <c r="X32" s="17">
        <f t="shared" si="9"/>
        <v>0</v>
      </c>
      <c r="Y32" s="63">
        <f t="shared" si="15"/>
        <v>411</v>
      </c>
      <c r="Z32" s="67">
        <f t="shared" si="10"/>
        <v>96.93396226415094</v>
      </c>
      <c r="AA32" s="16">
        <v>13</v>
      </c>
      <c r="AB32" s="45">
        <f t="shared" si="11"/>
        <v>3.0660377358490565</v>
      </c>
      <c r="AC32" s="63">
        <f t="shared" si="12"/>
        <v>424</v>
      </c>
      <c r="AD32" s="45">
        <f t="shared" si="13"/>
        <v>58.97079276773296</v>
      </c>
      <c r="AE32" s="36">
        <f t="shared" si="14"/>
        <v>-41.02920723226704</v>
      </c>
    </row>
    <row r="33" spans="1:31" ht="12.75">
      <c r="A33" s="242"/>
      <c r="B33" s="5">
        <v>460</v>
      </c>
      <c r="C33" s="3" t="s">
        <v>7</v>
      </c>
      <c r="D33" s="6">
        <v>727</v>
      </c>
      <c r="E33" s="16">
        <v>194</v>
      </c>
      <c r="F33" s="17">
        <f t="shared" si="0"/>
        <v>48.86649874055416</v>
      </c>
      <c r="G33" s="18">
        <v>138</v>
      </c>
      <c r="H33" s="17">
        <f t="shared" si="1"/>
        <v>34.76070528967254</v>
      </c>
      <c r="I33" s="60">
        <v>25</v>
      </c>
      <c r="J33" s="17">
        <f t="shared" si="2"/>
        <v>6.297229219143577</v>
      </c>
      <c r="K33" s="16">
        <v>0</v>
      </c>
      <c r="L33" s="17">
        <f t="shared" si="3"/>
        <v>0</v>
      </c>
      <c r="M33" s="60">
        <v>1</v>
      </c>
      <c r="N33" s="17">
        <f t="shared" si="4"/>
        <v>0.2518891687657431</v>
      </c>
      <c r="O33" s="16">
        <v>32</v>
      </c>
      <c r="P33" s="17">
        <f t="shared" si="5"/>
        <v>8.060453400503778</v>
      </c>
      <c r="Q33" s="54">
        <v>5</v>
      </c>
      <c r="R33" s="17">
        <f t="shared" si="6"/>
        <v>1.2594458438287155</v>
      </c>
      <c r="S33" s="16">
        <v>0</v>
      </c>
      <c r="T33" s="17">
        <f t="shared" si="7"/>
        <v>0</v>
      </c>
      <c r="U33" s="54">
        <v>0</v>
      </c>
      <c r="V33" s="17">
        <f t="shared" si="8"/>
        <v>0</v>
      </c>
      <c r="W33" s="63">
        <v>0</v>
      </c>
      <c r="X33" s="17">
        <f t="shared" si="9"/>
        <v>0</v>
      </c>
      <c r="Y33" s="63">
        <f t="shared" si="15"/>
        <v>395</v>
      </c>
      <c r="Z33" s="67">
        <f t="shared" si="10"/>
        <v>99.49622166246851</v>
      </c>
      <c r="AA33" s="16">
        <v>2</v>
      </c>
      <c r="AB33" s="45">
        <f t="shared" si="11"/>
        <v>0.5037783375314862</v>
      </c>
      <c r="AC33" s="63">
        <f t="shared" si="12"/>
        <v>397</v>
      </c>
      <c r="AD33" s="45">
        <f t="shared" si="13"/>
        <v>54.60797799174691</v>
      </c>
      <c r="AE33" s="36">
        <f t="shared" si="14"/>
        <v>-45.39202200825309</v>
      </c>
    </row>
    <row r="34" spans="1:31" ht="12.75">
      <c r="A34" s="242"/>
      <c r="B34" s="5">
        <v>460</v>
      </c>
      <c r="C34" s="3" t="s">
        <v>14</v>
      </c>
      <c r="D34" s="6">
        <v>0</v>
      </c>
      <c r="E34" s="16">
        <v>49</v>
      </c>
      <c r="F34" s="17">
        <f t="shared" si="0"/>
        <v>44.54545454545455</v>
      </c>
      <c r="G34" s="18">
        <v>36</v>
      </c>
      <c r="H34" s="17">
        <f t="shared" si="1"/>
        <v>32.72727272727273</v>
      </c>
      <c r="I34" s="60">
        <v>7</v>
      </c>
      <c r="J34" s="17">
        <f t="shared" si="2"/>
        <v>6.363636363636363</v>
      </c>
      <c r="K34" s="16">
        <v>0</v>
      </c>
      <c r="L34" s="17">
        <f t="shared" si="3"/>
        <v>0</v>
      </c>
      <c r="M34" s="60">
        <v>1</v>
      </c>
      <c r="N34" s="17">
        <f t="shared" si="4"/>
        <v>0.9090909090909091</v>
      </c>
      <c r="O34" s="16">
        <v>9</v>
      </c>
      <c r="P34" s="17">
        <f t="shared" si="5"/>
        <v>8.181818181818182</v>
      </c>
      <c r="Q34" s="54">
        <v>1</v>
      </c>
      <c r="R34" s="17">
        <f t="shared" si="6"/>
        <v>0.9090909090909091</v>
      </c>
      <c r="S34" s="16">
        <v>0</v>
      </c>
      <c r="T34" s="17">
        <f t="shared" si="7"/>
        <v>0</v>
      </c>
      <c r="U34" s="54">
        <v>0</v>
      </c>
      <c r="V34" s="17">
        <f t="shared" si="8"/>
        <v>0</v>
      </c>
      <c r="W34" s="63">
        <v>0</v>
      </c>
      <c r="X34" s="17">
        <f t="shared" si="9"/>
        <v>0</v>
      </c>
      <c r="Y34" s="63">
        <f t="shared" si="15"/>
        <v>103</v>
      </c>
      <c r="Z34" s="67">
        <f t="shared" si="10"/>
        <v>93.63636363636364</v>
      </c>
      <c r="AA34" s="16">
        <v>7</v>
      </c>
      <c r="AB34" s="45">
        <f t="shared" si="11"/>
        <v>6.363636363636363</v>
      </c>
      <c r="AC34" s="63">
        <f t="shared" si="12"/>
        <v>110</v>
      </c>
      <c r="AD34" s="45">
        <f>AC34/250*100</f>
        <v>44</v>
      </c>
      <c r="AE34" s="36">
        <f t="shared" si="14"/>
        <v>-56</v>
      </c>
    </row>
    <row r="35" spans="1:31" ht="12.75">
      <c r="A35" s="242"/>
      <c r="B35" s="5">
        <v>461</v>
      </c>
      <c r="C35" s="3" t="s">
        <v>7</v>
      </c>
      <c r="D35" s="6">
        <v>432</v>
      </c>
      <c r="E35" s="16">
        <v>113</v>
      </c>
      <c r="F35" s="17">
        <f t="shared" si="0"/>
        <v>45.38152610441767</v>
      </c>
      <c r="G35" s="18">
        <v>94</v>
      </c>
      <c r="H35" s="17">
        <f t="shared" si="1"/>
        <v>37.75100401606426</v>
      </c>
      <c r="I35" s="60">
        <v>11</v>
      </c>
      <c r="J35" s="17">
        <f t="shared" si="2"/>
        <v>4.417670682730924</v>
      </c>
      <c r="K35" s="16">
        <v>0</v>
      </c>
      <c r="L35" s="17">
        <f t="shared" si="3"/>
        <v>0</v>
      </c>
      <c r="M35" s="60">
        <v>0</v>
      </c>
      <c r="N35" s="17">
        <f t="shared" si="4"/>
        <v>0</v>
      </c>
      <c r="O35" s="16">
        <v>22</v>
      </c>
      <c r="P35" s="17">
        <f t="shared" si="5"/>
        <v>8.835341365461847</v>
      </c>
      <c r="Q35" s="54">
        <v>1</v>
      </c>
      <c r="R35" s="17">
        <f t="shared" si="6"/>
        <v>0.4016064257028112</v>
      </c>
      <c r="S35" s="16">
        <v>0</v>
      </c>
      <c r="T35" s="17">
        <f t="shared" si="7"/>
        <v>0</v>
      </c>
      <c r="U35" s="54">
        <v>0</v>
      </c>
      <c r="V35" s="17">
        <f t="shared" si="8"/>
        <v>0</v>
      </c>
      <c r="W35" s="63">
        <v>0</v>
      </c>
      <c r="X35" s="17">
        <f t="shared" si="9"/>
        <v>0</v>
      </c>
      <c r="Y35" s="63">
        <f t="shared" si="15"/>
        <v>241</v>
      </c>
      <c r="Z35" s="67">
        <f t="shared" si="10"/>
        <v>96.78714859437751</v>
      </c>
      <c r="AA35" s="16">
        <v>8</v>
      </c>
      <c r="AB35" s="45">
        <f t="shared" si="11"/>
        <v>3.2128514056224895</v>
      </c>
      <c r="AC35" s="63">
        <f t="shared" si="12"/>
        <v>249</v>
      </c>
      <c r="AD35" s="45">
        <f t="shared" si="13"/>
        <v>57.638888888888886</v>
      </c>
      <c r="AE35" s="36">
        <f t="shared" si="14"/>
        <v>-42.361111111111114</v>
      </c>
    </row>
    <row r="36" spans="1:31" ht="12.75">
      <c r="A36" s="242"/>
      <c r="B36" s="5">
        <v>461</v>
      </c>
      <c r="C36" s="3" t="s">
        <v>8</v>
      </c>
      <c r="D36" s="6">
        <v>432</v>
      </c>
      <c r="E36" s="16">
        <v>86</v>
      </c>
      <c r="F36" s="17">
        <f t="shared" si="0"/>
        <v>37.391304347826086</v>
      </c>
      <c r="G36" s="18">
        <v>96</v>
      </c>
      <c r="H36" s="17">
        <f t="shared" si="1"/>
        <v>41.73913043478261</v>
      </c>
      <c r="I36" s="60">
        <v>13</v>
      </c>
      <c r="J36" s="17">
        <f t="shared" si="2"/>
        <v>5.6521739130434785</v>
      </c>
      <c r="K36" s="16">
        <v>0</v>
      </c>
      <c r="L36" s="17">
        <f t="shared" si="3"/>
        <v>0</v>
      </c>
      <c r="M36" s="60">
        <v>1</v>
      </c>
      <c r="N36" s="17">
        <f t="shared" si="4"/>
        <v>0.43478260869565216</v>
      </c>
      <c r="O36" s="16">
        <v>25</v>
      </c>
      <c r="P36" s="17">
        <f t="shared" si="5"/>
        <v>10.869565217391305</v>
      </c>
      <c r="Q36" s="54">
        <v>0</v>
      </c>
      <c r="R36" s="17">
        <f t="shared" si="6"/>
        <v>0</v>
      </c>
      <c r="S36" s="16">
        <v>0</v>
      </c>
      <c r="T36" s="17">
        <f t="shared" si="7"/>
        <v>0</v>
      </c>
      <c r="U36" s="54">
        <v>0</v>
      </c>
      <c r="V36" s="17">
        <f t="shared" si="8"/>
        <v>0</v>
      </c>
      <c r="W36" s="63">
        <v>0</v>
      </c>
      <c r="X36" s="17">
        <f t="shared" si="9"/>
        <v>0</v>
      </c>
      <c r="Y36" s="63">
        <f t="shared" si="15"/>
        <v>221</v>
      </c>
      <c r="Z36" s="67">
        <f t="shared" si="10"/>
        <v>96.08695652173913</v>
      </c>
      <c r="AA36" s="16">
        <v>9</v>
      </c>
      <c r="AB36" s="45">
        <f t="shared" si="11"/>
        <v>3.91304347826087</v>
      </c>
      <c r="AC36" s="63">
        <f t="shared" si="12"/>
        <v>230</v>
      </c>
      <c r="AD36" s="45">
        <f t="shared" si="13"/>
        <v>53.24074074074075</v>
      </c>
      <c r="AE36" s="36">
        <f t="shared" si="14"/>
        <v>-46.75925925925925</v>
      </c>
    </row>
    <row r="37" spans="1:31" ht="12.75">
      <c r="A37" s="242"/>
      <c r="B37" s="5">
        <v>462</v>
      </c>
      <c r="C37" s="3" t="s">
        <v>7</v>
      </c>
      <c r="D37" s="6">
        <v>424</v>
      </c>
      <c r="E37" s="16">
        <v>83</v>
      </c>
      <c r="F37" s="17">
        <f t="shared" si="0"/>
        <v>39.33649289099526</v>
      </c>
      <c r="G37" s="18">
        <v>74</v>
      </c>
      <c r="H37" s="17">
        <f t="shared" si="1"/>
        <v>35.07109004739337</v>
      </c>
      <c r="I37" s="60">
        <v>13</v>
      </c>
      <c r="J37" s="17">
        <f t="shared" si="2"/>
        <v>6.161137440758294</v>
      </c>
      <c r="K37" s="16">
        <v>0</v>
      </c>
      <c r="L37" s="17">
        <f t="shared" si="3"/>
        <v>0</v>
      </c>
      <c r="M37" s="60">
        <v>2</v>
      </c>
      <c r="N37" s="17">
        <f t="shared" si="4"/>
        <v>0.9478672985781991</v>
      </c>
      <c r="O37" s="16">
        <v>20</v>
      </c>
      <c r="P37" s="17">
        <f t="shared" si="5"/>
        <v>9.47867298578199</v>
      </c>
      <c r="Q37" s="54">
        <v>7</v>
      </c>
      <c r="R37" s="17">
        <f t="shared" si="6"/>
        <v>3.3175355450236967</v>
      </c>
      <c r="S37" s="16">
        <v>0</v>
      </c>
      <c r="T37" s="17">
        <f t="shared" si="7"/>
        <v>0</v>
      </c>
      <c r="U37" s="54">
        <v>0</v>
      </c>
      <c r="V37" s="17">
        <f t="shared" si="8"/>
        <v>0</v>
      </c>
      <c r="W37" s="63">
        <v>0</v>
      </c>
      <c r="X37" s="17">
        <f t="shared" si="9"/>
        <v>0</v>
      </c>
      <c r="Y37" s="63">
        <f t="shared" si="15"/>
        <v>199</v>
      </c>
      <c r="Z37" s="67">
        <f t="shared" si="10"/>
        <v>94.3127962085308</v>
      </c>
      <c r="AA37" s="16">
        <v>12</v>
      </c>
      <c r="AB37" s="45">
        <f t="shared" si="11"/>
        <v>5.687203791469194</v>
      </c>
      <c r="AC37" s="63">
        <f t="shared" si="12"/>
        <v>211</v>
      </c>
      <c r="AD37" s="45">
        <f t="shared" si="13"/>
        <v>49.764150943396224</v>
      </c>
      <c r="AE37" s="36">
        <f t="shared" si="14"/>
        <v>-50.235849056603776</v>
      </c>
    </row>
    <row r="38" spans="1:31" ht="12.75">
      <c r="A38" s="242"/>
      <c r="B38" s="5">
        <v>462</v>
      </c>
      <c r="C38" s="3" t="s">
        <v>8</v>
      </c>
      <c r="D38" s="6">
        <v>425</v>
      </c>
      <c r="E38" s="16">
        <v>109</v>
      </c>
      <c r="F38" s="17">
        <f t="shared" si="0"/>
        <v>54.22885572139303</v>
      </c>
      <c r="G38" s="18">
        <v>64</v>
      </c>
      <c r="H38" s="17">
        <f t="shared" si="1"/>
        <v>31.8407960199005</v>
      </c>
      <c r="I38" s="60">
        <v>12</v>
      </c>
      <c r="J38" s="17">
        <f t="shared" si="2"/>
        <v>5.970149253731343</v>
      </c>
      <c r="K38" s="16">
        <v>0</v>
      </c>
      <c r="L38" s="17">
        <f t="shared" si="3"/>
        <v>0</v>
      </c>
      <c r="M38" s="60">
        <v>0</v>
      </c>
      <c r="N38" s="17">
        <f t="shared" si="4"/>
        <v>0</v>
      </c>
      <c r="O38" s="16">
        <v>15</v>
      </c>
      <c r="P38" s="17">
        <f t="shared" si="5"/>
        <v>7.462686567164178</v>
      </c>
      <c r="Q38" s="54">
        <v>1</v>
      </c>
      <c r="R38" s="17">
        <f t="shared" si="6"/>
        <v>0.4975124378109453</v>
      </c>
      <c r="S38" s="16">
        <v>0</v>
      </c>
      <c r="T38" s="17">
        <f t="shared" si="7"/>
        <v>0</v>
      </c>
      <c r="U38" s="54">
        <v>0</v>
      </c>
      <c r="V38" s="17">
        <f t="shared" si="8"/>
        <v>0</v>
      </c>
      <c r="W38" s="63">
        <v>0</v>
      </c>
      <c r="X38" s="17">
        <f t="shared" si="9"/>
        <v>0</v>
      </c>
      <c r="Y38" s="63">
        <f t="shared" si="15"/>
        <v>201</v>
      </c>
      <c r="Z38" s="67">
        <f t="shared" si="10"/>
        <v>100</v>
      </c>
      <c r="AA38" s="16">
        <v>0</v>
      </c>
      <c r="AB38" s="45">
        <f t="shared" si="11"/>
        <v>0</v>
      </c>
      <c r="AC38" s="63">
        <f t="shared" si="12"/>
        <v>201</v>
      </c>
      <c r="AD38" s="45">
        <f t="shared" si="13"/>
        <v>47.294117647058826</v>
      </c>
      <c r="AE38" s="36">
        <f t="shared" si="14"/>
        <v>-52.705882352941174</v>
      </c>
    </row>
    <row r="39" spans="1:31" ht="13.5" thickBot="1">
      <c r="A39" s="243"/>
      <c r="B39" s="5">
        <v>463</v>
      </c>
      <c r="C39" s="3" t="s">
        <v>7</v>
      </c>
      <c r="D39" s="6">
        <v>470</v>
      </c>
      <c r="E39" s="16">
        <v>136</v>
      </c>
      <c r="F39" s="17">
        <f t="shared" si="0"/>
        <v>50.37037037037037</v>
      </c>
      <c r="G39" s="18">
        <v>84</v>
      </c>
      <c r="H39" s="17">
        <f t="shared" si="1"/>
        <v>31.11111111111111</v>
      </c>
      <c r="I39" s="60">
        <v>16</v>
      </c>
      <c r="J39" s="17">
        <f t="shared" si="2"/>
        <v>5.9259259259259265</v>
      </c>
      <c r="K39" s="16">
        <v>0</v>
      </c>
      <c r="L39" s="17">
        <f t="shared" si="3"/>
        <v>0</v>
      </c>
      <c r="M39" s="60">
        <v>0</v>
      </c>
      <c r="N39" s="17">
        <f t="shared" si="4"/>
        <v>0</v>
      </c>
      <c r="O39" s="16">
        <v>19</v>
      </c>
      <c r="P39" s="17">
        <f t="shared" si="5"/>
        <v>7.037037037037037</v>
      </c>
      <c r="Q39" s="54">
        <v>0</v>
      </c>
      <c r="R39" s="17">
        <f t="shared" si="6"/>
        <v>0</v>
      </c>
      <c r="S39" s="16">
        <v>0</v>
      </c>
      <c r="T39" s="17">
        <f t="shared" si="7"/>
        <v>0</v>
      </c>
      <c r="U39" s="54">
        <v>0</v>
      </c>
      <c r="V39" s="17">
        <f t="shared" si="8"/>
        <v>0</v>
      </c>
      <c r="W39" s="63">
        <v>0</v>
      </c>
      <c r="X39" s="17">
        <f t="shared" si="9"/>
        <v>0</v>
      </c>
      <c r="Y39" s="63">
        <f t="shared" si="15"/>
        <v>255</v>
      </c>
      <c r="Z39" s="67">
        <f t="shared" si="10"/>
        <v>94.44444444444444</v>
      </c>
      <c r="AA39" s="16">
        <v>15</v>
      </c>
      <c r="AB39" s="45">
        <f t="shared" si="11"/>
        <v>5.555555555555555</v>
      </c>
      <c r="AC39" s="63">
        <f t="shared" si="12"/>
        <v>270</v>
      </c>
      <c r="AD39" s="45">
        <f t="shared" si="13"/>
        <v>57.446808510638306</v>
      </c>
      <c r="AE39" s="36">
        <f t="shared" si="14"/>
        <v>-42.553191489361694</v>
      </c>
    </row>
    <row r="40" spans="1:31" ht="13.5" thickTop="1">
      <c r="A40" s="241" t="s">
        <v>34</v>
      </c>
      <c r="B40" s="5">
        <v>463</v>
      </c>
      <c r="C40" s="3" t="s">
        <v>8</v>
      </c>
      <c r="D40" s="6">
        <v>470</v>
      </c>
      <c r="E40" s="16">
        <v>113</v>
      </c>
      <c r="F40" s="17">
        <f t="shared" si="0"/>
        <v>48.08510638297872</v>
      </c>
      <c r="G40" s="18">
        <v>77</v>
      </c>
      <c r="H40" s="17">
        <f t="shared" si="1"/>
        <v>32.76595744680851</v>
      </c>
      <c r="I40" s="60">
        <v>15</v>
      </c>
      <c r="J40" s="17">
        <f t="shared" si="2"/>
        <v>6.382978723404255</v>
      </c>
      <c r="K40" s="16">
        <v>0</v>
      </c>
      <c r="L40" s="17">
        <f t="shared" si="3"/>
        <v>0</v>
      </c>
      <c r="M40" s="60">
        <v>0</v>
      </c>
      <c r="N40" s="17">
        <f t="shared" si="4"/>
        <v>0</v>
      </c>
      <c r="O40" s="16">
        <v>30</v>
      </c>
      <c r="P40" s="17">
        <f t="shared" si="5"/>
        <v>12.76595744680851</v>
      </c>
      <c r="Q40" s="54">
        <v>0</v>
      </c>
      <c r="R40" s="17">
        <f t="shared" si="6"/>
        <v>0</v>
      </c>
      <c r="S40" s="16">
        <v>0</v>
      </c>
      <c r="T40" s="17">
        <f t="shared" si="7"/>
        <v>0</v>
      </c>
      <c r="U40" s="54">
        <v>0</v>
      </c>
      <c r="V40" s="17">
        <f t="shared" si="8"/>
        <v>0</v>
      </c>
      <c r="W40" s="63">
        <v>0</v>
      </c>
      <c r="X40" s="17">
        <f t="shared" si="9"/>
        <v>0</v>
      </c>
      <c r="Y40" s="63">
        <f t="shared" si="15"/>
        <v>235</v>
      </c>
      <c r="Z40" s="67">
        <f t="shared" si="10"/>
        <v>100</v>
      </c>
      <c r="AA40" s="16">
        <v>0</v>
      </c>
      <c r="AB40" s="45">
        <f t="shared" si="11"/>
        <v>0</v>
      </c>
      <c r="AC40" s="63">
        <f t="shared" si="12"/>
        <v>235</v>
      </c>
      <c r="AD40" s="45">
        <f t="shared" si="13"/>
        <v>50</v>
      </c>
      <c r="AE40" s="36">
        <f t="shared" si="14"/>
        <v>-50</v>
      </c>
    </row>
    <row r="41" spans="1:31" ht="12.75">
      <c r="A41" s="242"/>
      <c r="B41" s="5">
        <v>464</v>
      </c>
      <c r="C41" s="3" t="s">
        <v>7</v>
      </c>
      <c r="D41" s="6">
        <v>592</v>
      </c>
      <c r="E41" s="16">
        <v>177</v>
      </c>
      <c r="F41" s="17">
        <f t="shared" si="0"/>
        <v>56.730769230769226</v>
      </c>
      <c r="G41" s="18">
        <v>79</v>
      </c>
      <c r="H41" s="17">
        <f t="shared" si="1"/>
        <v>25.320512820512818</v>
      </c>
      <c r="I41" s="60">
        <v>23</v>
      </c>
      <c r="J41" s="17">
        <f t="shared" si="2"/>
        <v>7.371794871794872</v>
      </c>
      <c r="K41" s="16">
        <v>0</v>
      </c>
      <c r="L41" s="17">
        <f t="shared" si="3"/>
        <v>0</v>
      </c>
      <c r="M41" s="60">
        <v>4</v>
      </c>
      <c r="N41" s="17">
        <f t="shared" si="4"/>
        <v>1.282051282051282</v>
      </c>
      <c r="O41" s="16">
        <v>26</v>
      </c>
      <c r="P41" s="17">
        <f t="shared" si="5"/>
        <v>8.333333333333332</v>
      </c>
      <c r="Q41" s="54">
        <v>3</v>
      </c>
      <c r="R41" s="17">
        <f t="shared" si="6"/>
        <v>0.9615384615384616</v>
      </c>
      <c r="S41" s="16">
        <v>0</v>
      </c>
      <c r="T41" s="17">
        <f t="shared" si="7"/>
        <v>0</v>
      </c>
      <c r="U41" s="54">
        <v>0</v>
      </c>
      <c r="V41" s="17">
        <f t="shared" si="8"/>
        <v>0</v>
      </c>
      <c r="W41" s="63">
        <v>0</v>
      </c>
      <c r="X41" s="17">
        <f t="shared" si="9"/>
        <v>0</v>
      </c>
      <c r="Y41" s="63">
        <f t="shared" si="15"/>
        <v>312</v>
      </c>
      <c r="Z41" s="67">
        <f t="shared" si="10"/>
        <v>100</v>
      </c>
      <c r="AA41" s="16">
        <v>0</v>
      </c>
      <c r="AB41" s="45">
        <f t="shared" si="11"/>
        <v>0</v>
      </c>
      <c r="AC41" s="63">
        <f t="shared" si="12"/>
        <v>312</v>
      </c>
      <c r="AD41" s="45">
        <f t="shared" si="13"/>
        <v>52.702702702702695</v>
      </c>
      <c r="AE41" s="36">
        <f t="shared" si="14"/>
        <v>-47.297297297297305</v>
      </c>
    </row>
    <row r="42" spans="1:31" ht="12.75">
      <c r="A42" s="242"/>
      <c r="B42" s="5">
        <v>464</v>
      </c>
      <c r="C42" s="3" t="s">
        <v>8</v>
      </c>
      <c r="D42" s="6">
        <v>593</v>
      </c>
      <c r="E42" s="16">
        <v>159</v>
      </c>
      <c r="F42" s="17">
        <f t="shared" si="0"/>
        <v>48.47560975609756</v>
      </c>
      <c r="G42" s="18">
        <v>117</v>
      </c>
      <c r="H42" s="17">
        <f t="shared" si="1"/>
        <v>35.670731707317074</v>
      </c>
      <c r="I42" s="60">
        <v>12</v>
      </c>
      <c r="J42" s="17">
        <f t="shared" si="2"/>
        <v>3.6585365853658534</v>
      </c>
      <c r="K42" s="16">
        <v>0</v>
      </c>
      <c r="L42" s="17">
        <f t="shared" si="3"/>
        <v>0</v>
      </c>
      <c r="M42" s="60">
        <v>3</v>
      </c>
      <c r="N42" s="17">
        <f t="shared" si="4"/>
        <v>0.9146341463414633</v>
      </c>
      <c r="O42" s="16">
        <v>25</v>
      </c>
      <c r="P42" s="17">
        <f t="shared" si="5"/>
        <v>7.621951219512195</v>
      </c>
      <c r="Q42" s="54">
        <v>0</v>
      </c>
      <c r="R42" s="17">
        <f t="shared" si="6"/>
        <v>0</v>
      </c>
      <c r="S42" s="16">
        <v>0</v>
      </c>
      <c r="T42" s="17">
        <f t="shared" si="7"/>
        <v>0</v>
      </c>
      <c r="U42" s="54">
        <v>0</v>
      </c>
      <c r="V42" s="17">
        <f t="shared" si="8"/>
        <v>0</v>
      </c>
      <c r="W42" s="63">
        <v>0</v>
      </c>
      <c r="X42" s="17">
        <f t="shared" si="9"/>
        <v>0</v>
      </c>
      <c r="Y42" s="63">
        <f t="shared" si="15"/>
        <v>316</v>
      </c>
      <c r="Z42" s="67">
        <f t="shared" si="10"/>
        <v>96.34146341463415</v>
      </c>
      <c r="AA42" s="16">
        <v>12</v>
      </c>
      <c r="AB42" s="45">
        <f t="shared" si="11"/>
        <v>3.6585365853658534</v>
      </c>
      <c r="AC42" s="63">
        <f t="shared" si="12"/>
        <v>328</v>
      </c>
      <c r="AD42" s="45">
        <f t="shared" si="13"/>
        <v>55.31197301854974</v>
      </c>
      <c r="AE42" s="36">
        <f t="shared" si="14"/>
        <v>-44.68802698145026</v>
      </c>
    </row>
    <row r="43" spans="1:31" ht="12.75">
      <c r="A43" s="242"/>
      <c r="B43" s="5">
        <v>465</v>
      </c>
      <c r="C43" s="3" t="s">
        <v>7</v>
      </c>
      <c r="D43" s="6">
        <v>80</v>
      </c>
      <c r="E43" s="16">
        <v>29</v>
      </c>
      <c r="F43" s="17">
        <f t="shared" si="0"/>
        <v>54.71698113207547</v>
      </c>
      <c r="G43" s="18">
        <v>19</v>
      </c>
      <c r="H43" s="17">
        <f t="shared" si="1"/>
        <v>35.84905660377358</v>
      </c>
      <c r="I43" s="60">
        <v>0</v>
      </c>
      <c r="J43" s="17">
        <f t="shared" si="2"/>
        <v>0</v>
      </c>
      <c r="K43" s="16">
        <v>0</v>
      </c>
      <c r="L43" s="17">
        <f t="shared" si="3"/>
        <v>0</v>
      </c>
      <c r="M43" s="60">
        <v>0</v>
      </c>
      <c r="N43" s="17">
        <f t="shared" si="4"/>
        <v>0</v>
      </c>
      <c r="O43" s="16">
        <v>3</v>
      </c>
      <c r="P43" s="17">
        <f t="shared" si="5"/>
        <v>5.660377358490567</v>
      </c>
      <c r="Q43" s="54">
        <v>2</v>
      </c>
      <c r="R43" s="17">
        <f t="shared" si="6"/>
        <v>3.7735849056603774</v>
      </c>
      <c r="S43" s="16">
        <v>0</v>
      </c>
      <c r="T43" s="17">
        <f t="shared" si="7"/>
        <v>0</v>
      </c>
      <c r="U43" s="54">
        <v>0</v>
      </c>
      <c r="V43" s="17">
        <f t="shared" si="8"/>
        <v>0</v>
      </c>
      <c r="W43" s="63">
        <v>0</v>
      </c>
      <c r="X43" s="17">
        <f t="shared" si="9"/>
        <v>0</v>
      </c>
      <c r="Y43" s="63">
        <f t="shared" si="15"/>
        <v>53</v>
      </c>
      <c r="Z43" s="67">
        <f t="shared" si="10"/>
        <v>100</v>
      </c>
      <c r="AA43" s="16">
        <v>0</v>
      </c>
      <c r="AB43" s="45">
        <f t="shared" si="11"/>
        <v>0</v>
      </c>
      <c r="AC43" s="63">
        <f t="shared" si="12"/>
        <v>53</v>
      </c>
      <c r="AD43" s="45">
        <f t="shared" si="13"/>
        <v>66.25</v>
      </c>
      <c r="AE43" s="36">
        <f t="shared" si="14"/>
        <v>-33.75</v>
      </c>
    </row>
    <row r="44" spans="1:31" ht="12.75">
      <c r="A44" s="242"/>
      <c r="B44" s="5">
        <v>465</v>
      </c>
      <c r="C44" s="3" t="s">
        <v>16</v>
      </c>
      <c r="D44" s="6">
        <v>181</v>
      </c>
      <c r="E44" s="16">
        <v>59</v>
      </c>
      <c r="F44" s="17">
        <f t="shared" si="0"/>
        <v>43.06569343065693</v>
      </c>
      <c r="G44" s="18">
        <v>47</v>
      </c>
      <c r="H44" s="17">
        <f t="shared" si="1"/>
        <v>34.306569343065696</v>
      </c>
      <c r="I44" s="60">
        <v>3</v>
      </c>
      <c r="J44" s="17">
        <f t="shared" si="2"/>
        <v>2.18978102189781</v>
      </c>
      <c r="K44" s="16">
        <v>0</v>
      </c>
      <c r="L44" s="17">
        <f t="shared" si="3"/>
        <v>0</v>
      </c>
      <c r="M44" s="60">
        <v>0</v>
      </c>
      <c r="N44" s="17">
        <f t="shared" si="4"/>
        <v>0</v>
      </c>
      <c r="O44" s="16">
        <v>14</v>
      </c>
      <c r="P44" s="17">
        <f t="shared" si="5"/>
        <v>10.218978102189782</v>
      </c>
      <c r="Q44" s="54">
        <v>1</v>
      </c>
      <c r="R44" s="17">
        <f t="shared" si="6"/>
        <v>0.7299270072992701</v>
      </c>
      <c r="S44" s="16">
        <v>0</v>
      </c>
      <c r="T44" s="17">
        <f t="shared" si="7"/>
        <v>0</v>
      </c>
      <c r="U44" s="54">
        <v>0</v>
      </c>
      <c r="V44" s="17">
        <f t="shared" si="8"/>
        <v>0</v>
      </c>
      <c r="W44" s="63">
        <v>0</v>
      </c>
      <c r="X44" s="17">
        <f t="shared" si="9"/>
        <v>0</v>
      </c>
      <c r="Y44" s="63">
        <f t="shared" si="15"/>
        <v>124</v>
      </c>
      <c r="Z44" s="67">
        <f t="shared" si="10"/>
        <v>90.51094890510949</v>
      </c>
      <c r="AA44" s="16">
        <v>13</v>
      </c>
      <c r="AB44" s="45">
        <f t="shared" si="11"/>
        <v>9.48905109489051</v>
      </c>
      <c r="AC44" s="63">
        <f t="shared" si="12"/>
        <v>137</v>
      </c>
      <c r="AD44" s="45">
        <f t="shared" si="13"/>
        <v>75.69060773480662</v>
      </c>
      <c r="AE44" s="36">
        <f t="shared" si="14"/>
        <v>-24.30939226519338</v>
      </c>
    </row>
    <row r="45" spans="1:31" ht="12.75">
      <c r="A45" s="242"/>
      <c r="B45" s="5">
        <v>466</v>
      </c>
      <c r="C45" s="3" t="s">
        <v>7</v>
      </c>
      <c r="D45" s="6">
        <v>167</v>
      </c>
      <c r="E45" s="16">
        <v>63</v>
      </c>
      <c r="F45" s="17">
        <f aca="true" t="shared" si="16" ref="F45:F74">E45/AC45*100</f>
        <v>64.94845360824742</v>
      </c>
      <c r="G45" s="18">
        <v>26</v>
      </c>
      <c r="H45" s="17">
        <f aca="true" t="shared" si="17" ref="H45:H74">G45/AC45*100</f>
        <v>26.804123711340207</v>
      </c>
      <c r="I45" s="60">
        <v>2</v>
      </c>
      <c r="J45" s="17">
        <f aca="true" t="shared" si="18" ref="J45:J74">I45/AC45*100</f>
        <v>2.0618556701030926</v>
      </c>
      <c r="K45" s="16">
        <v>0</v>
      </c>
      <c r="L45" s="17">
        <f aca="true" t="shared" si="19" ref="L45:L74">K45/AC45*100</f>
        <v>0</v>
      </c>
      <c r="M45" s="60">
        <v>0</v>
      </c>
      <c r="N45" s="17">
        <f aca="true" t="shared" si="20" ref="N45:N74">M45/AC45*100</f>
        <v>0</v>
      </c>
      <c r="O45" s="16">
        <v>4</v>
      </c>
      <c r="P45" s="17">
        <f aca="true" t="shared" si="21" ref="P45:P74">O45/AC45*100</f>
        <v>4.123711340206185</v>
      </c>
      <c r="Q45" s="54">
        <v>2</v>
      </c>
      <c r="R45" s="17">
        <f aca="true" t="shared" si="22" ref="R45:R74">Q45/AC45*100</f>
        <v>2.0618556701030926</v>
      </c>
      <c r="S45" s="16">
        <v>0</v>
      </c>
      <c r="T45" s="17">
        <f aca="true" t="shared" si="23" ref="T45:T74">S45/AC45*100</f>
        <v>0</v>
      </c>
      <c r="U45" s="54">
        <v>0</v>
      </c>
      <c r="V45" s="17">
        <f aca="true" t="shared" si="24" ref="V45:V74">U45/AC45*100</f>
        <v>0</v>
      </c>
      <c r="W45" s="63">
        <v>0</v>
      </c>
      <c r="X45" s="17">
        <f aca="true" t="shared" si="25" ref="X45:X74">W45/AC45*100</f>
        <v>0</v>
      </c>
      <c r="Y45" s="63">
        <f aca="true" t="shared" si="26" ref="Y45:Y74">W45+U45+S45+Q45+O45+M45+K45+I45+G45+E45</f>
        <v>97</v>
      </c>
      <c r="Z45" s="67">
        <f aca="true" t="shared" si="27" ref="Z45:Z74">Y45/AC45*100</f>
        <v>100</v>
      </c>
      <c r="AA45" s="16">
        <v>0</v>
      </c>
      <c r="AB45" s="45">
        <f aca="true" t="shared" si="28" ref="AB45:AB74">AA45/AC45*100</f>
        <v>0</v>
      </c>
      <c r="AC45" s="63">
        <f aca="true" t="shared" si="29" ref="AC45:AC74">Y45+AA45</f>
        <v>97</v>
      </c>
      <c r="AD45" s="45">
        <f aca="true" t="shared" si="30" ref="AD45:AD74">AC45/D45*100</f>
        <v>58.08383233532935</v>
      </c>
      <c r="AE45" s="36">
        <f aca="true" t="shared" si="31" ref="AE45:AE74">AD45-100</f>
        <v>-41.91616766467065</v>
      </c>
    </row>
    <row r="46" spans="1:31" ht="12.75">
      <c r="A46" s="242"/>
      <c r="B46" s="5">
        <v>466</v>
      </c>
      <c r="C46" s="3" t="s">
        <v>16</v>
      </c>
      <c r="D46" s="6">
        <v>120</v>
      </c>
      <c r="E46" s="16">
        <v>49</v>
      </c>
      <c r="F46" s="17">
        <f t="shared" si="16"/>
        <v>62.0253164556962</v>
      </c>
      <c r="G46" s="18">
        <v>20</v>
      </c>
      <c r="H46" s="17">
        <f t="shared" si="17"/>
        <v>25.31645569620253</v>
      </c>
      <c r="I46" s="60">
        <v>3</v>
      </c>
      <c r="J46" s="17">
        <f t="shared" si="18"/>
        <v>3.79746835443038</v>
      </c>
      <c r="K46" s="16">
        <v>0</v>
      </c>
      <c r="L46" s="17">
        <f t="shared" si="19"/>
        <v>0</v>
      </c>
      <c r="M46" s="60">
        <v>0</v>
      </c>
      <c r="N46" s="17">
        <f t="shared" si="20"/>
        <v>0</v>
      </c>
      <c r="O46" s="16">
        <v>1</v>
      </c>
      <c r="P46" s="17">
        <f t="shared" si="21"/>
        <v>1.2658227848101267</v>
      </c>
      <c r="Q46" s="54">
        <v>1</v>
      </c>
      <c r="R46" s="17">
        <f t="shared" si="22"/>
        <v>1.2658227848101267</v>
      </c>
      <c r="S46" s="16">
        <v>0</v>
      </c>
      <c r="T46" s="17">
        <f t="shared" si="23"/>
        <v>0</v>
      </c>
      <c r="U46" s="54">
        <v>0</v>
      </c>
      <c r="V46" s="17">
        <f t="shared" si="24"/>
        <v>0</v>
      </c>
      <c r="W46" s="63">
        <v>0</v>
      </c>
      <c r="X46" s="17">
        <f t="shared" si="25"/>
        <v>0</v>
      </c>
      <c r="Y46" s="63">
        <f t="shared" si="26"/>
        <v>74</v>
      </c>
      <c r="Z46" s="67">
        <f t="shared" si="27"/>
        <v>93.67088607594937</v>
      </c>
      <c r="AA46" s="16">
        <v>5</v>
      </c>
      <c r="AB46" s="45">
        <f t="shared" si="28"/>
        <v>6.329113924050633</v>
      </c>
      <c r="AC46" s="63">
        <f t="shared" si="29"/>
        <v>79</v>
      </c>
      <c r="AD46" s="45">
        <f t="shared" si="30"/>
        <v>65.83333333333333</v>
      </c>
      <c r="AE46" s="36">
        <f t="shared" si="31"/>
        <v>-34.16666666666667</v>
      </c>
    </row>
    <row r="47" spans="1:31" ht="12.75">
      <c r="A47" s="242"/>
      <c r="B47" s="5">
        <v>467</v>
      </c>
      <c r="C47" s="3" t="s">
        <v>7</v>
      </c>
      <c r="D47" s="6">
        <v>454</v>
      </c>
      <c r="E47" s="16">
        <v>139</v>
      </c>
      <c r="F47" s="17">
        <f t="shared" si="16"/>
        <v>46.95945945945946</v>
      </c>
      <c r="G47" s="18">
        <v>136</v>
      </c>
      <c r="H47" s="17">
        <f t="shared" si="17"/>
        <v>45.94594594594595</v>
      </c>
      <c r="I47" s="60">
        <v>3</v>
      </c>
      <c r="J47" s="17">
        <f t="shared" si="18"/>
        <v>1.0135135135135136</v>
      </c>
      <c r="K47" s="16">
        <v>0</v>
      </c>
      <c r="L47" s="17">
        <f t="shared" si="19"/>
        <v>0</v>
      </c>
      <c r="M47" s="60">
        <v>0</v>
      </c>
      <c r="N47" s="17">
        <f t="shared" si="20"/>
        <v>0</v>
      </c>
      <c r="O47" s="16">
        <v>10</v>
      </c>
      <c r="P47" s="17">
        <f t="shared" si="21"/>
        <v>3.3783783783783785</v>
      </c>
      <c r="Q47" s="54">
        <v>0</v>
      </c>
      <c r="R47" s="17">
        <f t="shared" si="22"/>
        <v>0</v>
      </c>
      <c r="S47" s="16">
        <v>0</v>
      </c>
      <c r="T47" s="17">
        <f t="shared" si="23"/>
        <v>0</v>
      </c>
      <c r="U47" s="54">
        <v>0</v>
      </c>
      <c r="V47" s="17">
        <f t="shared" si="24"/>
        <v>0</v>
      </c>
      <c r="W47" s="63">
        <v>0</v>
      </c>
      <c r="X47" s="17">
        <f t="shared" si="25"/>
        <v>0</v>
      </c>
      <c r="Y47" s="63">
        <f t="shared" si="26"/>
        <v>288</v>
      </c>
      <c r="Z47" s="67">
        <f t="shared" si="27"/>
        <v>97.2972972972973</v>
      </c>
      <c r="AA47" s="16">
        <v>8</v>
      </c>
      <c r="AB47" s="45">
        <f t="shared" si="28"/>
        <v>2.7027027027027026</v>
      </c>
      <c r="AC47" s="63">
        <f t="shared" si="29"/>
        <v>296</v>
      </c>
      <c r="AD47" s="45">
        <f t="shared" si="30"/>
        <v>65.19823788546255</v>
      </c>
      <c r="AE47" s="36">
        <f t="shared" si="31"/>
        <v>-34.80176211453745</v>
      </c>
    </row>
    <row r="48" spans="1:31" ht="12.75">
      <c r="A48" s="242"/>
      <c r="B48" s="5">
        <v>468</v>
      </c>
      <c r="C48" s="3" t="s">
        <v>7</v>
      </c>
      <c r="D48" s="6">
        <v>432</v>
      </c>
      <c r="E48" s="16">
        <v>110</v>
      </c>
      <c r="F48" s="17">
        <f t="shared" si="16"/>
        <v>46.41350210970464</v>
      </c>
      <c r="G48" s="18">
        <v>58</v>
      </c>
      <c r="H48" s="17">
        <f t="shared" si="17"/>
        <v>24.47257383966245</v>
      </c>
      <c r="I48" s="60">
        <v>30</v>
      </c>
      <c r="J48" s="17">
        <f t="shared" si="18"/>
        <v>12.658227848101266</v>
      </c>
      <c r="K48" s="16">
        <v>0</v>
      </c>
      <c r="L48" s="17">
        <f t="shared" si="19"/>
        <v>0</v>
      </c>
      <c r="M48" s="60">
        <v>2</v>
      </c>
      <c r="N48" s="17">
        <f t="shared" si="20"/>
        <v>0.8438818565400843</v>
      </c>
      <c r="O48" s="16">
        <v>26</v>
      </c>
      <c r="P48" s="17">
        <f t="shared" si="21"/>
        <v>10.970464135021098</v>
      </c>
      <c r="Q48" s="54">
        <v>5</v>
      </c>
      <c r="R48" s="17">
        <f t="shared" si="22"/>
        <v>2.109704641350211</v>
      </c>
      <c r="S48" s="16">
        <v>0</v>
      </c>
      <c r="T48" s="17">
        <f t="shared" si="23"/>
        <v>0</v>
      </c>
      <c r="U48" s="54">
        <v>0</v>
      </c>
      <c r="V48" s="17">
        <f t="shared" si="24"/>
        <v>0</v>
      </c>
      <c r="W48" s="63">
        <v>0</v>
      </c>
      <c r="X48" s="17">
        <f t="shared" si="25"/>
        <v>0</v>
      </c>
      <c r="Y48" s="63">
        <f t="shared" si="26"/>
        <v>231</v>
      </c>
      <c r="Z48" s="67">
        <f t="shared" si="27"/>
        <v>97.46835443037975</v>
      </c>
      <c r="AA48" s="16">
        <v>6</v>
      </c>
      <c r="AB48" s="45">
        <f t="shared" si="28"/>
        <v>2.5316455696202533</v>
      </c>
      <c r="AC48" s="63">
        <f t="shared" si="29"/>
        <v>237</v>
      </c>
      <c r="AD48" s="45">
        <f t="shared" si="30"/>
        <v>54.861111111111114</v>
      </c>
      <c r="AE48" s="36">
        <f t="shared" si="31"/>
        <v>-45.138888888888886</v>
      </c>
    </row>
    <row r="49" spans="1:31" ht="12.75">
      <c r="A49" s="242"/>
      <c r="B49" s="5">
        <v>468</v>
      </c>
      <c r="C49" s="3" t="s">
        <v>8</v>
      </c>
      <c r="D49" s="6">
        <v>432</v>
      </c>
      <c r="E49" s="16">
        <v>89</v>
      </c>
      <c r="F49" s="17">
        <f t="shared" si="16"/>
        <v>44.94949494949495</v>
      </c>
      <c r="G49" s="18">
        <v>48</v>
      </c>
      <c r="H49" s="17">
        <f t="shared" si="17"/>
        <v>24.242424242424242</v>
      </c>
      <c r="I49" s="60">
        <v>32</v>
      </c>
      <c r="J49" s="17">
        <f t="shared" si="18"/>
        <v>16.161616161616163</v>
      </c>
      <c r="K49" s="16">
        <v>1</v>
      </c>
      <c r="L49" s="17">
        <f t="shared" si="19"/>
        <v>0.5050505050505051</v>
      </c>
      <c r="M49" s="60">
        <v>3</v>
      </c>
      <c r="N49" s="17">
        <f t="shared" si="20"/>
        <v>1.5151515151515151</v>
      </c>
      <c r="O49" s="16">
        <v>7</v>
      </c>
      <c r="P49" s="17">
        <f t="shared" si="21"/>
        <v>3.535353535353535</v>
      </c>
      <c r="Q49" s="54">
        <v>1</v>
      </c>
      <c r="R49" s="17">
        <f t="shared" si="22"/>
        <v>0.5050505050505051</v>
      </c>
      <c r="S49" s="16">
        <v>0</v>
      </c>
      <c r="T49" s="17">
        <f t="shared" si="23"/>
        <v>0</v>
      </c>
      <c r="U49" s="54">
        <v>0</v>
      </c>
      <c r="V49" s="17">
        <f t="shared" si="24"/>
        <v>0</v>
      </c>
      <c r="W49" s="63">
        <v>0</v>
      </c>
      <c r="X49" s="17">
        <f t="shared" si="25"/>
        <v>0</v>
      </c>
      <c r="Y49" s="63">
        <f t="shared" si="26"/>
        <v>181</v>
      </c>
      <c r="Z49" s="67">
        <f t="shared" si="27"/>
        <v>91.41414141414141</v>
      </c>
      <c r="AA49" s="16">
        <v>17</v>
      </c>
      <c r="AB49" s="45">
        <f t="shared" si="28"/>
        <v>8.585858585858585</v>
      </c>
      <c r="AC49" s="63">
        <f t="shared" si="29"/>
        <v>198</v>
      </c>
      <c r="AD49" s="45">
        <f t="shared" si="30"/>
        <v>45.83333333333333</v>
      </c>
      <c r="AE49" s="36">
        <f t="shared" si="31"/>
        <v>-54.16666666666667</v>
      </c>
    </row>
    <row r="50" spans="1:31" ht="12.75">
      <c r="A50" s="242"/>
      <c r="B50" s="5">
        <v>468</v>
      </c>
      <c r="C50" s="3" t="s">
        <v>16</v>
      </c>
      <c r="D50" s="6">
        <v>343</v>
      </c>
      <c r="E50" s="16">
        <v>151</v>
      </c>
      <c r="F50" s="17">
        <f t="shared" si="16"/>
        <v>66.22807017543859</v>
      </c>
      <c r="G50" s="18">
        <v>52</v>
      </c>
      <c r="H50" s="17">
        <f t="shared" si="17"/>
        <v>22.807017543859647</v>
      </c>
      <c r="I50" s="60">
        <v>7</v>
      </c>
      <c r="J50" s="17">
        <f t="shared" si="18"/>
        <v>3.070175438596491</v>
      </c>
      <c r="K50" s="16">
        <v>0</v>
      </c>
      <c r="L50" s="17">
        <f t="shared" si="19"/>
        <v>0</v>
      </c>
      <c r="M50" s="60">
        <v>1</v>
      </c>
      <c r="N50" s="17">
        <f t="shared" si="20"/>
        <v>0.43859649122807015</v>
      </c>
      <c r="O50" s="16">
        <v>6</v>
      </c>
      <c r="P50" s="17">
        <f t="shared" si="21"/>
        <v>2.631578947368421</v>
      </c>
      <c r="Q50" s="54">
        <v>0</v>
      </c>
      <c r="R50" s="17">
        <f t="shared" si="22"/>
        <v>0</v>
      </c>
      <c r="S50" s="16">
        <v>0</v>
      </c>
      <c r="T50" s="17">
        <f t="shared" si="23"/>
        <v>0</v>
      </c>
      <c r="U50" s="54">
        <v>0</v>
      </c>
      <c r="V50" s="17">
        <f t="shared" si="24"/>
        <v>0</v>
      </c>
      <c r="W50" s="63">
        <v>0</v>
      </c>
      <c r="X50" s="17">
        <f t="shared" si="25"/>
        <v>0</v>
      </c>
      <c r="Y50" s="63">
        <f t="shared" si="26"/>
        <v>217</v>
      </c>
      <c r="Z50" s="67">
        <f t="shared" si="27"/>
        <v>95.17543859649122</v>
      </c>
      <c r="AA50" s="16">
        <v>11</v>
      </c>
      <c r="AB50" s="45">
        <f t="shared" si="28"/>
        <v>4.824561403508771</v>
      </c>
      <c r="AC50" s="63">
        <f t="shared" si="29"/>
        <v>228</v>
      </c>
      <c r="AD50" s="45">
        <f t="shared" si="30"/>
        <v>66.47230320699708</v>
      </c>
      <c r="AE50" s="36">
        <f t="shared" si="31"/>
        <v>-33.52769679300292</v>
      </c>
    </row>
    <row r="51" spans="1:31" ht="12.75">
      <c r="A51" s="242"/>
      <c r="B51" s="5">
        <v>469</v>
      </c>
      <c r="C51" s="3" t="s">
        <v>7</v>
      </c>
      <c r="D51" s="6">
        <v>343</v>
      </c>
      <c r="E51" s="16">
        <v>69</v>
      </c>
      <c r="F51" s="17">
        <f t="shared" si="16"/>
        <v>43.39622641509434</v>
      </c>
      <c r="G51" s="18">
        <v>57</v>
      </c>
      <c r="H51" s="17">
        <f t="shared" si="17"/>
        <v>35.84905660377358</v>
      </c>
      <c r="I51" s="60">
        <v>18</v>
      </c>
      <c r="J51" s="17">
        <f t="shared" si="18"/>
        <v>11.320754716981133</v>
      </c>
      <c r="K51" s="16">
        <v>0</v>
      </c>
      <c r="L51" s="17">
        <f t="shared" si="19"/>
        <v>0</v>
      </c>
      <c r="M51" s="60">
        <v>0</v>
      </c>
      <c r="N51" s="17">
        <f t="shared" si="20"/>
        <v>0</v>
      </c>
      <c r="O51" s="16">
        <v>3</v>
      </c>
      <c r="P51" s="17">
        <f t="shared" si="21"/>
        <v>1.8867924528301887</v>
      </c>
      <c r="Q51" s="54">
        <v>0</v>
      </c>
      <c r="R51" s="17">
        <f t="shared" si="22"/>
        <v>0</v>
      </c>
      <c r="S51" s="16">
        <v>0</v>
      </c>
      <c r="T51" s="17">
        <f t="shared" si="23"/>
        <v>0</v>
      </c>
      <c r="U51" s="54">
        <v>0</v>
      </c>
      <c r="V51" s="17">
        <f t="shared" si="24"/>
        <v>0</v>
      </c>
      <c r="W51" s="63">
        <v>0</v>
      </c>
      <c r="X51" s="17">
        <f t="shared" si="25"/>
        <v>0</v>
      </c>
      <c r="Y51" s="63">
        <f t="shared" si="26"/>
        <v>147</v>
      </c>
      <c r="Z51" s="67">
        <f t="shared" si="27"/>
        <v>92.45283018867924</v>
      </c>
      <c r="AA51" s="16">
        <v>12</v>
      </c>
      <c r="AB51" s="45">
        <f t="shared" si="28"/>
        <v>7.547169811320755</v>
      </c>
      <c r="AC51" s="63">
        <f t="shared" si="29"/>
        <v>159</v>
      </c>
      <c r="AD51" s="45">
        <f t="shared" si="30"/>
        <v>46.35568513119534</v>
      </c>
      <c r="AE51" s="36">
        <f t="shared" si="31"/>
        <v>-53.64431486880466</v>
      </c>
    </row>
    <row r="52" spans="1:31" ht="12.75">
      <c r="A52" s="242"/>
      <c r="B52" s="5">
        <v>469</v>
      </c>
      <c r="C52" s="3" t="s">
        <v>16</v>
      </c>
      <c r="D52" s="6">
        <v>92</v>
      </c>
      <c r="E52" s="16">
        <v>26</v>
      </c>
      <c r="F52" s="17">
        <f t="shared" si="16"/>
        <v>38.23529411764706</v>
      </c>
      <c r="G52" s="18">
        <v>28</v>
      </c>
      <c r="H52" s="17">
        <f t="shared" si="17"/>
        <v>41.17647058823529</v>
      </c>
      <c r="I52" s="60">
        <v>2</v>
      </c>
      <c r="J52" s="17">
        <f t="shared" si="18"/>
        <v>2.941176470588235</v>
      </c>
      <c r="K52" s="16">
        <v>0</v>
      </c>
      <c r="L52" s="17">
        <f t="shared" si="19"/>
        <v>0</v>
      </c>
      <c r="M52" s="60">
        <v>0</v>
      </c>
      <c r="N52" s="17">
        <f t="shared" si="20"/>
        <v>0</v>
      </c>
      <c r="O52" s="16">
        <v>4</v>
      </c>
      <c r="P52" s="17">
        <f t="shared" si="21"/>
        <v>5.88235294117647</v>
      </c>
      <c r="Q52" s="54">
        <v>2</v>
      </c>
      <c r="R52" s="17">
        <f t="shared" si="22"/>
        <v>2.941176470588235</v>
      </c>
      <c r="S52" s="16">
        <v>0</v>
      </c>
      <c r="T52" s="17">
        <f t="shared" si="23"/>
        <v>0</v>
      </c>
      <c r="U52" s="54">
        <v>0</v>
      </c>
      <c r="V52" s="17">
        <f t="shared" si="24"/>
        <v>0</v>
      </c>
      <c r="W52" s="63">
        <v>0</v>
      </c>
      <c r="X52" s="17">
        <f t="shared" si="25"/>
        <v>0</v>
      </c>
      <c r="Y52" s="63">
        <f t="shared" si="26"/>
        <v>62</v>
      </c>
      <c r="Z52" s="67">
        <f t="shared" si="27"/>
        <v>91.17647058823529</v>
      </c>
      <c r="AA52" s="16">
        <v>6</v>
      </c>
      <c r="AB52" s="45">
        <f t="shared" si="28"/>
        <v>8.823529411764707</v>
      </c>
      <c r="AC52" s="63">
        <f t="shared" si="29"/>
        <v>68</v>
      </c>
      <c r="AD52" s="45">
        <f t="shared" si="30"/>
        <v>73.91304347826086</v>
      </c>
      <c r="AE52" s="36">
        <f t="shared" si="31"/>
        <v>-26.08695652173914</v>
      </c>
    </row>
    <row r="53" spans="1:31" ht="12.75">
      <c r="A53" s="242"/>
      <c r="B53" s="5">
        <v>470</v>
      </c>
      <c r="C53" s="3" t="s">
        <v>7</v>
      </c>
      <c r="D53" s="6">
        <v>383</v>
      </c>
      <c r="E53" s="16">
        <v>96</v>
      </c>
      <c r="F53" s="17">
        <f t="shared" si="16"/>
        <v>49.48453608247423</v>
      </c>
      <c r="G53" s="18">
        <v>73</v>
      </c>
      <c r="H53" s="17">
        <f t="shared" si="17"/>
        <v>37.628865979381445</v>
      </c>
      <c r="I53" s="60">
        <v>14</v>
      </c>
      <c r="J53" s="17">
        <f t="shared" si="18"/>
        <v>7.216494845360824</v>
      </c>
      <c r="K53" s="16">
        <v>0</v>
      </c>
      <c r="L53" s="17">
        <f t="shared" si="19"/>
        <v>0</v>
      </c>
      <c r="M53" s="60">
        <v>0</v>
      </c>
      <c r="N53" s="17">
        <f t="shared" si="20"/>
        <v>0</v>
      </c>
      <c r="O53" s="16">
        <v>2</v>
      </c>
      <c r="P53" s="17">
        <f t="shared" si="21"/>
        <v>1.0309278350515463</v>
      </c>
      <c r="Q53" s="54">
        <v>1</v>
      </c>
      <c r="R53" s="17">
        <f t="shared" si="22"/>
        <v>0.5154639175257731</v>
      </c>
      <c r="S53" s="16">
        <v>0</v>
      </c>
      <c r="T53" s="17">
        <f t="shared" si="23"/>
        <v>0</v>
      </c>
      <c r="U53" s="54">
        <v>0</v>
      </c>
      <c r="V53" s="17">
        <f t="shared" si="24"/>
        <v>0</v>
      </c>
      <c r="W53" s="63">
        <v>0</v>
      </c>
      <c r="X53" s="17">
        <f t="shared" si="25"/>
        <v>0</v>
      </c>
      <c r="Y53" s="63">
        <f t="shared" si="26"/>
        <v>186</v>
      </c>
      <c r="Z53" s="67">
        <f t="shared" si="27"/>
        <v>95.87628865979381</v>
      </c>
      <c r="AA53" s="16">
        <v>8</v>
      </c>
      <c r="AB53" s="45">
        <f t="shared" si="28"/>
        <v>4.123711340206185</v>
      </c>
      <c r="AC53" s="63">
        <f t="shared" si="29"/>
        <v>194</v>
      </c>
      <c r="AD53" s="45">
        <f t="shared" si="30"/>
        <v>50.65274151436031</v>
      </c>
      <c r="AE53" s="36">
        <f t="shared" si="31"/>
        <v>-49.34725848563969</v>
      </c>
    </row>
    <row r="54" spans="1:31" ht="12.75">
      <c r="A54" s="242"/>
      <c r="B54" s="5">
        <v>470</v>
      </c>
      <c r="C54" s="3" t="s">
        <v>8</v>
      </c>
      <c r="D54" s="6">
        <v>384</v>
      </c>
      <c r="E54" s="16">
        <v>122</v>
      </c>
      <c r="F54" s="17">
        <f t="shared" si="16"/>
        <v>51.04602510460251</v>
      </c>
      <c r="G54" s="18">
        <v>97</v>
      </c>
      <c r="H54" s="17">
        <f t="shared" si="17"/>
        <v>40.58577405857741</v>
      </c>
      <c r="I54" s="60">
        <v>8</v>
      </c>
      <c r="J54" s="17">
        <f t="shared" si="18"/>
        <v>3.3472803347280333</v>
      </c>
      <c r="K54" s="16">
        <v>0</v>
      </c>
      <c r="L54" s="17">
        <f t="shared" si="19"/>
        <v>0</v>
      </c>
      <c r="M54" s="60">
        <v>1</v>
      </c>
      <c r="N54" s="17">
        <f t="shared" si="20"/>
        <v>0.41841004184100417</v>
      </c>
      <c r="O54" s="16">
        <v>6</v>
      </c>
      <c r="P54" s="17">
        <f t="shared" si="21"/>
        <v>2.510460251046025</v>
      </c>
      <c r="Q54" s="54">
        <v>1</v>
      </c>
      <c r="R54" s="17">
        <f t="shared" si="22"/>
        <v>0.41841004184100417</v>
      </c>
      <c r="S54" s="16">
        <v>0</v>
      </c>
      <c r="T54" s="17">
        <f t="shared" si="23"/>
        <v>0</v>
      </c>
      <c r="U54" s="54">
        <v>0</v>
      </c>
      <c r="V54" s="17">
        <f t="shared" si="24"/>
        <v>0</v>
      </c>
      <c r="W54" s="63">
        <v>0</v>
      </c>
      <c r="X54" s="17">
        <f t="shared" si="25"/>
        <v>0</v>
      </c>
      <c r="Y54" s="63">
        <f t="shared" si="26"/>
        <v>235</v>
      </c>
      <c r="Z54" s="67">
        <f t="shared" si="27"/>
        <v>98.32635983263597</v>
      </c>
      <c r="AA54" s="16">
        <v>4</v>
      </c>
      <c r="AB54" s="45">
        <f t="shared" si="28"/>
        <v>1.6736401673640167</v>
      </c>
      <c r="AC54" s="63">
        <f t="shared" si="29"/>
        <v>239</v>
      </c>
      <c r="AD54" s="45">
        <f t="shared" si="30"/>
        <v>62.239583333333336</v>
      </c>
      <c r="AE54" s="36">
        <f t="shared" si="31"/>
        <v>-37.760416666666664</v>
      </c>
    </row>
    <row r="55" spans="1:31" ht="12.75">
      <c r="A55" s="242"/>
      <c r="B55" s="5">
        <v>471</v>
      </c>
      <c r="C55" s="3" t="s">
        <v>7</v>
      </c>
      <c r="D55" s="6">
        <v>457</v>
      </c>
      <c r="E55" s="16">
        <v>158</v>
      </c>
      <c r="F55" s="17">
        <f t="shared" si="16"/>
        <v>66.38655462184873</v>
      </c>
      <c r="G55" s="18">
        <v>43</v>
      </c>
      <c r="H55" s="17">
        <f t="shared" si="17"/>
        <v>18.067226890756302</v>
      </c>
      <c r="I55" s="60">
        <v>9</v>
      </c>
      <c r="J55" s="17">
        <f t="shared" si="18"/>
        <v>3.7815126050420167</v>
      </c>
      <c r="K55" s="16">
        <v>2</v>
      </c>
      <c r="L55" s="17">
        <f t="shared" si="19"/>
        <v>0.8403361344537815</v>
      </c>
      <c r="M55" s="60">
        <v>2</v>
      </c>
      <c r="N55" s="17">
        <f t="shared" si="20"/>
        <v>0.8403361344537815</v>
      </c>
      <c r="O55" s="16">
        <v>4</v>
      </c>
      <c r="P55" s="17">
        <f t="shared" si="21"/>
        <v>1.680672268907563</v>
      </c>
      <c r="Q55" s="54">
        <v>1</v>
      </c>
      <c r="R55" s="17">
        <f t="shared" si="22"/>
        <v>0.42016806722689076</v>
      </c>
      <c r="S55" s="16">
        <v>0</v>
      </c>
      <c r="T55" s="17">
        <f t="shared" si="23"/>
        <v>0</v>
      </c>
      <c r="U55" s="54">
        <v>0</v>
      </c>
      <c r="V55" s="17">
        <f t="shared" si="24"/>
        <v>0</v>
      </c>
      <c r="W55" s="63">
        <v>0</v>
      </c>
      <c r="X55" s="17">
        <f t="shared" si="25"/>
        <v>0</v>
      </c>
      <c r="Y55" s="63">
        <f t="shared" si="26"/>
        <v>219</v>
      </c>
      <c r="Z55" s="67">
        <f t="shared" si="27"/>
        <v>92.01680672268907</v>
      </c>
      <c r="AA55" s="16">
        <v>19</v>
      </c>
      <c r="AB55" s="45">
        <f t="shared" si="28"/>
        <v>7.9831932773109235</v>
      </c>
      <c r="AC55" s="63">
        <f t="shared" si="29"/>
        <v>238</v>
      </c>
      <c r="AD55" s="45">
        <f t="shared" si="30"/>
        <v>52.078774617067836</v>
      </c>
      <c r="AE55" s="36">
        <f t="shared" si="31"/>
        <v>-47.921225382932164</v>
      </c>
    </row>
    <row r="56" spans="1:31" ht="12.75">
      <c r="A56" s="242"/>
      <c r="B56" s="5">
        <v>471</v>
      </c>
      <c r="C56" s="3" t="s">
        <v>16</v>
      </c>
      <c r="D56" s="6">
        <v>385</v>
      </c>
      <c r="E56" s="16">
        <v>160</v>
      </c>
      <c r="F56" s="17">
        <f t="shared" si="16"/>
        <v>60.836501901140686</v>
      </c>
      <c r="G56" s="18">
        <v>31</v>
      </c>
      <c r="H56" s="17">
        <f t="shared" si="17"/>
        <v>11.787072243346007</v>
      </c>
      <c r="I56" s="60">
        <v>13</v>
      </c>
      <c r="J56" s="17">
        <f t="shared" si="18"/>
        <v>4.942965779467681</v>
      </c>
      <c r="K56" s="16">
        <v>0</v>
      </c>
      <c r="L56" s="17">
        <f t="shared" si="19"/>
        <v>0</v>
      </c>
      <c r="M56" s="60">
        <v>0</v>
      </c>
      <c r="N56" s="17">
        <f t="shared" si="20"/>
        <v>0</v>
      </c>
      <c r="O56" s="16">
        <v>24</v>
      </c>
      <c r="P56" s="17">
        <f t="shared" si="21"/>
        <v>9.125475285171103</v>
      </c>
      <c r="Q56" s="54">
        <v>9</v>
      </c>
      <c r="R56" s="17">
        <f t="shared" si="22"/>
        <v>3.4220532319391634</v>
      </c>
      <c r="S56" s="16">
        <v>0</v>
      </c>
      <c r="T56" s="17">
        <f t="shared" si="23"/>
        <v>0</v>
      </c>
      <c r="U56" s="54">
        <v>0</v>
      </c>
      <c r="V56" s="17">
        <f t="shared" si="24"/>
        <v>0</v>
      </c>
      <c r="W56" s="63">
        <v>0</v>
      </c>
      <c r="X56" s="17">
        <f t="shared" si="25"/>
        <v>0</v>
      </c>
      <c r="Y56" s="63">
        <f t="shared" si="26"/>
        <v>237</v>
      </c>
      <c r="Z56" s="67">
        <f t="shared" si="27"/>
        <v>90.11406844106465</v>
      </c>
      <c r="AA56" s="16">
        <v>26</v>
      </c>
      <c r="AB56" s="45">
        <f t="shared" si="28"/>
        <v>9.885931558935361</v>
      </c>
      <c r="AC56" s="63">
        <f t="shared" si="29"/>
        <v>263</v>
      </c>
      <c r="AD56" s="45">
        <f t="shared" si="30"/>
        <v>68.31168831168831</v>
      </c>
      <c r="AE56" s="36">
        <f t="shared" si="31"/>
        <v>-31.688311688311686</v>
      </c>
    </row>
    <row r="57" spans="1:31" ht="12.75">
      <c r="A57" s="242"/>
      <c r="B57" s="5">
        <v>475</v>
      </c>
      <c r="C57" s="3" t="s">
        <v>7</v>
      </c>
      <c r="D57" s="6">
        <v>381</v>
      </c>
      <c r="E57" s="16">
        <v>63</v>
      </c>
      <c r="F57" s="17">
        <f t="shared" si="16"/>
        <v>37.278106508875744</v>
      </c>
      <c r="G57" s="18">
        <v>66</v>
      </c>
      <c r="H57" s="17">
        <f t="shared" si="17"/>
        <v>39.053254437869825</v>
      </c>
      <c r="I57" s="60">
        <v>22</v>
      </c>
      <c r="J57" s="17">
        <f t="shared" si="18"/>
        <v>13.017751479289942</v>
      </c>
      <c r="K57" s="16">
        <v>0</v>
      </c>
      <c r="L57" s="17">
        <f t="shared" si="19"/>
        <v>0</v>
      </c>
      <c r="M57" s="60">
        <v>2</v>
      </c>
      <c r="N57" s="17">
        <f t="shared" si="20"/>
        <v>1.183431952662722</v>
      </c>
      <c r="O57" s="16">
        <v>10</v>
      </c>
      <c r="P57" s="17">
        <f t="shared" si="21"/>
        <v>5.9171597633136095</v>
      </c>
      <c r="Q57" s="54">
        <v>0</v>
      </c>
      <c r="R57" s="17">
        <f t="shared" si="22"/>
        <v>0</v>
      </c>
      <c r="S57" s="16">
        <v>0</v>
      </c>
      <c r="T57" s="17">
        <f t="shared" si="23"/>
        <v>0</v>
      </c>
      <c r="U57" s="54">
        <v>0</v>
      </c>
      <c r="V57" s="17">
        <f t="shared" si="24"/>
        <v>0</v>
      </c>
      <c r="W57" s="63">
        <v>0</v>
      </c>
      <c r="X57" s="17">
        <f t="shared" si="25"/>
        <v>0</v>
      </c>
      <c r="Y57" s="63">
        <f t="shared" si="26"/>
        <v>163</v>
      </c>
      <c r="Z57" s="67">
        <f t="shared" si="27"/>
        <v>96.44970414201184</v>
      </c>
      <c r="AA57" s="16">
        <v>6</v>
      </c>
      <c r="AB57" s="45">
        <f t="shared" si="28"/>
        <v>3.5502958579881656</v>
      </c>
      <c r="AC57" s="63">
        <f t="shared" si="29"/>
        <v>169</v>
      </c>
      <c r="AD57" s="45">
        <f t="shared" si="30"/>
        <v>44.35695538057743</v>
      </c>
      <c r="AE57" s="36">
        <f t="shared" si="31"/>
        <v>-55.64304461942257</v>
      </c>
    </row>
    <row r="58" spans="1:31" ht="12.75">
      <c r="A58" s="242"/>
      <c r="B58" s="5">
        <v>475</v>
      </c>
      <c r="C58" s="3" t="s">
        <v>8</v>
      </c>
      <c r="D58" s="6">
        <v>382</v>
      </c>
      <c r="E58" s="16">
        <v>55</v>
      </c>
      <c r="F58" s="17">
        <f t="shared" si="16"/>
        <v>31.07344632768362</v>
      </c>
      <c r="G58" s="18">
        <v>74</v>
      </c>
      <c r="H58" s="17">
        <f t="shared" si="17"/>
        <v>41.80790960451977</v>
      </c>
      <c r="I58" s="60">
        <v>13</v>
      </c>
      <c r="J58" s="17">
        <f t="shared" si="18"/>
        <v>7.344632768361582</v>
      </c>
      <c r="K58" s="16">
        <v>1</v>
      </c>
      <c r="L58" s="17">
        <f t="shared" si="19"/>
        <v>0.5649717514124294</v>
      </c>
      <c r="M58" s="60">
        <v>1</v>
      </c>
      <c r="N58" s="17">
        <f t="shared" si="20"/>
        <v>0.5649717514124294</v>
      </c>
      <c r="O58" s="16">
        <v>12</v>
      </c>
      <c r="P58" s="17">
        <f t="shared" si="21"/>
        <v>6.779661016949152</v>
      </c>
      <c r="Q58" s="54">
        <v>0</v>
      </c>
      <c r="R58" s="17">
        <f t="shared" si="22"/>
        <v>0</v>
      </c>
      <c r="S58" s="16">
        <v>0</v>
      </c>
      <c r="T58" s="17">
        <f t="shared" si="23"/>
        <v>0</v>
      </c>
      <c r="U58" s="54">
        <v>0</v>
      </c>
      <c r="V58" s="17">
        <f t="shared" si="24"/>
        <v>0</v>
      </c>
      <c r="W58" s="63">
        <v>0</v>
      </c>
      <c r="X58" s="17">
        <f t="shared" si="25"/>
        <v>0</v>
      </c>
      <c r="Y58" s="63">
        <f t="shared" si="26"/>
        <v>156</v>
      </c>
      <c r="Z58" s="67">
        <f t="shared" si="27"/>
        <v>88.13559322033898</v>
      </c>
      <c r="AA58" s="16">
        <v>21</v>
      </c>
      <c r="AB58" s="45">
        <f t="shared" si="28"/>
        <v>11.864406779661017</v>
      </c>
      <c r="AC58" s="63">
        <f t="shared" si="29"/>
        <v>177</v>
      </c>
      <c r="AD58" s="45">
        <f t="shared" si="30"/>
        <v>46.33507853403142</v>
      </c>
      <c r="AE58" s="36">
        <f t="shared" si="31"/>
        <v>-53.66492146596858</v>
      </c>
    </row>
    <row r="59" spans="1:31" ht="12.75">
      <c r="A59" s="242"/>
      <c r="B59" s="5">
        <v>476</v>
      </c>
      <c r="C59" s="3" t="s">
        <v>7</v>
      </c>
      <c r="D59" s="6">
        <v>726</v>
      </c>
      <c r="E59" s="16">
        <v>133</v>
      </c>
      <c r="F59" s="17">
        <f t="shared" si="16"/>
        <v>41.5625</v>
      </c>
      <c r="G59" s="18">
        <v>102</v>
      </c>
      <c r="H59" s="17">
        <f t="shared" si="17"/>
        <v>31.874999999999996</v>
      </c>
      <c r="I59" s="60">
        <v>30</v>
      </c>
      <c r="J59" s="17">
        <f t="shared" si="18"/>
        <v>9.375</v>
      </c>
      <c r="K59" s="16">
        <v>2</v>
      </c>
      <c r="L59" s="17">
        <f t="shared" si="19"/>
        <v>0.625</v>
      </c>
      <c r="M59" s="60">
        <v>1</v>
      </c>
      <c r="N59" s="17">
        <f t="shared" si="20"/>
        <v>0.3125</v>
      </c>
      <c r="O59" s="16">
        <v>33</v>
      </c>
      <c r="P59" s="17">
        <f t="shared" si="21"/>
        <v>10.3125</v>
      </c>
      <c r="Q59" s="54">
        <v>4</v>
      </c>
      <c r="R59" s="17">
        <f t="shared" si="22"/>
        <v>1.25</v>
      </c>
      <c r="S59" s="16">
        <v>0</v>
      </c>
      <c r="T59" s="17">
        <f t="shared" si="23"/>
        <v>0</v>
      </c>
      <c r="U59" s="54">
        <v>0</v>
      </c>
      <c r="V59" s="17">
        <f t="shared" si="24"/>
        <v>0</v>
      </c>
      <c r="W59" s="63">
        <v>0</v>
      </c>
      <c r="X59" s="17">
        <f t="shared" si="25"/>
        <v>0</v>
      </c>
      <c r="Y59" s="63">
        <f t="shared" si="26"/>
        <v>305</v>
      </c>
      <c r="Z59" s="67">
        <f t="shared" si="27"/>
        <v>95.3125</v>
      </c>
      <c r="AA59" s="16">
        <v>15</v>
      </c>
      <c r="AB59" s="45">
        <f t="shared" si="28"/>
        <v>4.6875</v>
      </c>
      <c r="AC59" s="63">
        <f t="shared" si="29"/>
        <v>320</v>
      </c>
      <c r="AD59" s="45">
        <f t="shared" si="30"/>
        <v>44.0771349862259</v>
      </c>
      <c r="AE59" s="36">
        <f t="shared" si="31"/>
        <v>-55.9228650137741</v>
      </c>
    </row>
    <row r="60" spans="1:31" ht="12.75">
      <c r="A60" s="242"/>
      <c r="B60" s="5">
        <v>477</v>
      </c>
      <c r="C60" s="3" t="s">
        <v>7</v>
      </c>
      <c r="D60" s="6">
        <v>429</v>
      </c>
      <c r="E60" s="16">
        <v>66</v>
      </c>
      <c r="F60" s="17">
        <f t="shared" si="16"/>
        <v>35.1063829787234</v>
      </c>
      <c r="G60" s="18">
        <v>57</v>
      </c>
      <c r="H60" s="17">
        <f t="shared" si="17"/>
        <v>30.319148936170215</v>
      </c>
      <c r="I60" s="60">
        <v>33</v>
      </c>
      <c r="J60" s="17">
        <f t="shared" si="18"/>
        <v>17.5531914893617</v>
      </c>
      <c r="K60" s="16">
        <v>1</v>
      </c>
      <c r="L60" s="17">
        <f t="shared" si="19"/>
        <v>0.5319148936170213</v>
      </c>
      <c r="M60" s="60">
        <v>1</v>
      </c>
      <c r="N60" s="17">
        <f t="shared" si="20"/>
        <v>0.5319148936170213</v>
      </c>
      <c r="O60" s="16">
        <v>18</v>
      </c>
      <c r="P60" s="17">
        <f t="shared" si="21"/>
        <v>9.574468085106384</v>
      </c>
      <c r="Q60" s="54">
        <v>1</v>
      </c>
      <c r="R60" s="17">
        <f t="shared" si="22"/>
        <v>0.5319148936170213</v>
      </c>
      <c r="S60" s="16">
        <v>0</v>
      </c>
      <c r="T60" s="17">
        <f t="shared" si="23"/>
        <v>0</v>
      </c>
      <c r="U60" s="54">
        <v>0</v>
      </c>
      <c r="V60" s="17">
        <f t="shared" si="24"/>
        <v>0</v>
      </c>
      <c r="W60" s="63">
        <v>0</v>
      </c>
      <c r="X60" s="17">
        <f t="shared" si="25"/>
        <v>0</v>
      </c>
      <c r="Y60" s="63">
        <f t="shared" si="26"/>
        <v>177</v>
      </c>
      <c r="Z60" s="67">
        <f t="shared" si="27"/>
        <v>94.14893617021278</v>
      </c>
      <c r="AA60" s="16">
        <v>11</v>
      </c>
      <c r="AB60" s="45">
        <f t="shared" si="28"/>
        <v>5.851063829787234</v>
      </c>
      <c r="AC60" s="63">
        <f t="shared" si="29"/>
        <v>188</v>
      </c>
      <c r="AD60" s="45">
        <f t="shared" si="30"/>
        <v>43.82284382284382</v>
      </c>
      <c r="AE60" s="36">
        <f t="shared" si="31"/>
        <v>-56.17715617715618</v>
      </c>
    </row>
    <row r="61" spans="1:31" ht="12.75">
      <c r="A61" s="242"/>
      <c r="B61" s="5">
        <v>477</v>
      </c>
      <c r="C61" s="3" t="s">
        <v>8</v>
      </c>
      <c r="D61" s="6">
        <v>430</v>
      </c>
      <c r="E61" s="16">
        <v>74</v>
      </c>
      <c r="F61" s="17">
        <f t="shared" si="16"/>
        <v>34.10138248847927</v>
      </c>
      <c r="G61" s="18">
        <v>64</v>
      </c>
      <c r="H61" s="17">
        <f t="shared" si="17"/>
        <v>29.493087557603687</v>
      </c>
      <c r="I61" s="60">
        <v>42</v>
      </c>
      <c r="J61" s="17">
        <f t="shared" si="18"/>
        <v>19.35483870967742</v>
      </c>
      <c r="K61" s="16">
        <v>0</v>
      </c>
      <c r="L61" s="17">
        <f t="shared" si="19"/>
        <v>0</v>
      </c>
      <c r="M61" s="60">
        <v>2</v>
      </c>
      <c r="N61" s="17">
        <f t="shared" si="20"/>
        <v>0.9216589861751152</v>
      </c>
      <c r="O61" s="16">
        <v>20</v>
      </c>
      <c r="P61" s="17">
        <f t="shared" si="21"/>
        <v>9.216589861751153</v>
      </c>
      <c r="Q61" s="54">
        <v>2</v>
      </c>
      <c r="R61" s="17">
        <f t="shared" si="22"/>
        <v>0.9216589861751152</v>
      </c>
      <c r="S61" s="16">
        <v>0</v>
      </c>
      <c r="T61" s="17">
        <f t="shared" si="23"/>
        <v>0</v>
      </c>
      <c r="U61" s="54">
        <v>0</v>
      </c>
      <c r="V61" s="17">
        <f t="shared" si="24"/>
        <v>0</v>
      </c>
      <c r="W61" s="63">
        <v>0</v>
      </c>
      <c r="X61" s="17">
        <f t="shared" si="25"/>
        <v>0</v>
      </c>
      <c r="Y61" s="63">
        <f t="shared" si="26"/>
        <v>204</v>
      </c>
      <c r="Z61" s="67">
        <f t="shared" si="27"/>
        <v>94.00921658986175</v>
      </c>
      <c r="AA61" s="16">
        <v>13</v>
      </c>
      <c r="AB61" s="45">
        <f t="shared" si="28"/>
        <v>5.990783410138248</v>
      </c>
      <c r="AC61" s="63">
        <f t="shared" si="29"/>
        <v>217</v>
      </c>
      <c r="AD61" s="45">
        <f t="shared" si="30"/>
        <v>50.46511627906977</v>
      </c>
      <c r="AE61" s="36">
        <f t="shared" si="31"/>
        <v>-49.53488372093023</v>
      </c>
    </row>
    <row r="62" spans="1:31" ht="12.75">
      <c r="A62" s="242"/>
      <c r="B62" s="5">
        <v>480</v>
      </c>
      <c r="C62" s="3" t="s">
        <v>7</v>
      </c>
      <c r="D62" s="6">
        <v>689</v>
      </c>
      <c r="E62" s="16">
        <v>217</v>
      </c>
      <c r="F62" s="17">
        <f t="shared" si="16"/>
        <v>54.11471321695761</v>
      </c>
      <c r="G62" s="18">
        <v>144</v>
      </c>
      <c r="H62" s="17">
        <f t="shared" si="17"/>
        <v>35.910224438902745</v>
      </c>
      <c r="I62" s="60">
        <v>11</v>
      </c>
      <c r="J62" s="17">
        <f t="shared" si="18"/>
        <v>2.7431421446384037</v>
      </c>
      <c r="K62" s="16">
        <v>0</v>
      </c>
      <c r="L62" s="17">
        <f t="shared" si="19"/>
        <v>0</v>
      </c>
      <c r="M62" s="60">
        <v>1</v>
      </c>
      <c r="N62" s="17">
        <f t="shared" si="20"/>
        <v>0.24937655860349126</v>
      </c>
      <c r="O62" s="16">
        <v>14</v>
      </c>
      <c r="P62" s="17">
        <f t="shared" si="21"/>
        <v>3.4912718204488775</v>
      </c>
      <c r="Q62" s="54">
        <v>0</v>
      </c>
      <c r="R62" s="17">
        <f t="shared" si="22"/>
        <v>0</v>
      </c>
      <c r="S62" s="16">
        <v>0</v>
      </c>
      <c r="T62" s="17">
        <f t="shared" si="23"/>
        <v>0</v>
      </c>
      <c r="U62" s="54">
        <v>0</v>
      </c>
      <c r="V62" s="17">
        <f t="shared" si="24"/>
        <v>0</v>
      </c>
      <c r="W62" s="63">
        <v>0</v>
      </c>
      <c r="X62" s="17">
        <f t="shared" si="25"/>
        <v>0</v>
      </c>
      <c r="Y62" s="63">
        <f t="shared" si="26"/>
        <v>387</v>
      </c>
      <c r="Z62" s="67">
        <f t="shared" si="27"/>
        <v>96.50872817955111</v>
      </c>
      <c r="AA62" s="16">
        <v>14</v>
      </c>
      <c r="AB62" s="45">
        <f t="shared" si="28"/>
        <v>3.4912718204488775</v>
      </c>
      <c r="AC62" s="63">
        <f t="shared" si="29"/>
        <v>401</v>
      </c>
      <c r="AD62" s="45">
        <f t="shared" si="30"/>
        <v>58.20029027576198</v>
      </c>
      <c r="AE62" s="36">
        <f t="shared" si="31"/>
        <v>-41.79970972423802</v>
      </c>
    </row>
    <row r="63" spans="1:31" ht="12.75">
      <c r="A63" s="242"/>
      <c r="B63" s="5">
        <v>481</v>
      </c>
      <c r="C63" s="3" t="s">
        <v>7</v>
      </c>
      <c r="D63" s="6">
        <v>733</v>
      </c>
      <c r="E63" s="16">
        <v>108</v>
      </c>
      <c r="F63" s="17">
        <f t="shared" si="16"/>
        <v>30.681818181818183</v>
      </c>
      <c r="G63" s="18">
        <v>166</v>
      </c>
      <c r="H63" s="17">
        <f t="shared" si="17"/>
        <v>47.159090909090914</v>
      </c>
      <c r="I63" s="60">
        <v>57</v>
      </c>
      <c r="J63" s="17">
        <f t="shared" si="18"/>
        <v>16.193181818181817</v>
      </c>
      <c r="K63" s="16">
        <v>0</v>
      </c>
      <c r="L63" s="17">
        <f t="shared" si="19"/>
        <v>0</v>
      </c>
      <c r="M63" s="60">
        <v>3</v>
      </c>
      <c r="N63" s="17">
        <f t="shared" si="20"/>
        <v>0.8522727272727272</v>
      </c>
      <c r="O63" s="16">
        <v>8</v>
      </c>
      <c r="P63" s="17">
        <f t="shared" si="21"/>
        <v>2.272727272727273</v>
      </c>
      <c r="Q63" s="54">
        <v>1</v>
      </c>
      <c r="R63" s="17">
        <f t="shared" si="22"/>
        <v>0.2840909090909091</v>
      </c>
      <c r="S63" s="16">
        <v>0</v>
      </c>
      <c r="T63" s="17">
        <f t="shared" si="23"/>
        <v>0</v>
      </c>
      <c r="U63" s="54">
        <v>0</v>
      </c>
      <c r="V63" s="17">
        <f t="shared" si="24"/>
        <v>0</v>
      </c>
      <c r="W63" s="63">
        <v>0</v>
      </c>
      <c r="X63" s="17">
        <f t="shared" si="25"/>
        <v>0</v>
      </c>
      <c r="Y63" s="63">
        <f t="shared" si="26"/>
        <v>343</v>
      </c>
      <c r="Z63" s="67">
        <f t="shared" si="27"/>
        <v>97.44318181818183</v>
      </c>
      <c r="AA63" s="16">
        <v>9</v>
      </c>
      <c r="AB63" s="45">
        <f t="shared" si="28"/>
        <v>2.556818181818182</v>
      </c>
      <c r="AC63" s="63">
        <f t="shared" si="29"/>
        <v>352</v>
      </c>
      <c r="AD63" s="45">
        <f t="shared" si="30"/>
        <v>48.0218281036835</v>
      </c>
      <c r="AE63" s="36">
        <f t="shared" si="31"/>
        <v>-51.9781718963165</v>
      </c>
    </row>
    <row r="64" spans="1:31" ht="12.75">
      <c r="A64" s="242"/>
      <c r="B64" s="5">
        <v>481</v>
      </c>
      <c r="C64" s="3" t="s">
        <v>16</v>
      </c>
      <c r="D64" s="6">
        <v>201</v>
      </c>
      <c r="E64" s="16">
        <v>39</v>
      </c>
      <c r="F64" s="17">
        <f t="shared" si="16"/>
        <v>39.795918367346935</v>
      </c>
      <c r="G64" s="18">
        <v>55</v>
      </c>
      <c r="H64" s="17">
        <f t="shared" si="17"/>
        <v>56.12244897959183</v>
      </c>
      <c r="I64" s="60">
        <v>3</v>
      </c>
      <c r="J64" s="17">
        <f t="shared" si="18"/>
        <v>3.061224489795918</v>
      </c>
      <c r="K64" s="16">
        <v>0</v>
      </c>
      <c r="L64" s="17">
        <f t="shared" si="19"/>
        <v>0</v>
      </c>
      <c r="M64" s="60">
        <v>0</v>
      </c>
      <c r="N64" s="17">
        <f t="shared" si="20"/>
        <v>0</v>
      </c>
      <c r="O64" s="16">
        <v>1</v>
      </c>
      <c r="P64" s="17">
        <f t="shared" si="21"/>
        <v>1.0204081632653061</v>
      </c>
      <c r="Q64" s="54">
        <v>0</v>
      </c>
      <c r="R64" s="17">
        <f t="shared" si="22"/>
        <v>0</v>
      </c>
      <c r="S64" s="16">
        <v>0</v>
      </c>
      <c r="T64" s="17">
        <f t="shared" si="23"/>
        <v>0</v>
      </c>
      <c r="U64" s="54">
        <v>0</v>
      </c>
      <c r="V64" s="17">
        <f t="shared" si="24"/>
        <v>0</v>
      </c>
      <c r="W64" s="63">
        <v>0</v>
      </c>
      <c r="X64" s="17">
        <f t="shared" si="25"/>
        <v>0</v>
      </c>
      <c r="Y64" s="63">
        <f t="shared" si="26"/>
        <v>98</v>
      </c>
      <c r="Z64" s="67">
        <f t="shared" si="27"/>
        <v>100</v>
      </c>
      <c r="AA64" s="16">
        <v>0</v>
      </c>
      <c r="AB64" s="45">
        <f t="shared" si="28"/>
        <v>0</v>
      </c>
      <c r="AC64" s="63">
        <f t="shared" si="29"/>
        <v>98</v>
      </c>
      <c r="AD64" s="45">
        <f t="shared" si="30"/>
        <v>48.756218905472636</v>
      </c>
      <c r="AE64" s="36">
        <f t="shared" si="31"/>
        <v>-51.243781094527364</v>
      </c>
    </row>
    <row r="65" spans="1:31" ht="12.75">
      <c r="A65" s="242"/>
      <c r="B65" s="5">
        <v>482</v>
      </c>
      <c r="C65" s="3" t="s">
        <v>7</v>
      </c>
      <c r="D65" s="6">
        <v>408</v>
      </c>
      <c r="E65" s="16">
        <v>120</v>
      </c>
      <c r="F65" s="17">
        <f t="shared" si="16"/>
        <v>59.4059405940594</v>
      </c>
      <c r="G65" s="18">
        <v>72</v>
      </c>
      <c r="H65" s="17">
        <f t="shared" si="17"/>
        <v>35.64356435643564</v>
      </c>
      <c r="I65" s="60">
        <v>2</v>
      </c>
      <c r="J65" s="17">
        <f t="shared" si="18"/>
        <v>0.9900990099009901</v>
      </c>
      <c r="K65" s="16">
        <v>0</v>
      </c>
      <c r="L65" s="17">
        <f t="shared" si="19"/>
        <v>0</v>
      </c>
      <c r="M65" s="60">
        <v>0</v>
      </c>
      <c r="N65" s="17">
        <f t="shared" si="20"/>
        <v>0</v>
      </c>
      <c r="O65" s="16">
        <v>3</v>
      </c>
      <c r="P65" s="17">
        <f t="shared" si="21"/>
        <v>1.4851485148514851</v>
      </c>
      <c r="Q65" s="54">
        <v>0</v>
      </c>
      <c r="R65" s="17">
        <f t="shared" si="22"/>
        <v>0</v>
      </c>
      <c r="S65" s="16">
        <v>0</v>
      </c>
      <c r="T65" s="17">
        <f t="shared" si="23"/>
        <v>0</v>
      </c>
      <c r="U65" s="54">
        <v>0</v>
      </c>
      <c r="V65" s="17">
        <f t="shared" si="24"/>
        <v>0</v>
      </c>
      <c r="W65" s="63">
        <v>0</v>
      </c>
      <c r="X65" s="17">
        <f t="shared" si="25"/>
        <v>0</v>
      </c>
      <c r="Y65" s="63">
        <f t="shared" si="26"/>
        <v>197</v>
      </c>
      <c r="Z65" s="67">
        <f t="shared" si="27"/>
        <v>97.52475247524752</v>
      </c>
      <c r="AA65" s="16">
        <v>5</v>
      </c>
      <c r="AB65" s="45">
        <f t="shared" si="28"/>
        <v>2.4752475247524752</v>
      </c>
      <c r="AC65" s="63">
        <f t="shared" si="29"/>
        <v>202</v>
      </c>
      <c r="AD65" s="45">
        <f t="shared" si="30"/>
        <v>49.50980392156863</v>
      </c>
      <c r="AE65" s="36">
        <f t="shared" si="31"/>
        <v>-50.49019607843137</v>
      </c>
    </row>
    <row r="66" spans="1:31" ht="12.75">
      <c r="A66" s="243"/>
      <c r="B66" s="5">
        <v>485</v>
      </c>
      <c r="C66" s="3" t="s">
        <v>7</v>
      </c>
      <c r="D66" s="6">
        <v>512</v>
      </c>
      <c r="E66" s="16">
        <v>186</v>
      </c>
      <c r="F66" s="17">
        <f t="shared" si="16"/>
        <v>57.7639751552795</v>
      </c>
      <c r="G66" s="18">
        <v>71</v>
      </c>
      <c r="H66" s="17">
        <f t="shared" si="17"/>
        <v>22.049689440993788</v>
      </c>
      <c r="I66" s="60">
        <v>26</v>
      </c>
      <c r="J66" s="17">
        <f t="shared" si="18"/>
        <v>8.074534161490684</v>
      </c>
      <c r="K66" s="16">
        <v>2</v>
      </c>
      <c r="L66" s="17">
        <f t="shared" si="19"/>
        <v>0.6211180124223602</v>
      </c>
      <c r="M66" s="60">
        <v>3</v>
      </c>
      <c r="N66" s="17">
        <f t="shared" si="20"/>
        <v>0.9316770186335404</v>
      </c>
      <c r="O66" s="16">
        <v>19</v>
      </c>
      <c r="P66" s="17">
        <f t="shared" si="21"/>
        <v>5.900621118012422</v>
      </c>
      <c r="Q66" s="54">
        <v>0</v>
      </c>
      <c r="R66" s="17">
        <f t="shared" si="22"/>
        <v>0</v>
      </c>
      <c r="S66" s="16">
        <v>0</v>
      </c>
      <c r="T66" s="17">
        <f t="shared" si="23"/>
        <v>0</v>
      </c>
      <c r="U66" s="54">
        <v>0</v>
      </c>
      <c r="V66" s="17">
        <f t="shared" si="24"/>
        <v>0</v>
      </c>
      <c r="W66" s="63">
        <v>0</v>
      </c>
      <c r="X66" s="17">
        <f t="shared" si="25"/>
        <v>0</v>
      </c>
      <c r="Y66" s="63">
        <f t="shared" si="26"/>
        <v>307</v>
      </c>
      <c r="Z66" s="67">
        <f t="shared" si="27"/>
        <v>95.34161490683229</v>
      </c>
      <c r="AA66" s="16">
        <v>15</v>
      </c>
      <c r="AB66" s="45">
        <f t="shared" si="28"/>
        <v>4.658385093167702</v>
      </c>
      <c r="AC66" s="63">
        <f t="shared" si="29"/>
        <v>322</v>
      </c>
      <c r="AD66" s="45">
        <f t="shared" si="30"/>
        <v>62.890625</v>
      </c>
      <c r="AE66" s="36">
        <f t="shared" si="31"/>
        <v>-37.109375</v>
      </c>
    </row>
    <row r="67" spans="1:31" ht="12.75">
      <c r="A67" s="244" t="s">
        <v>34</v>
      </c>
      <c r="B67" s="5">
        <v>489</v>
      </c>
      <c r="C67" s="3" t="s">
        <v>7</v>
      </c>
      <c r="D67" s="6">
        <v>501</v>
      </c>
      <c r="E67" s="16">
        <v>110</v>
      </c>
      <c r="F67" s="17">
        <f t="shared" si="16"/>
        <v>40</v>
      </c>
      <c r="G67" s="18">
        <v>117</v>
      </c>
      <c r="H67" s="17">
        <f t="shared" si="17"/>
        <v>42.54545454545455</v>
      </c>
      <c r="I67" s="60">
        <v>10</v>
      </c>
      <c r="J67" s="17">
        <f t="shared" si="18"/>
        <v>3.6363636363636362</v>
      </c>
      <c r="K67" s="16">
        <v>0</v>
      </c>
      <c r="L67" s="17">
        <f t="shared" si="19"/>
        <v>0</v>
      </c>
      <c r="M67" s="60">
        <v>2</v>
      </c>
      <c r="N67" s="17">
        <f t="shared" si="20"/>
        <v>0.7272727272727273</v>
      </c>
      <c r="O67" s="16">
        <v>25</v>
      </c>
      <c r="P67" s="17">
        <f t="shared" si="21"/>
        <v>9.090909090909092</v>
      </c>
      <c r="Q67" s="54">
        <v>3</v>
      </c>
      <c r="R67" s="17">
        <f t="shared" si="22"/>
        <v>1.090909090909091</v>
      </c>
      <c r="S67" s="16">
        <v>0</v>
      </c>
      <c r="T67" s="17">
        <f t="shared" si="23"/>
        <v>0</v>
      </c>
      <c r="U67" s="54">
        <v>0</v>
      </c>
      <c r="V67" s="17">
        <f t="shared" si="24"/>
        <v>0</v>
      </c>
      <c r="W67" s="63">
        <v>0</v>
      </c>
      <c r="X67" s="17">
        <f t="shared" si="25"/>
        <v>0</v>
      </c>
      <c r="Y67" s="63">
        <f t="shared" si="26"/>
        <v>267</v>
      </c>
      <c r="Z67" s="67">
        <f t="shared" si="27"/>
        <v>97.0909090909091</v>
      </c>
      <c r="AA67" s="16">
        <v>8</v>
      </c>
      <c r="AB67" s="45">
        <f t="shared" si="28"/>
        <v>2.909090909090909</v>
      </c>
      <c r="AC67" s="63">
        <f t="shared" si="29"/>
        <v>275</v>
      </c>
      <c r="AD67" s="45">
        <f t="shared" si="30"/>
        <v>54.890219560878236</v>
      </c>
      <c r="AE67" s="36">
        <f t="shared" si="31"/>
        <v>-45.109780439121764</v>
      </c>
    </row>
    <row r="68" spans="1:31" ht="12.75">
      <c r="A68" s="242"/>
      <c r="B68" s="5">
        <v>489</v>
      </c>
      <c r="C68" s="3" t="s">
        <v>8</v>
      </c>
      <c r="D68" s="6">
        <v>501</v>
      </c>
      <c r="E68" s="16">
        <v>103</v>
      </c>
      <c r="F68" s="17">
        <f t="shared" si="16"/>
        <v>41.365461847389554</v>
      </c>
      <c r="G68" s="18">
        <v>101</v>
      </c>
      <c r="H68" s="17">
        <f t="shared" si="17"/>
        <v>40.562248995983936</v>
      </c>
      <c r="I68" s="60">
        <v>15</v>
      </c>
      <c r="J68" s="17">
        <f t="shared" si="18"/>
        <v>6.024096385542169</v>
      </c>
      <c r="K68" s="16">
        <v>1</v>
      </c>
      <c r="L68" s="17">
        <f t="shared" si="19"/>
        <v>0.4016064257028112</v>
      </c>
      <c r="M68" s="60">
        <v>2</v>
      </c>
      <c r="N68" s="17">
        <f t="shared" si="20"/>
        <v>0.8032128514056224</v>
      </c>
      <c r="O68" s="16">
        <v>21</v>
      </c>
      <c r="P68" s="17">
        <f t="shared" si="21"/>
        <v>8.433734939759036</v>
      </c>
      <c r="Q68" s="54">
        <v>0</v>
      </c>
      <c r="R68" s="17">
        <f t="shared" si="22"/>
        <v>0</v>
      </c>
      <c r="S68" s="16">
        <v>0</v>
      </c>
      <c r="T68" s="17">
        <f t="shared" si="23"/>
        <v>0</v>
      </c>
      <c r="U68" s="54">
        <v>0</v>
      </c>
      <c r="V68" s="17">
        <f t="shared" si="24"/>
        <v>0</v>
      </c>
      <c r="W68" s="63">
        <v>0</v>
      </c>
      <c r="X68" s="17">
        <f t="shared" si="25"/>
        <v>0</v>
      </c>
      <c r="Y68" s="63">
        <f t="shared" si="26"/>
        <v>243</v>
      </c>
      <c r="Z68" s="67">
        <f t="shared" si="27"/>
        <v>97.59036144578313</v>
      </c>
      <c r="AA68" s="16">
        <v>6</v>
      </c>
      <c r="AB68" s="45">
        <f t="shared" si="28"/>
        <v>2.4096385542168677</v>
      </c>
      <c r="AC68" s="63">
        <f t="shared" si="29"/>
        <v>249</v>
      </c>
      <c r="AD68" s="45">
        <f t="shared" si="30"/>
        <v>49.700598802395206</v>
      </c>
      <c r="AE68" s="36">
        <f t="shared" si="31"/>
        <v>-50.299401197604794</v>
      </c>
    </row>
    <row r="69" spans="1:31" ht="12.75">
      <c r="A69" s="242"/>
      <c r="B69" s="5">
        <v>356</v>
      </c>
      <c r="C69" s="3" t="s">
        <v>7</v>
      </c>
      <c r="D69" s="6">
        <v>591</v>
      </c>
      <c r="E69" s="16">
        <v>81</v>
      </c>
      <c r="F69" s="17">
        <f t="shared" si="16"/>
        <v>24.923076923076923</v>
      </c>
      <c r="G69" s="18">
        <v>113</v>
      </c>
      <c r="H69" s="17">
        <f t="shared" si="17"/>
        <v>34.76923076923077</v>
      </c>
      <c r="I69" s="60">
        <v>111</v>
      </c>
      <c r="J69" s="17">
        <f t="shared" si="18"/>
        <v>34.15384615384615</v>
      </c>
      <c r="K69" s="16">
        <v>0</v>
      </c>
      <c r="L69" s="17">
        <f t="shared" si="19"/>
        <v>0</v>
      </c>
      <c r="M69" s="60">
        <v>3</v>
      </c>
      <c r="N69" s="17">
        <f t="shared" si="20"/>
        <v>0.9230769230769231</v>
      </c>
      <c r="O69" s="16">
        <v>0</v>
      </c>
      <c r="P69" s="17">
        <f t="shared" si="21"/>
        <v>0</v>
      </c>
      <c r="Q69" s="54">
        <v>2</v>
      </c>
      <c r="R69" s="17">
        <f t="shared" si="22"/>
        <v>0.6153846153846154</v>
      </c>
      <c r="S69" s="16">
        <v>0</v>
      </c>
      <c r="T69" s="17">
        <f t="shared" si="23"/>
        <v>0</v>
      </c>
      <c r="U69" s="54">
        <v>0</v>
      </c>
      <c r="V69" s="17">
        <f t="shared" si="24"/>
        <v>0</v>
      </c>
      <c r="W69" s="63">
        <v>0</v>
      </c>
      <c r="X69" s="17">
        <f t="shared" si="25"/>
        <v>0</v>
      </c>
      <c r="Y69" s="63">
        <f t="shared" si="26"/>
        <v>310</v>
      </c>
      <c r="Z69" s="67">
        <f t="shared" si="27"/>
        <v>95.38461538461539</v>
      </c>
      <c r="AA69" s="16">
        <v>15</v>
      </c>
      <c r="AB69" s="45">
        <f t="shared" si="28"/>
        <v>4.615384615384616</v>
      </c>
      <c r="AC69" s="63">
        <f t="shared" si="29"/>
        <v>325</v>
      </c>
      <c r="AD69" s="45">
        <f t="shared" si="30"/>
        <v>54.99153976311336</v>
      </c>
      <c r="AE69" s="36">
        <f t="shared" si="31"/>
        <v>-45.00846023688664</v>
      </c>
    </row>
    <row r="70" spans="1:31" ht="12.75">
      <c r="A70" s="242"/>
      <c r="B70" s="5">
        <v>356</v>
      </c>
      <c r="C70" s="3" t="s">
        <v>16</v>
      </c>
      <c r="D70" s="6">
        <v>728</v>
      </c>
      <c r="E70" s="16">
        <v>139</v>
      </c>
      <c r="F70" s="17">
        <f t="shared" si="16"/>
        <v>33.25358851674641</v>
      </c>
      <c r="G70" s="18">
        <v>142</v>
      </c>
      <c r="H70" s="17">
        <f t="shared" si="17"/>
        <v>33.97129186602871</v>
      </c>
      <c r="I70" s="60">
        <v>36</v>
      </c>
      <c r="J70" s="17">
        <f t="shared" si="18"/>
        <v>8.61244019138756</v>
      </c>
      <c r="K70" s="16">
        <v>1</v>
      </c>
      <c r="L70" s="17">
        <f t="shared" si="19"/>
        <v>0.23923444976076555</v>
      </c>
      <c r="M70" s="60">
        <v>0</v>
      </c>
      <c r="N70" s="17">
        <f t="shared" si="20"/>
        <v>0</v>
      </c>
      <c r="O70" s="16">
        <v>76</v>
      </c>
      <c r="P70" s="17">
        <f t="shared" si="21"/>
        <v>18.181818181818183</v>
      </c>
      <c r="Q70" s="54">
        <v>1</v>
      </c>
      <c r="R70" s="17">
        <f t="shared" si="22"/>
        <v>0.23923444976076555</v>
      </c>
      <c r="S70" s="16">
        <v>0</v>
      </c>
      <c r="T70" s="17">
        <f t="shared" si="23"/>
        <v>0</v>
      </c>
      <c r="U70" s="54">
        <v>0</v>
      </c>
      <c r="V70" s="17">
        <f t="shared" si="24"/>
        <v>0</v>
      </c>
      <c r="W70" s="63">
        <v>0</v>
      </c>
      <c r="X70" s="17">
        <f t="shared" si="25"/>
        <v>0</v>
      </c>
      <c r="Y70" s="63">
        <f t="shared" si="26"/>
        <v>395</v>
      </c>
      <c r="Z70" s="67">
        <f t="shared" si="27"/>
        <v>94.49760765550239</v>
      </c>
      <c r="AA70" s="16">
        <v>23</v>
      </c>
      <c r="AB70" s="45">
        <f t="shared" si="28"/>
        <v>5.502392344497608</v>
      </c>
      <c r="AC70" s="63">
        <f t="shared" si="29"/>
        <v>418</v>
      </c>
      <c r="AD70" s="45">
        <f t="shared" si="30"/>
        <v>57.417582417582416</v>
      </c>
      <c r="AE70" s="36">
        <f t="shared" si="31"/>
        <v>-42.582417582417584</v>
      </c>
    </row>
    <row r="71" spans="1:31" ht="12.75">
      <c r="A71" s="242"/>
      <c r="B71" s="5">
        <v>357</v>
      </c>
      <c r="C71" s="3" t="s">
        <v>7</v>
      </c>
      <c r="D71" s="6">
        <v>453</v>
      </c>
      <c r="E71" s="16">
        <v>86</v>
      </c>
      <c r="F71" s="17">
        <f t="shared" si="16"/>
        <v>28.104575163398692</v>
      </c>
      <c r="G71" s="18">
        <v>186</v>
      </c>
      <c r="H71" s="17">
        <f t="shared" si="17"/>
        <v>60.78431372549019</v>
      </c>
      <c r="I71" s="60">
        <v>19</v>
      </c>
      <c r="J71" s="17">
        <f t="shared" si="18"/>
        <v>6.209150326797386</v>
      </c>
      <c r="K71" s="16">
        <v>0</v>
      </c>
      <c r="L71" s="17">
        <f t="shared" si="19"/>
        <v>0</v>
      </c>
      <c r="M71" s="60">
        <v>0</v>
      </c>
      <c r="N71" s="17">
        <f t="shared" si="20"/>
        <v>0</v>
      </c>
      <c r="O71" s="16">
        <v>5</v>
      </c>
      <c r="P71" s="17">
        <f t="shared" si="21"/>
        <v>1.6339869281045754</v>
      </c>
      <c r="Q71" s="54">
        <v>0</v>
      </c>
      <c r="R71" s="17">
        <f t="shared" si="22"/>
        <v>0</v>
      </c>
      <c r="S71" s="16">
        <v>0</v>
      </c>
      <c r="T71" s="17">
        <f t="shared" si="23"/>
        <v>0</v>
      </c>
      <c r="U71" s="54">
        <v>0</v>
      </c>
      <c r="V71" s="17">
        <f t="shared" si="24"/>
        <v>0</v>
      </c>
      <c r="W71" s="63">
        <v>0</v>
      </c>
      <c r="X71" s="17">
        <f t="shared" si="25"/>
        <v>0</v>
      </c>
      <c r="Y71" s="63">
        <f t="shared" si="26"/>
        <v>296</v>
      </c>
      <c r="Z71" s="67">
        <f t="shared" si="27"/>
        <v>96.73202614379085</v>
      </c>
      <c r="AA71" s="16">
        <v>10</v>
      </c>
      <c r="AB71" s="45">
        <f t="shared" si="28"/>
        <v>3.2679738562091507</v>
      </c>
      <c r="AC71" s="63">
        <f t="shared" si="29"/>
        <v>306</v>
      </c>
      <c r="AD71" s="45">
        <f t="shared" si="30"/>
        <v>67.54966887417218</v>
      </c>
      <c r="AE71" s="36">
        <f t="shared" si="31"/>
        <v>-32.450331125827816</v>
      </c>
    </row>
    <row r="72" spans="1:31" ht="12.75">
      <c r="A72" s="242"/>
      <c r="B72" s="5">
        <v>358</v>
      </c>
      <c r="C72" s="3" t="s">
        <v>7</v>
      </c>
      <c r="D72" s="6">
        <v>278</v>
      </c>
      <c r="E72" s="16">
        <v>49</v>
      </c>
      <c r="F72" s="17">
        <f t="shared" si="16"/>
        <v>31.818181818181817</v>
      </c>
      <c r="G72" s="18">
        <v>72</v>
      </c>
      <c r="H72" s="17">
        <f t="shared" si="17"/>
        <v>46.75324675324675</v>
      </c>
      <c r="I72" s="60">
        <v>16</v>
      </c>
      <c r="J72" s="17">
        <f t="shared" si="18"/>
        <v>10.38961038961039</v>
      </c>
      <c r="K72" s="16">
        <v>0</v>
      </c>
      <c r="L72" s="17">
        <f t="shared" si="19"/>
        <v>0</v>
      </c>
      <c r="M72" s="60">
        <v>0</v>
      </c>
      <c r="N72" s="17">
        <f t="shared" si="20"/>
        <v>0</v>
      </c>
      <c r="O72" s="16">
        <v>12</v>
      </c>
      <c r="P72" s="17">
        <f t="shared" si="21"/>
        <v>7.792207792207792</v>
      </c>
      <c r="Q72" s="54">
        <v>1</v>
      </c>
      <c r="R72" s="17">
        <f t="shared" si="22"/>
        <v>0.6493506493506493</v>
      </c>
      <c r="S72" s="16">
        <v>0</v>
      </c>
      <c r="T72" s="17">
        <f t="shared" si="23"/>
        <v>0</v>
      </c>
      <c r="U72" s="54">
        <v>0</v>
      </c>
      <c r="V72" s="17">
        <f t="shared" si="24"/>
        <v>0</v>
      </c>
      <c r="W72" s="63">
        <v>0</v>
      </c>
      <c r="X72" s="17">
        <f t="shared" si="25"/>
        <v>0</v>
      </c>
      <c r="Y72" s="63">
        <f t="shared" si="26"/>
        <v>150</v>
      </c>
      <c r="Z72" s="67">
        <f t="shared" si="27"/>
        <v>97.40259740259741</v>
      </c>
      <c r="AA72" s="16">
        <v>4</v>
      </c>
      <c r="AB72" s="45">
        <f t="shared" si="28"/>
        <v>2.5974025974025974</v>
      </c>
      <c r="AC72" s="63">
        <f t="shared" si="29"/>
        <v>154</v>
      </c>
      <c r="AD72" s="45">
        <f t="shared" si="30"/>
        <v>55.39568345323741</v>
      </c>
      <c r="AE72" s="36">
        <f t="shared" si="31"/>
        <v>-44.60431654676259</v>
      </c>
    </row>
    <row r="73" spans="1:31" ht="12.75">
      <c r="A73" s="242"/>
      <c r="B73" s="5">
        <v>361</v>
      </c>
      <c r="C73" s="3" t="s">
        <v>7</v>
      </c>
      <c r="D73" s="6">
        <v>628</v>
      </c>
      <c r="E73" s="16">
        <v>171</v>
      </c>
      <c r="F73" s="17">
        <f t="shared" si="16"/>
        <v>49.421965317919074</v>
      </c>
      <c r="G73" s="18">
        <v>91</v>
      </c>
      <c r="H73" s="17">
        <f t="shared" si="17"/>
        <v>26.300578034682083</v>
      </c>
      <c r="I73" s="60">
        <v>59</v>
      </c>
      <c r="J73" s="17">
        <f t="shared" si="18"/>
        <v>17.052023121387283</v>
      </c>
      <c r="K73" s="16">
        <v>2</v>
      </c>
      <c r="L73" s="17">
        <f t="shared" si="19"/>
        <v>0.5780346820809248</v>
      </c>
      <c r="M73" s="60">
        <v>1</v>
      </c>
      <c r="N73" s="17">
        <f t="shared" si="20"/>
        <v>0.2890173410404624</v>
      </c>
      <c r="O73" s="16">
        <v>7</v>
      </c>
      <c r="P73" s="17">
        <f t="shared" si="21"/>
        <v>2.023121387283237</v>
      </c>
      <c r="Q73" s="54">
        <v>0</v>
      </c>
      <c r="R73" s="17">
        <f t="shared" si="22"/>
        <v>0</v>
      </c>
      <c r="S73" s="16">
        <v>0</v>
      </c>
      <c r="T73" s="17">
        <f t="shared" si="23"/>
        <v>0</v>
      </c>
      <c r="U73" s="54">
        <v>0</v>
      </c>
      <c r="V73" s="17">
        <f t="shared" si="24"/>
        <v>0</v>
      </c>
      <c r="W73" s="63">
        <v>0</v>
      </c>
      <c r="X73" s="17">
        <f t="shared" si="25"/>
        <v>0</v>
      </c>
      <c r="Y73" s="63">
        <f t="shared" si="26"/>
        <v>331</v>
      </c>
      <c r="Z73" s="67">
        <f t="shared" si="27"/>
        <v>95.66473988439307</v>
      </c>
      <c r="AA73" s="16">
        <v>15</v>
      </c>
      <c r="AB73" s="45">
        <f t="shared" si="28"/>
        <v>4.335260115606936</v>
      </c>
      <c r="AC73" s="63">
        <f t="shared" si="29"/>
        <v>346</v>
      </c>
      <c r="AD73" s="45">
        <f t="shared" si="30"/>
        <v>55.095541401273884</v>
      </c>
      <c r="AE73" s="36">
        <f t="shared" si="31"/>
        <v>-44.904458598726116</v>
      </c>
    </row>
    <row r="74" spans="1:31" ht="13.5" thickBot="1">
      <c r="A74" s="245"/>
      <c r="B74" s="46">
        <v>361</v>
      </c>
      <c r="C74" s="47" t="s">
        <v>16</v>
      </c>
      <c r="D74" s="48">
        <v>424</v>
      </c>
      <c r="E74" s="49">
        <v>64</v>
      </c>
      <c r="F74" s="50">
        <f t="shared" si="16"/>
        <v>25.49800796812749</v>
      </c>
      <c r="G74" s="51">
        <v>80</v>
      </c>
      <c r="H74" s="50">
        <f t="shared" si="17"/>
        <v>31.872509960159363</v>
      </c>
      <c r="I74" s="62">
        <v>79</v>
      </c>
      <c r="J74" s="50">
        <f t="shared" si="18"/>
        <v>31.47410358565737</v>
      </c>
      <c r="K74" s="49">
        <v>0</v>
      </c>
      <c r="L74" s="50">
        <f t="shared" si="19"/>
        <v>0</v>
      </c>
      <c r="M74" s="62">
        <v>0</v>
      </c>
      <c r="N74" s="50">
        <f t="shared" si="20"/>
        <v>0</v>
      </c>
      <c r="O74" s="49">
        <v>9</v>
      </c>
      <c r="P74" s="50">
        <f t="shared" si="21"/>
        <v>3.5856573705179287</v>
      </c>
      <c r="Q74" s="89">
        <v>0</v>
      </c>
      <c r="R74" s="50">
        <f t="shared" si="22"/>
        <v>0</v>
      </c>
      <c r="S74" s="49">
        <v>0</v>
      </c>
      <c r="T74" s="50">
        <f t="shared" si="23"/>
        <v>0</v>
      </c>
      <c r="U74" s="89">
        <v>0</v>
      </c>
      <c r="V74" s="50">
        <f t="shared" si="24"/>
        <v>0</v>
      </c>
      <c r="W74" s="65">
        <v>0</v>
      </c>
      <c r="X74" s="50">
        <f t="shared" si="25"/>
        <v>0</v>
      </c>
      <c r="Y74" s="65">
        <f t="shared" si="26"/>
        <v>232</v>
      </c>
      <c r="Z74" s="82">
        <f t="shared" si="27"/>
        <v>92.43027888446214</v>
      </c>
      <c r="AA74" s="49">
        <v>19</v>
      </c>
      <c r="AB74" s="52">
        <f t="shared" si="28"/>
        <v>7.569721115537849</v>
      </c>
      <c r="AC74" s="65">
        <f t="shared" si="29"/>
        <v>251</v>
      </c>
      <c r="AD74" s="52">
        <f t="shared" si="30"/>
        <v>59.198113207547166</v>
      </c>
      <c r="AE74" s="53">
        <f t="shared" si="31"/>
        <v>-40.801886792452834</v>
      </c>
    </row>
    <row r="75" ht="7.5" customHeight="1" thickBot="1" thickTop="1"/>
    <row r="76" spans="1:37" s="86" customFormat="1" ht="18" customHeight="1" thickBot="1" thickTop="1">
      <c r="A76" s="202" t="s">
        <v>20</v>
      </c>
      <c r="B76" s="202"/>
      <c r="C76" s="21">
        <f>COUNTA(C13:C74)</f>
        <v>62</v>
      </c>
      <c r="D76" s="22">
        <f>SUM(D13:D75)</f>
        <v>29033</v>
      </c>
      <c r="E76" s="22">
        <f>SUM(E13:E75)</f>
        <v>6891</v>
      </c>
      <c r="F76" s="85">
        <f>E76/AC76*100</f>
        <v>43.50378787878788</v>
      </c>
      <c r="G76" s="22">
        <f>SUM(G13:G75)</f>
        <v>5522</v>
      </c>
      <c r="H76" s="85">
        <f>G76/AC76*100</f>
        <v>34.86111111111111</v>
      </c>
      <c r="I76" s="22">
        <f>SUM(I13:I75)</f>
        <v>1292</v>
      </c>
      <c r="J76" s="85">
        <f>I76/AC76*100</f>
        <v>8.156565656565656</v>
      </c>
      <c r="K76" s="22">
        <f>SUM(K13:K75)</f>
        <v>24</v>
      </c>
      <c r="L76" s="85">
        <f>K76/AC76*100</f>
        <v>0.15151515151515152</v>
      </c>
      <c r="M76" s="22">
        <f>SUM(M13:M75)</f>
        <v>78</v>
      </c>
      <c r="N76" s="85">
        <f>M76/AC76*100</f>
        <v>0.4924242424242424</v>
      </c>
      <c r="O76" s="22">
        <f>SUM(O13:O75)</f>
        <v>1271</v>
      </c>
      <c r="P76" s="85">
        <f>O76/AC76*100</f>
        <v>8.023989898989898</v>
      </c>
      <c r="Q76" s="22">
        <f>SUM(Q13:Q75)</f>
        <v>92</v>
      </c>
      <c r="R76" s="85">
        <f>Q76/AC76*100</f>
        <v>0.5808080808080808</v>
      </c>
      <c r="S76" s="22">
        <f>SUM(S13:S75)</f>
        <v>0</v>
      </c>
      <c r="T76" s="85">
        <f>S76/AC76*100</f>
        <v>0</v>
      </c>
      <c r="U76" s="22">
        <f>SUM(U13:U75)</f>
        <v>0</v>
      </c>
      <c r="V76" s="85">
        <f>U76/AC76*100</f>
        <v>0</v>
      </c>
      <c r="W76" s="22">
        <f>SUM(W13:W75)</f>
        <v>0</v>
      </c>
      <c r="X76" s="85">
        <f>W76/AC76*100</f>
        <v>0</v>
      </c>
      <c r="Y76" s="22">
        <f>SUM(Y13:Y75)</f>
        <v>15170</v>
      </c>
      <c r="Z76" s="85">
        <f>Y76/AC76*100</f>
        <v>95.77020202020202</v>
      </c>
      <c r="AA76" s="22">
        <f>SUM(AA13:AA75)</f>
        <v>670</v>
      </c>
      <c r="AB76" s="79">
        <f>AA76/AC76*100</f>
        <v>4.22979797979798</v>
      </c>
      <c r="AC76" s="22">
        <f>SUM(AC13:AC75)</f>
        <v>15840</v>
      </c>
      <c r="AD76" s="79">
        <f>AC76/D76*100</f>
        <v>54.55860572452037</v>
      </c>
      <c r="AE76" s="93">
        <f>AD76-100</f>
        <v>-45.44139427547963</v>
      </c>
      <c r="AF76" s="87"/>
      <c r="AG76" s="87"/>
      <c r="AH76" s="87"/>
      <c r="AI76" s="87"/>
      <c r="AJ76" s="87"/>
      <c r="AK76" s="87"/>
    </row>
    <row r="77" ht="13.5" thickTop="1"/>
  </sheetData>
  <mergeCells count="32">
    <mergeCell ref="AE9:AE11"/>
    <mergeCell ref="A1:AE1"/>
    <mergeCell ref="A2:AE2"/>
    <mergeCell ref="A3:AE3"/>
    <mergeCell ref="A4:AE4"/>
    <mergeCell ref="A5:AE5"/>
    <mergeCell ref="A6:AE6"/>
    <mergeCell ref="A7:AE7"/>
    <mergeCell ref="A8:AE8"/>
    <mergeCell ref="AA9:AB10"/>
    <mergeCell ref="A76:B76"/>
    <mergeCell ref="K10:L10"/>
    <mergeCell ref="AC9:AC11"/>
    <mergeCell ref="W10:X10"/>
    <mergeCell ref="E9:X9"/>
    <mergeCell ref="M10:N10"/>
    <mergeCell ref="S10:T10"/>
    <mergeCell ref="U10:V10"/>
    <mergeCell ref="O10:P10"/>
    <mergeCell ref="I10:J10"/>
    <mergeCell ref="AD9:AD11"/>
    <mergeCell ref="A9:A11"/>
    <mergeCell ref="B9:B11"/>
    <mergeCell ref="Y9:Z10"/>
    <mergeCell ref="E10:F10"/>
    <mergeCell ref="C9:C11"/>
    <mergeCell ref="Q10:R10"/>
    <mergeCell ref="D9:D11"/>
    <mergeCell ref="A13:A39"/>
    <mergeCell ref="A40:A66"/>
    <mergeCell ref="A67:A74"/>
    <mergeCell ref="G10:H10"/>
  </mergeCells>
  <printOptions horizontalCentered="1"/>
  <pageMargins left="0" right="0" top="0.5905511811023623" bottom="0.5905511811023623" header="0" footer="0"/>
  <pageSetup horizontalDpi="300" verticalDpi="300" orientation="landscape" paperSize="5" scale="9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LIC. CANDY</cp:lastModifiedBy>
  <cp:lastPrinted>2011-05-13T22:03:43Z</cp:lastPrinted>
  <dcterms:created xsi:type="dcterms:W3CDTF">2003-06-17T03:00:02Z</dcterms:created>
  <dcterms:modified xsi:type="dcterms:W3CDTF">2011-05-13T22:03:45Z</dcterms:modified>
  <cp:category/>
  <cp:version/>
  <cp:contentType/>
  <cp:contentStatus/>
</cp:coreProperties>
</file>