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9720" windowHeight="6300" activeTab="0"/>
  </bookViews>
  <sheets>
    <sheet name="JTA2000" sheetId="1" r:id="rId1"/>
    <sheet name="CONCENTRADO" sheetId="2" r:id="rId2"/>
  </sheets>
  <definedNames>
    <definedName name="DATABASE">'JTA2000'!$C$7:$N$183</definedName>
    <definedName name="_xlnm.Print_Titles" localSheetId="1">'CONCENTRADO'!$1:$10</definedName>
    <definedName name="_xlnm.Print_Titles" localSheetId="0">'JTA2000'!$1:$6</definedName>
  </definedNames>
  <calcPr fullCalcOnLoad="1"/>
</workbook>
</file>

<file path=xl/sharedStrings.xml><?xml version="1.0" encoding="utf-8"?>
<sst xmlns="http://schemas.openxmlformats.org/spreadsheetml/2006/main" count="610" uniqueCount="186">
  <si>
    <t>TCAS</t>
  </si>
  <si>
    <t>139</t>
  </si>
  <si>
    <t>C</t>
  </si>
  <si>
    <t>142</t>
  </si>
  <si>
    <t>144</t>
  </si>
  <si>
    <t>145</t>
  </si>
  <si>
    <t>128</t>
  </si>
  <si>
    <t>133</t>
  </si>
  <si>
    <t>134</t>
  </si>
  <si>
    <t>135</t>
  </si>
  <si>
    <t>138</t>
  </si>
  <si>
    <t>143</t>
  </si>
  <si>
    <t>131</t>
  </si>
  <si>
    <t>132</t>
  </si>
  <si>
    <t>136</t>
  </si>
  <si>
    <t>140</t>
  </si>
  <si>
    <t>141</t>
  </si>
  <si>
    <t>118</t>
  </si>
  <si>
    <t>119</t>
  </si>
  <si>
    <t>120</t>
  </si>
  <si>
    <t>121</t>
  </si>
  <si>
    <t>157</t>
  </si>
  <si>
    <t>159</t>
  </si>
  <si>
    <t>160</t>
  </si>
  <si>
    <t>161</t>
  </si>
  <si>
    <t>162</t>
  </si>
  <si>
    <t>163</t>
  </si>
  <si>
    <t>164</t>
  </si>
  <si>
    <t>158</t>
  </si>
  <si>
    <t>165</t>
  </si>
  <si>
    <t>166</t>
  </si>
  <si>
    <t>167</t>
  </si>
  <si>
    <t>168</t>
  </si>
  <si>
    <t>170</t>
  </si>
  <si>
    <t>171</t>
  </si>
  <si>
    <t>182</t>
  </si>
  <si>
    <t>173</t>
  </si>
  <si>
    <t>174</t>
  </si>
  <si>
    <t>175</t>
  </si>
  <si>
    <t>176</t>
  </si>
  <si>
    <t>177</t>
  </si>
  <si>
    <t>180</t>
  </si>
  <si>
    <t>263</t>
  </si>
  <si>
    <t>264</t>
  </si>
  <si>
    <t>X</t>
  </si>
  <si>
    <t>265</t>
  </si>
  <si>
    <t>266</t>
  </si>
  <si>
    <t>267</t>
  </si>
  <si>
    <t>268</t>
  </si>
  <si>
    <t>269</t>
  </si>
  <si>
    <t>250</t>
  </si>
  <si>
    <t>251</t>
  </si>
  <si>
    <t>252</t>
  </si>
  <si>
    <t>253</t>
  </si>
  <si>
    <t>254</t>
  </si>
  <si>
    <t>255</t>
  </si>
  <si>
    <t>258</t>
  </si>
  <si>
    <t>259</t>
  </si>
  <si>
    <t>260</t>
  </si>
  <si>
    <t>261</t>
  </si>
  <si>
    <t>262</t>
  </si>
  <si>
    <t>342</t>
  </si>
  <si>
    <t>343</t>
  </si>
  <si>
    <t>347</t>
  </si>
  <si>
    <t>348</t>
  </si>
  <si>
    <t>352</t>
  </si>
  <si>
    <t>354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</si>
  <si>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</si>
  <si>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</si>
  <si>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</si>
  <si>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</si>
  <si>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</si>
  <si>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</si>
  <si>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</si>
  <si>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</si>
  <si>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</si>
  <si>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332</t>
  </si>
  <si>
    <t>333</t>
  </si>
  <si>
    <t>329</t>
  </si>
  <si>
    <t>330</t>
  </si>
  <si>
    <t>331</t>
  </si>
  <si>
    <t>334</t>
  </si>
  <si>
    <t>374</t>
  </si>
  <si>
    <t>375</t>
  </si>
  <si>
    <t>376</t>
  </si>
  <si>
    <t>377</t>
  </si>
  <si>
    <t>378</t>
  </si>
  <si>
    <t>379</t>
  </si>
  <si>
    <t>385</t>
  </si>
  <si>
    <t>386</t>
  </si>
  <si>
    <t>387</t>
  </si>
  <si>
    <t>388</t>
  </si>
  <si>
    <t>389</t>
  </si>
  <si>
    <t>401</t>
  </si>
  <si>
    <t>402</t>
  </si>
  <si>
    <t>403</t>
  </si>
  <si>
    <t>404</t>
  </si>
  <si>
    <t>406</t>
  </si>
  <si>
    <t>407</t>
  </si>
  <si>
    <t>408</t>
  </si>
  <si>
    <t>409</t>
  </si>
  <si>
    <t>410</t>
  </si>
  <si>
    <t>411</t>
  </si>
  <si>
    <t>412</t>
  </si>
  <si>
    <t>413</t>
  </si>
  <si>
    <t>445</t>
  </si>
  <si>
    <t>446</t>
  </si>
  <si>
    <t>447</t>
  </si>
  <si>
    <t>356</t>
  </si>
  <si>
    <t>357</t>
  </si>
  <si>
    <t>358</t>
  </si>
  <si>
    <t>361</t>
  </si>
  <si>
    <t>359</t>
  </si>
  <si>
    <t>360</t>
  </si>
  <si>
    <t>362</t>
  </si>
  <si>
    <t>CASILLA</t>
  </si>
  <si>
    <t>PAN</t>
  </si>
  <si>
    <t>PRI</t>
  </si>
  <si>
    <t>PRD</t>
  </si>
  <si>
    <t>AxC</t>
  </si>
  <si>
    <t>PVEM</t>
  </si>
  <si>
    <t>PDS</t>
  </si>
  <si>
    <t>PCD</t>
  </si>
  <si>
    <t>PARM</t>
  </si>
  <si>
    <t>DSPPN</t>
  </si>
  <si>
    <t>NULOS</t>
  </si>
  <si>
    <t>TOTAL</t>
  </si>
  <si>
    <t>MUNICIPIO</t>
  </si>
  <si>
    <t>Pich</t>
  </si>
  <si>
    <t>Tixmucuy</t>
  </si>
  <si>
    <t>Campeche</t>
  </si>
  <si>
    <t>Alfredo V. Bonfil</t>
  </si>
  <si>
    <t>Hampolol</t>
  </si>
  <si>
    <t>Becal</t>
  </si>
  <si>
    <t>Calkiní</t>
  </si>
  <si>
    <t>Nunkiní</t>
  </si>
  <si>
    <t>Dzitbalché</t>
  </si>
  <si>
    <t>Cakiní</t>
  </si>
  <si>
    <t>Atasta</t>
  </si>
  <si>
    <t>Carmen</t>
  </si>
  <si>
    <t>Sabancuy</t>
  </si>
  <si>
    <t>Felipe C. Puerto</t>
  </si>
  <si>
    <t>Champotón</t>
  </si>
  <si>
    <t>Seybaplaya</t>
  </si>
  <si>
    <t>Hool</t>
  </si>
  <si>
    <t>Sichochac</t>
  </si>
  <si>
    <t>Pomuch</t>
  </si>
  <si>
    <t>Hecelchakán</t>
  </si>
  <si>
    <t>Bolonchén de R.</t>
  </si>
  <si>
    <t>Hopelchén</t>
  </si>
  <si>
    <t>Dzibalchen</t>
  </si>
  <si>
    <t>Tinún</t>
  </si>
  <si>
    <t>Tenabo</t>
  </si>
  <si>
    <t>Centenario</t>
  </si>
  <si>
    <t>Escárcega</t>
  </si>
  <si>
    <t>Constitución</t>
  </si>
  <si>
    <t>Calakmul</t>
  </si>
  <si>
    <t>INSTITUTO ELECTORAL DEL ESTADO</t>
  </si>
  <si>
    <t>Dirección Ejecutiva de Organización Electoral</t>
  </si>
  <si>
    <t>JUNTA MUNICIPAL</t>
  </si>
  <si>
    <t>C1</t>
  </si>
  <si>
    <t>C2</t>
  </si>
  <si>
    <t>Resultado por Casilla de la Elección de Juntas Municipales del 2 de Julio del 2000</t>
  </si>
  <si>
    <t>VOTOS NULOS</t>
  </si>
  <si>
    <t>TOTAL VOTOS</t>
  </si>
  <si>
    <t>Dzitbalche</t>
  </si>
  <si>
    <t>Sihochac</t>
  </si>
  <si>
    <t>Bolonchén de Rejón</t>
  </si>
  <si>
    <t>Fuente. Acta de Cómputo Municipal</t>
  </si>
  <si>
    <t>VOTOS</t>
  </si>
  <si>
    <t>SECCIÓN MUNICIPAL</t>
  </si>
  <si>
    <t>%</t>
  </si>
  <si>
    <t>CAMPECHE</t>
  </si>
  <si>
    <t>CALKINÍ</t>
  </si>
  <si>
    <t>CARMEN</t>
  </si>
  <si>
    <t>CHAMPOTÓN</t>
  </si>
  <si>
    <t>HECELCHAKÁN</t>
  </si>
  <si>
    <t>HOPELCHÉN</t>
  </si>
  <si>
    <t>TENABO</t>
  </si>
  <si>
    <t>ESCÁRCEGA</t>
  </si>
  <si>
    <t>Alfredo V. Bonfil</t>
  </si>
  <si>
    <t>Carrilo Puerto</t>
  </si>
  <si>
    <t>JUNTA GENERAL EJECUTIVA</t>
  </si>
  <si>
    <t>DIRECCIÓN EJECUTIVA DE ORGANIZACIÓN ELECTORAL</t>
  </si>
  <si>
    <t>RESULTADOS DEL CÓMPUTO MUNICIPAL DE LA ELECIÓN DE JUNTAS MUNICIPALES POR EL PRINCUIPIO DE MAYPRÍA RELATIVA</t>
  </si>
  <si>
    <t>TOTALES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</si>
</sst>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7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4"/>
      <name val="Arial"/>
      <family val="0"/>
    </font>
    <font>
      <sz val="13"/>
      <name val="AGaramond"/>
      <family val="1"/>
    </font>
    <font>
      <sz val="12"/>
      <name val="Goudy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12" fillId="2" borderId="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5" xfId="0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0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1" fillId="0" borderId="7" xfId="0" applyFont="1" applyBorder="1" applyAlignment="1">
      <alignment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center"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11" fillId="0" borderId="12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28575</xdr:rowOff>
    </xdr:from>
    <xdr:to>
      <xdr:col>10</xdr:col>
      <xdr:colOff>180975</xdr:colOff>
      <xdr:row>0</xdr:row>
      <xdr:rowOff>647700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8575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7</xdr:row>
      <xdr:rowOff>47625</xdr:rowOff>
    </xdr:from>
    <xdr:to>
      <xdr:col>3</xdr:col>
      <xdr:colOff>85725</xdr:colOff>
      <xdr:row>7</xdr:row>
      <xdr:rowOff>266700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8288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7</xdr:row>
      <xdr:rowOff>38100</xdr:rowOff>
    </xdr:from>
    <xdr:to>
      <xdr:col>5</xdr:col>
      <xdr:colOff>123825</xdr:colOff>
      <xdr:row>7</xdr:row>
      <xdr:rowOff>247650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8192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7</xdr:row>
      <xdr:rowOff>38100</xdr:rowOff>
    </xdr:from>
    <xdr:to>
      <xdr:col>7</xdr:col>
      <xdr:colOff>133350</xdr:colOff>
      <xdr:row>7</xdr:row>
      <xdr:rowOff>266700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9975" y="18192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7</xdr:row>
      <xdr:rowOff>19050</xdr:rowOff>
    </xdr:from>
    <xdr:to>
      <xdr:col>9</xdr:col>
      <xdr:colOff>123825</xdr:colOff>
      <xdr:row>7</xdr:row>
      <xdr:rowOff>285750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180022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7</xdr:row>
      <xdr:rowOff>38100</xdr:rowOff>
    </xdr:from>
    <xdr:to>
      <xdr:col>11</xdr:col>
      <xdr:colOff>95250</xdr:colOff>
      <xdr:row>7</xdr:row>
      <xdr:rowOff>266700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18192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7</xdr:row>
      <xdr:rowOff>28575</xdr:rowOff>
    </xdr:from>
    <xdr:to>
      <xdr:col>13</xdr:col>
      <xdr:colOff>133350</xdr:colOff>
      <xdr:row>7</xdr:row>
      <xdr:rowOff>295275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95975" y="18097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7</xdr:row>
      <xdr:rowOff>38100</xdr:rowOff>
    </xdr:from>
    <xdr:to>
      <xdr:col>15</xdr:col>
      <xdr:colOff>133350</xdr:colOff>
      <xdr:row>7</xdr:row>
      <xdr:rowOff>276225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57975" y="18192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7</xdr:row>
      <xdr:rowOff>38100</xdr:rowOff>
    </xdr:from>
    <xdr:to>
      <xdr:col>17</xdr:col>
      <xdr:colOff>133350</xdr:colOff>
      <xdr:row>7</xdr:row>
      <xdr:rowOff>266700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19975" y="18192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7</xdr:row>
      <xdr:rowOff>19050</xdr:rowOff>
    </xdr:from>
    <xdr:to>
      <xdr:col>19</xdr:col>
      <xdr:colOff>133350</xdr:colOff>
      <xdr:row>7</xdr:row>
      <xdr:rowOff>285750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81975" y="180022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workbookViewId="0" topLeftCell="A137">
      <selection activeCell="A180" sqref="A180"/>
    </sheetView>
  </sheetViews>
  <sheetFormatPr defaultColWidth="11.421875" defaultRowHeight="12.75"/>
  <cols>
    <col min="1" max="1" width="16.421875" style="6" customWidth="1"/>
    <col min="2" max="2" width="11.140625" style="0" customWidth="1"/>
    <col min="3" max="3" width="8.57421875" style="1" customWidth="1"/>
    <col min="4" max="4" width="6.8515625" style="1" customWidth="1"/>
    <col min="5" max="5" width="6.7109375" style="1" customWidth="1"/>
    <col min="6" max="6" width="7.00390625" style="1" customWidth="1"/>
    <col min="7" max="7" width="7.140625" style="1" customWidth="1"/>
    <col min="8" max="8" width="6.8515625" style="1" customWidth="1"/>
    <col min="9" max="9" width="7.28125" style="1" customWidth="1"/>
    <col min="10" max="10" width="6.28125" style="1" customWidth="1"/>
    <col min="11" max="11" width="6.7109375" style="1" customWidth="1"/>
    <col min="12" max="12" width="7.421875" style="1" customWidth="1"/>
    <col min="13" max="13" width="7.8515625" style="1" customWidth="1"/>
    <col min="14" max="14" width="8.28125" style="1" customWidth="1"/>
    <col min="15" max="15" width="11.00390625" style="0" customWidth="1"/>
  </cols>
  <sheetData>
    <row r="1" spans="1:16" ht="18">
      <c r="A1" s="64" t="s">
        <v>157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6.5">
      <c r="A2" s="65" t="s">
        <v>158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5">
      <c r="A3" s="66" t="s">
        <v>162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ht="13.5" thickBot="1"/>
    <row r="5" spans="1:15" s="14" customFormat="1" ht="18" customHeight="1" thickBot="1" thickTop="1">
      <c r="A5" s="13" t="s">
        <v>159</v>
      </c>
      <c r="B5" s="13" t="s">
        <v>127</v>
      </c>
      <c r="C5" s="13" t="s">
        <v>115</v>
      </c>
      <c r="D5" s="13" t="s">
        <v>0</v>
      </c>
      <c r="E5" s="13" t="s">
        <v>116</v>
      </c>
      <c r="F5" s="13" t="s">
        <v>117</v>
      </c>
      <c r="G5" s="13" t="s">
        <v>118</v>
      </c>
      <c r="H5" s="13" t="s">
        <v>119</v>
      </c>
      <c r="I5" s="13" t="s">
        <v>120</v>
      </c>
      <c r="J5" s="13" t="s">
        <v>121</v>
      </c>
      <c r="K5" s="13" t="s">
        <v>122</v>
      </c>
      <c r="L5" s="13" t="s">
        <v>123</v>
      </c>
      <c r="M5" s="13" t="s">
        <v>124</v>
      </c>
      <c r="N5" s="13" t="s">
        <v>125</v>
      </c>
      <c r="O5" s="13" t="s">
        <v>126</v>
      </c>
    </row>
    <row r="6" spans="1:15" ht="9" customHeight="1" thickTop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ht="12.75">
      <c r="A7" s="9" t="s">
        <v>128</v>
      </c>
      <c r="B7" s="10" t="s">
        <v>130</v>
      </c>
      <c r="C7" s="10" t="s">
        <v>1</v>
      </c>
      <c r="D7" s="10"/>
      <c r="E7" s="10">
        <v>72</v>
      </c>
      <c r="F7" s="10">
        <v>177</v>
      </c>
      <c r="G7" s="10">
        <v>82</v>
      </c>
      <c r="H7" s="10">
        <v>10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31</v>
      </c>
      <c r="O7" s="10">
        <f aca="true" t="shared" si="0" ref="O7:O13">SUM(E7:N7)</f>
        <v>372</v>
      </c>
      <c r="P7" s="7"/>
    </row>
    <row r="8" spans="1:16" ht="12.75">
      <c r="A8" s="9" t="s">
        <v>128</v>
      </c>
      <c r="B8" s="10" t="s">
        <v>130</v>
      </c>
      <c r="C8" s="10" t="s">
        <v>1</v>
      </c>
      <c r="D8" s="10" t="s">
        <v>2</v>
      </c>
      <c r="E8" s="10">
        <v>60</v>
      </c>
      <c r="F8" s="10">
        <v>184</v>
      </c>
      <c r="G8" s="10">
        <v>74</v>
      </c>
      <c r="H8" s="10">
        <v>11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38</v>
      </c>
      <c r="O8" s="10">
        <f t="shared" si="0"/>
        <v>367</v>
      </c>
      <c r="P8" s="7"/>
    </row>
    <row r="9" spans="1:16" ht="12.75">
      <c r="A9" s="9" t="s">
        <v>128</v>
      </c>
      <c r="B9" s="10" t="s">
        <v>130</v>
      </c>
      <c r="C9" s="10" t="s">
        <v>3</v>
      </c>
      <c r="D9" s="10"/>
      <c r="E9" s="10">
        <v>6</v>
      </c>
      <c r="F9" s="10">
        <v>232</v>
      </c>
      <c r="G9" s="10">
        <v>183</v>
      </c>
      <c r="H9" s="10">
        <v>4</v>
      </c>
      <c r="I9" s="10">
        <v>0</v>
      </c>
      <c r="J9" s="10">
        <v>0</v>
      </c>
      <c r="K9" s="10">
        <v>1</v>
      </c>
      <c r="L9" s="10">
        <v>0</v>
      </c>
      <c r="M9" s="10">
        <v>1</v>
      </c>
      <c r="N9" s="10">
        <v>12</v>
      </c>
      <c r="O9" s="10">
        <f t="shared" si="0"/>
        <v>439</v>
      </c>
      <c r="P9" s="7"/>
    </row>
    <row r="10" spans="1:16" ht="12.75">
      <c r="A10" s="9" t="s">
        <v>128</v>
      </c>
      <c r="B10" s="10" t="s">
        <v>130</v>
      </c>
      <c r="C10" s="10" t="s">
        <v>3</v>
      </c>
      <c r="D10" s="10" t="s">
        <v>2</v>
      </c>
      <c r="E10" s="10">
        <v>8</v>
      </c>
      <c r="F10" s="10">
        <v>190</v>
      </c>
      <c r="G10" s="10">
        <v>204</v>
      </c>
      <c r="H10" s="10">
        <v>18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19</v>
      </c>
      <c r="O10" s="10">
        <f t="shared" si="0"/>
        <v>439</v>
      </c>
      <c r="P10" s="7"/>
    </row>
    <row r="11" spans="1:16" ht="12.75">
      <c r="A11" s="9" t="s">
        <v>128</v>
      </c>
      <c r="B11" s="10" t="s">
        <v>130</v>
      </c>
      <c r="C11" s="10" t="s">
        <v>4</v>
      </c>
      <c r="D11" s="10"/>
      <c r="E11" s="10">
        <v>18</v>
      </c>
      <c r="F11" s="10">
        <v>43</v>
      </c>
      <c r="G11" s="10">
        <v>43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3</v>
      </c>
      <c r="O11" s="10">
        <f t="shared" si="0"/>
        <v>108</v>
      </c>
      <c r="P11" s="7"/>
    </row>
    <row r="12" spans="1:16" ht="12.75">
      <c r="A12" s="9" t="s">
        <v>128</v>
      </c>
      <c r="B12" s="10" t="s">
        <v>130</v>
      </c>
      <c r="C12" s="10" t="s">
        <v>5</v>
      </c>
      <c r="D12" s="10"/>
      <c r="E12" s="10">
        <v>56</v>
      </c>
      <c r="F12" s="10">
        <v>170</v>
      </c>
      <c r="G12" s="10">
        <v>79</v>
      </c>
      <c r="H12" s="10">
        <v>22</v>
      </c>
      <c r="I12" s="10">
        <v>1</v>
      </c>
      <c r="J12" s="10">
        <v>3</v>
      </c>
      <c r="K12" s="10">
        <v>1</v>
      </c>
      <c r="L12" s="10">
        <v>10</v>
      </c>
      <c r="M12" s="10">
        <v>1</v>
      </c>
      <c r="N12" s="10">
        <v>16</v>
      </c>
      <c r="O12" s="10">
        <f t="shared" si="0"/>
        <v>359</v>
      </c>
      <c r="P12" s="7"/>
    </row>
    <row r="13" spans="1:16" ht="12.75">
      <c r="A13" s="11"/>
      <c r="B13" s="12"/>
      <c r="C13" s="12"/>
      <c r="D13" s="12"/>
      <c r="E13" s="12">
        <f aca="true" t="shared" si="1" ref="E13:N13">SUM(E7:E12)</f>
        <v>220</v>
      </c>
      <c r="F13" s="12">
        <f t="shared" si="1"/>
        <v>996</v>
      </c>
      <c r="G13" s="12">
        <f t="shared" si="1"/>
        <v>665</v>
      </c>
      <c r="H13" s="12">
        <f t="shared" si="1"/>
        <v>66</v>
      </c>
      <c r="I13" s="12">
        <f t="shared" si="1"/>
        <v>1</v>
      </c>
      <c r="J13" s="12">
        <f t="shared" si="1"/>
        <v>3</v>
      </c>
      <c r="K13" s="12">
        <f t="shared" si="1"/>
        <v>2</v>
      </c>
      <c r="L13" s="12">
        <f t="shared" si="1"/>
        <v>10</v>
      </c>
      <c r="M13" s="12">
        <f t="shared" si="1"/>
        <v>2</v>
      </c>
      <c r="N13" s="12">
        <f t="shared" si="1"/>
        <v>119</v>
      </c>
      <c r="O13" s="12">
        <f t="shared" si="0"/>
        <v>2084</v>
      </c>
      <c r="P13" s="7"/>
    </row>
    <row r="14" spans="1:16" ht="12.75">
      <c r="A14" s="9" t="s">
        <v>129</v>
      </c>
      <c r="B14" s="10" t="s">
        <v>130</v>
      </c>
      <c r="C14" s="10" t="s">
        <v>6</v>
      </c>
      <c r="D14" s="10"/>
      <c r="E14" s="10">
        <v>5</v>
      </c>
      <c r="F14" s="10">
        <v>60</v>
      </c>
      <c r="G14" s="10">
        <v>8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0">
        <v>0</v>
      </c>
      <c r="N14" s="10">
        <v>1</v>
      </c>
      <c r="O14" s="10">
        <f>SUM(E14:N14)</f>
        <v>75</v>
      </c>
      <c r="P14" s="7"/>
    </row>
    <row r="15" spans="1:16" ht="12.75">
      <c r="A15" s="9" t="s">
        <v>129</v>
      </c>
      <c r="B15" s="10" t="s">
        <v>130</v>
      </c>
      <c r="C15" s="10" t="s">
        <v>7</v>
      </c>
      <c r="D15" s="10"/>
      <c r="E15" s="10">
        <v>30</v>
      </c>
      <c r="F15" s="10">
        <v>174</v>
      </c>
      <c r="G15" s="10">
        <v>23</v>
      </c>
      <c r="H15" s="10">
        <v>8</v>
      </c>
      <c r="I15" s="10">
        <v>0</v>
      </c>
      <c r="J15" s="10">
        <v>0</v>
      </c>
      <c r="K15" s="10">
        <v>2</v>
      </c>
      <c r="L15" s="10">
        <v>0</v>
      </c>
      <c r="M15" s="10">
        <v>0</v>
      </c>
      <c r="N15" s="10">
        <v>0</v>
      </c>
      <c r="O15" s="10">
        <f aca="true" t="shared" si="2" ref="O15:O20">SUM(E15:N15)</f>
        <v>237</v>
      </c>
      <c r="P15" s="7"/>
    </row>
    <row r="16" spans="1:16" ht="12.75">
      <c r="A16" s="9" t="s">
        <v>129</v>
      </c>
      <c r="B16" s="10" t="s">
        <v>130</v>
      </c>
      <c r="C16" s="10" t="s">
        <v>8</v>
      </c>
      <c r="D16" s="10"/>
      <c r="E16" s="10">
        <v>10</v>
      </c>
      <c r="F16" s="10">
        <v>104</v>
      </c>
      <c r="G16" s="10">
        <v>10</v>
      </c>
      <c r="H16" s="10">
        <v>2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28</v>
      </c>
      <c r="O16" s="10">
        <f t="shared" si="2"/>
        <v>155</v>
      </c>
      <c r="P16" s="7"/>
    </row>
    <row r="17" spans="1:16" ht="12.75">
      <c r="A17" s="9" t="s">
        <v>129</v>
      </c>
      <c r="B17" s="10" t="s">
        <v>130</v>
      </c>
      <c r="C17" s="10" t="s">
        <v>9</v>
      </c>
      <c r="D17" s="10"/>
      <c r="E17" s="10">
        <v>18</v>
      </c>
      <c r="F17" s="10">
        <v>185</v>
      </c>
      <c r="G17" s="10">
        <v>136</v>
      </c>
      <c r="H17" s="10">
        <v>11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20</v>
      </c>
      <c r="O17" s="10">
        <f t="shared" si="2"/>
        <v>370</v>
      </c>
      <c r="P17" s="7"/>
    </row>
    <row r="18" spans="1:16" ht="12.75">
      <c r="A18" s="9" t="s">
        <v>129</v>
      </c>
      <c r="B18" s="10" t="s">
        <v>130</v>
      </c>
      <c r="C18" s="10" t="s">
        <v>10</v>
      </c>
      <c r="D18" s="10"/>
      <c r="E18" s="10">
        <v>31</v>
      </c>
      <c r="F18" s="10">
        <v>207</v>
      </c>
      <c r="G18" s="10">
        <v>11</v>
      </c>
      <c r="H18" s="10">
        <v>2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11</v>
      </c>
      <c r="O18" s="10">
        <f t="shared" si="2"/>
        <v>262</v>
      </c>
      <c r="P18" s="7"/>
    </row>
    <row r="19" spans="1:16" ht="12.75">
      <c r="A19" s="9" t="s">
        <v>129</v>
      </c>
      <c r="B19" s="10" t="s">
        <v>130</v>
      </c>
      <c r="C19" s="10" t="s">
        <v>11</v>
      </c>
      <c r="D19" s="10"/>
      <c r="E19" s="10">
        <v>11</v>
      </c>
      <c r="F19" s="10">
        <v>88</v>
      </c>
      <c r="G19" s="10">
        <v>31</v>
      </c>
      <c r="H19" s="10">
        <v>13</v>
      </c>
      <c r="I19" s="10">
        <v>1</v>
      </c>
      <c r="J19" s="10">
        <v>0</v>
      </c>
      <c r="K19" s="10">
        <v>0</v>
      </c>
      <c r="L19" s="10">
        <v>3</v>
      </c>
      <c r="M19" s="10">
        <v>0</v>
      </c>
      <c r="N19" s="10">
        <v>2</v>
      </c>
      <c r="O19" s="10">
        <f t="shared" si="2"/>
        <v>149</v>
      </c>
      <c r="P19" s="7"/>
    </row>
    <row r="20" spans="1:16" ht="12.75">
      <c r="A20" s="9"/>
      <c r="B20" s="10"/>
      <c r="C20" s="10"/>
      <c r="D20" s="10"/>
      <c r="E20" s="12">
        <f aca="true" t="shared" si="3" ref="E20:N20">SUM(E14:E19)</f>
        <v>105</v>
      </c>
      <c r="F20" s="12">
        <f t="shared" si="3"/>
        <v>818</v>
      </c>
      <c r="G20" s="12">
        <f t="shared" si="3"/>
        <v>219</v>
      </c>
      <c r="H20" s="12">
        <f t="shared" si="3"/>
        <v>36</v>
      </c>
      <c r="I20" s="12">
        <f t="shared" si="3"/>
        <v>1</v>
      </c>
      <c r="J20" s="12">
        <f t="shared" si="3"/>
        <v>0</v>
      </c>
      <c r="K20" s="12">
        <f t="shared" si="3"/>
        <v>2</v>
      </c>
      <c r="L20" s="12">
        <f t="shared" si="3"/>
        <v>5</v>
      </c>
      <c r="M20" s="12">
        <f t="shared" si="3"/>
        <v>0</v>
      </c>
      <c r="N20" s="12">
        <f t="shared" si="3"/>
        <v>62</v>
      </c>
      <c r="O20" s="12">
        <f t="shared" si="2"/>
        <v>1248</v>
      </c>
      <c r="P20" s="7"/>
    </row>
    <row r="21" spans="1:16" ht="12.75">
      <c r="A21" s="9" t="s">
        <v>131</v>
      </c>
      <c r="B21" s="10" t="s">
        <v>130</v>
      </c>
      <c r="C21" s="10" t="s">
        <v>12</v>
      </c>
      <c r="D21" s="10"/>
      <c r="E21" s="10">
        <v>22</v>
      </c>
      <c r="F21" s="10">
        <v>79</v>
      </c>
      <c r="G21" s="10">
        <v>10</v>
      </c>
      <c r="H21" s="10">
        <v>4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</v>
      </c>
      <c r="O21" s="10">
        <f aca="true" t="shared" si="4" ref="O21:O27">SUM(E21:N21)</f>
        <v>116</v>
      </c>
      <c r="P21" s="7"/>
    </row>
    <row r="22" spans="1:16" ht="12.75">
      <c r="A22" s="9" t="s">
        <v>131</v>
      </c>
      <c r="B22" s="10" t="s">
        <v>130</v>
      </c>
      <c r="C22" s="10" t="s">
        <v>13</v>
      </c>
      <c r="D22" s="10"/>
      <c r="E22" s="10">
        <v>33</v>
      </c>
      <c r="F22" s="10">
        <v>46</v>
      </c>
      <c r="G22" s="10">
        <v>14</v>
      </c>
      <c r="H22" s="10">
        <v>1</v>
      </c>
      <c r="I22" s="10">
        <v>0</v>
      </c>
      <c r="J22" s="10">
        <v>0</v>
      </c>
      <c r="K22" s="10">
        <v>2</v>
      </c>
      <c r="L22" s="10">
        <v>0</v>
      </c>
      <c r="M22" s="10">
        <v>0</v>
      </c>
      <c r="N22" s="10">
        <v>3</v>
      </c>
      <c r="O22" s="10">
        <f t="shared" si="4"/>
        <v>99</v>
      </c>
      <c r="P22" s="7"/>
    </row>
    <row r="23" spans="1:16" ht="12.75">
      <c r="A23" s="9" t="s">
        <v>131</v>
      </c>
      <c r="B23" s="10" t="s">
        <v>130</v>
      </c>
      <c r="C23" s="10" t="s">
        <v>14</v>
      </c>
      <c r="D23" s="10"/>
      <c r="E23" s="10">
        <v>45</v>
      </c>
      <c r="F23" s="10">
        <v>44</v>
      </c>
      <c r="G23" s="10">
        <v>3</v>
      </c>
      <c r="H23" s="10">
        <v>3</v>
      </c>
      <c r="I23" s="10">
        <v>0</v>
      </c>
      <c r="J23" s="10">
        <v>0</v>
      </c>
      <c r="K23" s="10">
        <v>2</v>
      </c>
      <c r="L23" s="10">
        <v>0</v>
      </c>
      <c r="M23" s="10">
        <v>0</v>
      </c>
      <c r="N23" s="10">
        <v>5</v>
      </c>
      <c r="O23" s="10">
        <f t="shared" si="4"/>
        <v>102</v>
      </c>
      <c r="P23" s="7"/>
    </row>
    <row r="24" spans="1:16" ht="12.75">
      <c r="A24" s="9" t="s">
        <v>131</v>
      </c>
      <c r="B24" s="10" t="s">
        <v>130</v>
      </c>
      <c r="C24" s="10" t="s">
        <v>15</v>
      </c>
      <c r="D24" s="10"/>
      <c r="E24" s="10">
        <v>42</v>
      </c>
      <c r="F24" s="10">
        <v>109</v>
      </c>
      <c r="G24" s="10">
        <v>23</v>
      </c>
      <c r="H24" s="10">
        <v>39</v>
      </c>
      <c r="I24" s="10">
        <v>0</v>
      </c>
      <c r="J24" s="10">
        <v>0</v>
      </c>
      <c r="K24" s="10">
        <v>3</v>
      </c>
      <c r="L24" s="10">
        <v>0</v>
      </c>
      <c r="M24" s="10">
        <v>0</v>
      </c>
      <c r="N24" s="10">
        <v>8</v>
      </c>
      <c r="O24" s="10">
        <f t="shared" si="4"/>
        <v>224</v>
      </c>
      <c r="P24" s="7"/>
    </row>
    <row r="25" spans="1:16" ht="12.75">
      <c r="A25" s="9" t="s">
        <v>131</v>
      </c>
      <c r="B25" s="10" t="s">
        <v>130</v>
      </c>
      <c r="C25" s="10" t="s">
        <v>15</v>
      </c>
      <c r="D25" s="10" t="s">
        <v>2</v>
      </c>
      <c r="E25" s="10">
        <v>53</v>
      </c>
      <c r="F25" s="10">
        <v>108</v>
      </c>
      <c r="G25" s="10">
        <v>16</v>
      </c>
      <c r="H25" s="10">
        <v>24</v>
      </c>
      <c r="I25" s="10">
        <v>0</v>
      </c>
      <c r="J25" s="10">
        <v>0</v>
      </c>
      <c r="K25" s="10">
        <v>3</v>
      </c>
      <c r="L25" s="10">
        <v>0</v>
      </c>
      <c r="M25" s="10">
        <v>0</v>
      </c>
      <c r="N25" s="10">
        <v>11</v>
      </c>
      <c r="O25" s="10">
        <f t="shared" si="4"/>
        <v>215</v>
      </c>
      <c r="P25" s="7"/>
    </row>
    <row r="26" spans="1:16" ht="12.75">
      <c r="A26" s="9" t="s">
        <v>131</v>
      </c>
      <c r="B26" s="10" t="s">
        <v>130</v>
      </c>
      <c r="C26" s="10" t="s">
        <v>16</v>
      </c>
      <c r="D26" s="10"/>
      <c r="E26" s="10">
        <v>68</v>
      </c>
      <c r="F26" s="10">
        <v>227</v>
      </c>
      <c r="G26" s="10">
        <v>46</v>
      </c>
      <c r="H26" s="10">
        <v>51</v>
      </c>
      <c r="I26" s="10">
        <v>0</v>
      </c>
      <c r="J26" s="10">
        <v>0</v>
      </c>
      <c r="K26" s="10">
        <v>11</v>
      </c>
      <c r="L26" s="10">
        <v>0</v>
      </c>
      <c r="M26" s="10">
        <v>0</v>
      </c>
      <c r="N26" s="10">
        <v>19</v>
      </c>
      <c r="O26" s="10">
        <f t="shared" si="4"/>
        <v>422</v>
      </c>
      <c r="P26" s="7"/>
    </row>
    <row r="27" spans="1:16" ht="12.75">
      <c r="A27" s="9"/>
      <c r="B27" s="10"/>
      <c r="C27" s="10"/>
      <c r="D27" s="10"/>
      <c r="E27" s="12">
        <f aca="true" t="shared" si="5" ref="E27:N27">SUM(E21:E26)</f>
        <v>263</v>
      </c>
      <c r="F27" s="12">
        <f t="shared" si="5"/>
        <v>613</v>
      </c>
      <c r="G27" s="12">
        <f t="shared" si="5"/>
        <v>112</v>
      </c>
      <c r="H27" s="12">
        <f t="shared" si="5"/>
        <v>122</v>
      </c>
      <c r="I27" s="12">
        <f t="shared" si="5"/>
        <v>0</v>
      </c>
      <c r="J27" s="12">
        <f t="shared" si="5"/>
        <v>0</v>
      </c>
      <c r="K27" s="12">
        <f t="shared" si="5"/>
        <v>21</v>
      </c>
      <c r="L27" s="12">
        <f t="shared" si="5"/>
        <v>0</v>
      </c>
      <c r="M27" s="12">
        <f t="shared" si="5"/>
        <v>0</v>
      </c>
      <c r="N27" s="12">
        <f t="shared" si="5"/>
        <v>47</v>
      </c>
      <c r="O27" s="12">
        <f t="shared" si="4"/>
        <v>1178</v>
      </c>
      <c r="P27" s="7"/>
    </row>
    <row r="28" spans="1:16" ht="12.75">
      <c r="A28" s="9" t="s">
        <v>132</v>
      </c>
      <c r="B28" s="10" t="s">
        <v>130</v>
      </c>
      <c r="C28" s="10" t="s">
        <v>17</v>
      </c>
      <c r="D28" s="10"/>
      <c r="E28" s="10">
        <v>41</v>
      </c>
      <c r="F28" s="10">
        <v>248</v>
      </c>
      <c r="G28" s="10">
        <v>63</v>
      </c>
      <c r="H28" s="10">
        <v>52</v>
      </c>
      <c r="I28" s="10">
        <v>5</v>
      </c>
      <c r="J28" s="10">
        <v>1</v>
      </c>
      <c r="K28" s="10">
        <v>1</v>
      </c>
      <c r="L28" s="10">
        <v>1</v>
      </c>
      <c r="M28" s="10">
        <v>0</v>
      </c>
      <c r="N28" s="10">
        <v>30</v>
      </c>
      <c r="O28" s="10">
        <f>SUM(E28:N28)</f>
        <v>442</v>
      </c>
      <c r="P28" s="7"/>
    </row>
    <row r="29" spans="1:16" ht="12.75">
      <c r="A29" s="9" t="s">
        <v>132</v>
      </c>
      <c r="B29" s="10" t="s">
        <v>130</v>
      </c>
      <c r="C29" s="10" t="s">
        <v>18</v>
      </c>
      <c r="D29" s="10"/>
      <c r="E29" s="10">
        <v>27</v>
      </c>
      <c r="F29" s="10">
        <v>130</v>
      </c>
      <c r="G29" s="10">
        <v>7</v>
      </c>
      <c r="H29" s="10">
        <v>10</v>
      </c>
      <c r="I29" s="10">
        <v>3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f>SUM(E29:N29)</f>
        <v>177</v>
      </c>
      <c r="P29" s="7"/>
    </row>
    <row r="30" spans="1:16" ht="12.75">
      <c r="A30" s="9" t="s">
        <v>132</v>
      </c>
      <c r="B30" s="10" t="s">
        <v>130</v>
      </c>
      <c r="C30" s="10" t="s">
        <v>19</v>
      </c>
      <c r="D30" s="10"/>
      <c r="E30" s="10">
        <v>10</v>
      </c>
      <c r="F30" s="10">
        <v>223</v>
      </c>
      <c r="G30" s="10">
        <v>40</v>
      </c>
      <c r="H30" s="10">
        <v>26</v>
      </c>
      <c r="I30" s="10">
        <v>0</v>
      </c>
      <c r="J30" s="10">
        <v>0</v>
      </c>
      <c r="K30" s="10">
        <v>0</v>
      </c>
      <c r="L30" s="10">
        <v>2</v>
      </c>
      <c r="M30" s="10">
        <v>0</v>
      </c>
      <c r="N30" s="10">
        <v>14</v>
      </c>
      <c r="O30" s="10">
        <f>SUM(E30:N30)</f>
        <v>315</v>
      </c>
      <c r="P30" s="7"/>
    </row>
    <row r="31" spans="1:16" ht="12.75">
      <c r="A31" s="9" t="s">
        <v>132</v>
      </c>
      <c r="B31" s="10" t="s">
        <v>130</v>
      </c>
      <c r="C31" s="10" t="s">
        <v>20</v>
      </c>
      <c r="D31" s="10"/>
      <c r="E31" s="10">
        <v>59</v>
      </c>
      <c r="F31" s="10">
        <v>150</v>
      </c>
      <c r="G31" s="10">
        <v>44</v>
      </c>
      <c r="H31" s="10">
        <v>62</v>
      </c>
      <c r="I31" s="10">
        <v>1</v>
      </c>
      <c r="J31" s="10">
        <v>0</v>
      </c>
      <c r="K31" s="10">
        <v>3</v>
      </c>
      <c r="L31" s="10">
        <v>2</v>
      </c>
      <c r="M31" s="10">
        <v>0</v>
      </c>
      <c r="N31" s="10">
        <v>14</v>
      </c>
      <c r="O31" s="10">
        <f>SUM(E31:N31)</f>
        <v>335</v>
      </c>
      <c r="P31" s="7"/>
    </row>
    <row r="32" spans="1:16" ht="12.75">
      <c r="A32" s="9"/>
      <c r="B32" s="10"/>
      <c r="C32" s="10"/>
      <c r="D32" s="10"/>
      <c r="E32" s="12">
        <f aca="true" t="shared" si="6" ref="E32:N32">SUM(E28:E31)</f>
        <v>137</v>
      </c>
      <c r="F32" s="12">
        <f t="shared" si="6"/>
        <v>751</v>
      </c>
      <c r="G32" s="12">
        <f t="shared" si="6"/>
        <v>154</v>
      </c>
      <c r="H32" s="12">
        <f t="shared" si="6"/>
        <v>150</v>
      </c>
      <c r="I32" s="12">
        <f t="shared" si="6"/>
        <v>9</v>
      </c>
      <c r="J32" s="12">
        <f t="shared" si="6"/>
        <v>1</v>
      </c>
      <c r="K32" s="12">
        <f t="shared" si="6"/>
        <v>4</v>
      </c>
      <c r="L32" s="12">
        <f t="shared" si="6"/>
        <v>5</v>
      </c>
      <c r="M32" s="12">
        <f t="shared" si="6"/>
        <v>0</v>
      </c>
      <c r="N32" s="12">
        <f t="shared" si="6"/>
        <v>58</v>
      </c>
      <c r="O32" s="12">
        <f>SUM(E32:N32)</f>
        <v>1269</v>
      </c>
      <c r="P32" s="7"/>
    </row>
    <row r="33" spans="1:16" ht="12.75">
      <c r="A33" s="9" t="s">
        <v>133</v>
      </c>
      <c r="B33" s="10" t="s">
        <v>134</v>
      </c>
      <c r="C33" s="10" t="s">
        <v>21</v>
      </c>
      <c r="D33" s="10"/>
      <c r="E33" s="10">
        <v>69</v>
      </c>
      <c r="F33" s="10">
        <v>306</v>
      </c>
      <c r="G33" s="10">
        <v>7</v>
      </c>
      <c r="H33" s="10">
        <v>5</v>
      </c>
      <c r="I33" s="10">
        <v>0</v>
      </c>
      <c r="J33" s="10">
        <v>0</v>
      </c>
      <c r="K33" s="10">
        <v>0</v>
      </c>
      <c r="L33" s="10">
        <v>0</v>
      </c>
      <c r="M33" s="10">
        <v>3</v>
      </c>
      <c r="N33" s="10">
        <v>0</v>
      </c>
      <c r="O33" s="10">
        <f aca="true" t="shared" si="7" ref="O33:O40">SUM(E33:N33)</f>
        <v>390</v>
      </c>
      <c r="P33" s="7"/>
    </row>
    <row r="34" spans="1:16" ht="12.75">
      <c r="A34" s="9" t="s">
        <v>133</v>
      </c>
      <c r="B34" s="10" t="s">
        <v>134</v>
      </c>
      <c r="C34" s="10" t="s">
        <v>22</v>
      </c>
      <c r="D34" s="10"/>
      <c r="E34" s="10">
        <v>209</v>
      </c>
      <c r="F34" s="10">
        <v>220</v>
      </c>
      <c r="G34" s="10">
        <v>2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5</v>
      </c>
      <c r="N34" s="10">
        <v>1</v>
      </c>
      <c r="O34" s="10">
        <f t="shared" si="7"/>
        <v>437</v>
      </c>
      <c r="P34" s="7"/>
    </row>
    <row r="35" spans="1:16" ht="12.75">
      <c r="A35" s="9" t="s">
        <v>133</v>
      </c>
      <c r="B35" s="10" t="s">
        <v>134</v>
      </c>
      <c r="C35" s="10" t="s">
        <v>23</v>
      </c>
      <c r="D35" s="10"/>
      <c r="E35" s="10">
        <v>274</v>
      </c>
      <c r="F35" s="10">
        <v>235</v>
      </c>
      <c r="G35" s="10">
        <v>1</v>
      </c>
      <c r="H35" s="10">
        <v>1</v>
      </c>
      <c r="I35" s="10">
        <v>0</v>
      </c>
      <c r="J35" s="10">
        <v>0</v>
      </c>
      <c r="K35" s="10">
        <v>0</v>
      </c>
      <c r="L35" s="10">
        <v>0</v>
      </c>
      <c r="M35" s="10">
        <v>4</v>
      </c>
      <c r="N35" s="10">
        <v>6</v>
      </c>
      <c r="O35" s="10">
        <f t="shared" si="7"/>
        <v>521</v>
      </c>
      <c r="P35" s="7"/>
    </row>
    <row r="36" spans="1:16" ht="12.75">
      <c r="A36" s="9" t="s">
        <v>133</v>
      </c>
      <c r="B36" s="10" t="s">
        <v>134</v>
      </c>
      <c r="C36" s="10" t="s">
        <v>24</v>
      </c>
      <c r="D36" s="10"/>
      <c r="E36" s="10">
        <v>217</v>
      </c>
      <c r="F36" s="10">
        <v>242</v>
      </c>
      <c r="G36" s="10">
        <v>3</v>
      </c>
      <c r="H36" s="10">
        <v>0</v>
      </c>
      <c r="I36" s="10">
        <v>0</v>
      </c>
      <c r="J36" s="10">
        <v>2</v>
      </c>
      <c r="K36" s="10">
        <v>0</v>
      </c>
      <c r="L36" s="10">
        <v>0</v>
      </c>
      <c r="M36" s="10">
        <v>3</v>
      </c>
      <c r="N36" s="10">
        <v>12</v>
      </c>
      <c r="O36" s="10">
        <f t="shared" si="7"/>
        <v>479</v>
      </c>
      <c r="P36" s="7"/>
    </row>
    <row r="37" spans="1:16" ht="12.75">
      <c r="A37" s="9" t="s">
        <v>133</v>
      </c>
      <c r="B37" s="10" t="s">
        <v>134</v>
      </c>
      <c r="C37" s="10" t="s">
        <v>25</v>
      </c>
      <c r="D37" s="10"/>
      <c r="E37" s="10">
        <v>237</v>
      </c>
      <c r="F37" s="10">
        <v>175</v>
      </c>
      <c r="G37" s="10">
        <v>2</v>
      </c>
      <c r="H37" s="10">
        <v>1</v>
      </c>
      <c r="I37" s="10">
        <v>0</v>
      </c>
      <c r="J37" s="10">
        <v>0</v>
      </c>
      <c r="K37" s="10">
        <v>0</v>
      </c>
      <c r="L37" s="10">
        <v>0</v>
      </c>
      <c r="M37" s="10">
        <v>20</v>
      </c>
      <c r="N37" s="10">
        <v>8</v>
      </c>
      <c r="O37" s="10">
        <f t="shared" si="7"/>
        <v>443</v>
      </c>
      <c r="P37" s="7"/>
    </row>
    <row r="38" spans="1:16" ht="12.75">
      <c r="A38" s="9" t="s">
        <v>133</v>
      </c>
      <c r="B38" s="10" t="s">
        <v>134</v>
      </c>
      <c r="C38" s="10" t="s">
        <v>26</v>
      </c>
      <c r="D38" s="10"/>
      <c r="E38" s="10">
        <v>267</v>
      </c>
      <c r="F38" s="10">
        <v>151</v>
      </c>
      <c r="G38" s="10">
        <v>8</v>
      </c>
      <c r="H38" s="10">
        <v>3</v>
      </c>
      <c r="I38" s="10">
        <v>0</v>
      </c>
      <c r="J38" s="10">
        <v>1</v>
      </c>
      <c r="K38" s="10">
        <v>0</v>
      </c>
      <c r="L38" s="10">
        <v>0</v>
      </c>
      <c r="M38" s="10">
        <v>16</v>
      </c>
      <c r="N38" s="10">
        <v>5</v>
      </c>
      <c r="O38" s="10">
        <f t="shared" si="7"/>
        <v>451</v>
      </c>
      <c r="P38" s="7"/>
    </row>
    <row r="39" spans="1:16" ht="12.75">
      <c r="A39" s="9" t="s">
        <v>133</v>
      </c>
      <c r="B39" s="10" t="s">
        <v>134</v>
      </c>
      <c r="C39" s="10" t="s">
        <v>27</v>
      </c>
      <c r="D39" s="10"/>
      <c r="E39" s="10">
        <v>224</v>
      </c>
      <c r="F39" s="10">
        <v>257</v>
      </c>
      <c r="G39" s="10">
        <v>4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11</v>
      </c>
      <c r="N39" s="10">
        <v>14</v>
      </c>
      <c r="O39" s="10">
        <f t="shared" si="7"/>
        <v>510</v>
      </c>
      <c r="P39" s="7"/>
    </row>
    <row r="40" spans="1:16" ht="12.75">
      <c r="A40" s="9"/>
      <c r="B40" s="10"/>
      <c r="C40" s="10"/>
      <c r="D40" s="10"/>
      <c r="E40" s="12">
        <f aca="true" t="shared" si="8" ref="E40:N40">SUM(E33:E39)</f>
        <v>1497</v>
      </c>
      <c r="F40" s="12">
        <f t="shared" si="8"/>
        <v>1586</v>
      </c>
      <c r="G40" s="12">
        <f t="shared" si="8"/>
        <v>27</v>
      </c>
      <c r="H40" s="12">
        <f t="shared" si="8"/>
        <v>10</v>
      </c>
      <c r="I40" s="12">
        <f t="shared" si="8"/>
        <v>0</v>
      </c>
      <c r="J40" s="12">
        <f t="shared" si="8"/>
        <v>3</v>
      </c>
      <c r="K40" s="12">
        <f t="shared" si="8"/>
        <v>0</v>
      </c>
      <c r="L40" s="12">
        <f t="shared" si="8"/>
        <v>0</v>
      </c>
      <c r="M40" s="12">
        <f t="shared" si="8"/>
        <v>62</v>
      </c>
      <c r="N40" s="12">
        <f t="shared" si="8"/>
        <v>46</v>
      </c>
      <c r="O40" s="12">
        <f t="shared" si="7"/>
        <v>3231</v>
      </c>
      <c r="P40" s="7"/>
    </row>
    <row r="41" spans="1:16" ht="12.75">
      <c r="A41" s="9" t="s">
        <v>135</v>
      </c>
      <c r="B41" s="10" t="s">
        <v>134</v>
      </c>
      <c r="C41" s="10" t="s">
        <v>28</v>
      </c>
      <c r="D41" s="10"/>
      <c r="E41" s="10">
        <v>0</v>
      </c>
      <c r="F41" s="10">
        <v>200</v>
      </c>
      <c r="G41" s="10">
        <v>97</v>
      </c>
      <c r="H41" s="10">
        <v>8</v>
      </c>
      <c r="I41" s="10">
        <v>0</v>
      </c>
      <c r="J41" s="10">
        <v>0</v>
      </c>
      <c r="K41" s="10">
        <v>0</v>
      </c>
      <c r="L41" s="10">
        <v>0</v>
      </c>
      <c r="M41" s="10">
        <v>44</v>
      </c>
      <c r="N41" s="10">
        <v>91</v>
      </c>
      <c r="O41" s="10">
        <f aca="true" t="shared" si="9" ref="O41:O52">SUM(E41:N41)</f>
        <v>440</v>
      </c>
      <c r="P41" s="7"/>
    </row>
    <row r="42" spans="1:16" ht="12.75">
      <c r="A42" s="9" t="s">
        <v>135</v>
      </c>
      <c r="B42" s="10" t="s">
        <v>134</v>
      </c>
      <c r="C42" s="10" t="s">
        <v>29</v>
      </c>
      <c r="D42" s="10"/>
      <c r="E42" s="10">
        <v>4</v>
      </c>
      <c r="F42" s="10">
        <v>144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0</v>
      </c>
      <c r="M42" s="10">
        <v>1</v>
      </c>
      <c r="N42" s="10">
        <v>4</v>
      </c>
      <c r="O42" s="10">
        <f t="shared" si="9"/>
        <v>154</v>
      </c>
      <c r="P42" s="7"/>
    </row>
    <row r="43" spans="1:16" ht="12.75">
      <c r="A43" s="9" t="s">
        <v>135</v>
      </c>
      <c r="B43" s="10" t="s">
        <v>134</v>
      </c>
      <c r="C43" s="10" t="s">
        <v>30</v>
      </c>
      <c r="D43" s="10"/>
      <c r="E43" s="10">
        <v>0</v>
      </c>
      <c r="F43" s="10">
        <v>346</v>
      </c>
      <c r="G43" s="10">
        <v>144</v>
      </c>
      <c r="H43" s="10">
        <v>16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45</v>
      </c>
      <c r="O43" s="10">
        <f t="shared" si="9"/>
        <v>552</v>
      </c>
      <c r="P43" s="7"/>
    </row>
    <row r="44" spans="1:16" ht="12.75">
      <c r="A44" s="9" t="s">
        <v>135</v>
      </c>
      <c r="B44" s="10" t="s">
        <v>134</v>
      </c>
      <c r="C44" s="10" t="s">
        <v>30</v>
      </c>
      <c r="D44" s="10" t="s">
        <v>2</v>
      </c>
      <c r="E44" s="10">
        <v>0</v>
      </c>
      <c r="F44" s="10">
        <v>346</v>
      </c>
      <c r="G44" s="10">
        <v>167</v>
      </c>
      <c r="H44" s="10">
        <v>22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43</v>
      </c>
      <c r="O44" s="10">
        <f t="shared" si="9"/>
        <v>578</v>
      </c>
      <c r="P44" s="7"/>
    </row>
    <row r="45" spans="1:16" ht="12.75">
      <c r="A45" s="9" t="s">
        <v>135</v>
      </c>
      <c r="B45" s="10" t="s">
        <v>134</v>
      </c>
      <c r="C45" s="10" t="s">
        <v>31</v>
      </c>
      <c r="D45" s="10"/>
      <c r="E45" s="10">
        <v>0</v>
      </c>
      <c r="F45" s="10">
        <v>205</v>
      </c>
      <c r="G45" s="10">
        <v>115</v>
      </c>
      <c r="H45" s="10">
        <v>3</v>
      </c>
      <c r="I45" s="10">
        <v>0</v>
      </c>
      <c r="J45" s="10">
        <v>0</v>
      </c>
      <c r="K45" s="10">
        <v>0</v>
      </c>
      <c r="L45" s="10">
        <v>0</v>
      </c>
      <c r="M45" s="10">
        <v>1</v>
      </c>
      <c r="N45" s="10">
        <v>21</v>
      </c>
      <c r="O45" s="10">
        <f t="shared" si="9"/>
        <v>345</v>
      </c>
      <c r="P45" s="7"/>
    </row>
    <row r="46" spans="1:16" ht="12.75">
      <c r="A46" s="9" t="s">
        <v>135</v>
      </c>
      <c r="B46" s="10" t="s">
        <v>134</v>
      </c>
      <c r="C46" s="10" t="s">
        <v>31</v>
      </c>
      <c r="D46" s="10" t="s">
        <v>2</v>
      </c>
      <c r="E46" s="10">
        <v>0</v>
      </c>
      <c r="F46" s="10">
        <v>180</v>
      </c>
      <c r="G46" s="10">
        <v>96</v>
      </c>
      <c r="H46" s="10">
        <v>15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27</v>
      </c>
      <c r="O46" s="10">
        <f t="shared" si="9"/>
        <v>318</v>
      </c>
      <c r="P46" s="7"/>
    </row>
    <row r="47" spans="1:16" ht="12.75">
      <c r="A47" s="9" t="s">
        <v>135</v>
      </c>
      <c r="B47" s="10" t="s">
        <v>134</v>
      </c>
      <c r="C47" s="10" t="s">
        <v>32</v>
      </c>
      <c r="D47" s="10"/>
      <c r="E47" s="10">
        <v>0</v>
      </c>
      <c r="F47" s="10">
        <v>200</v>
      </c>
      <c r="G47" s="10">
        <v>111</v>
      </c>
      <c r="H47" s="10">
        <v>8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26</v>
      </c>
      <c r="O47" s="10">
        <f t="shared" si="9"/>
        <v>345</v>
      </c>
      <c r="P47" s="7"/>
    </row>
    <row r="48" spans="1:16" ht="12.75">
      <c r="A48" s="9" t="s">
        <v>135</v>
      </c>
      <c r="B48" s="10" t="s">
        <v>134</v>
      </c>
      <c r="C48" s="10" t="s">
        <v>32</v>
      </c>
      <c r="D48" s="10" t="s">
        <v>2</v>
      </c>
      <c r="E48" s="10">
        <v>0</v>
      </c>
      <c r="F48" s="10">
        <v>206</v>
      </c>
      <c r="G48" s="10">
        <v>93</v>
      </c>
      <c r="H48" s="10">
        <v>10</v>
      </c>
      <c r="I48" s="10">
        <v>0</v>
      </c>
      <c r="J48" s="10">
        <v>0</v>
      </c>
      <c r="K48" s="10">
        <v>0</v>
      </c>
      <c r="L48" s="10">
        <v>0</v>
      </c>
      <c r="M48" s="10">
        <v>2</v>
      </c>
      <c r="N48" s="10">
        <v>45</v>
      </c>
      <c r="O48" s="10">
        <f t="shared" si="9"/>
        <v>356</v>
      </c>
      <c r="P48" s="7"/>
    </row>
    <row r="49" spans="1:16" ht="12.75">
      <c r="A49" s="9" t="s">
        <v>135</v>
      </c>
      <c r="B49" s="10" t="s">
        <v>134</v>
      </c>
      <c r="C49" s="10" t="s">
        <v>33</v>
      </c>
      <c r="D49" s="10"/>
      <c r="E49" s="10">
        <v>0</v>
      </c>
      <c r="F49" s="10">
        <v>208</v>
      </c>
      <c r="G49" s="10">
        <v>97</v>
      </c>
      <c r="H49" s="10">
        <v>10</v>
      </c>
      <c r="I49" s="10">
        <v>0</v>
      </c>
      <c r="J49" s="10">
        <v>0</v>
      </c>
      <c r="K49" s="10">
        <v>0</v>
      </c>
      <c r="L49" s="10">
        <v>0</v>
      </c>
      <c r="M49" s="10">
        <v>13</v>
      </c>
      <c r="N49" s="10">
        <v>156</v>
      </c>
      <c r="O49" s="10">
        <f t="shared" si="9"/>
        <v>484</v>
      </c>
      <c r="P49" s="7"/>
    </row>
    <row r="50" spans="1:16" ht="12.75">
      <c r="A50" s="9" t="s">
        <v>135</v>
      </c>
      <c r="B50" s="10" t="s">
        <v>134</v>
      </c>
      <c r="C50" s="10" t="s">
        <v>34</v>
      </c>
      <c r="D50" s="10"/>
      <c r="E50" s="10">
        <v>64</v>
      </c>
      <c r="F50" s="10">
        <v>198</v>
      </c>
      <c r="G50" s="10">
        <v>45</v>
      </c>
      <c r="H50" s="10">
        <v>3</v>
      </c>
      <c r="I50" s="10">
        <v>1</v>
      </c>
      <c r="J50" s="10">
        <v>1</v>
      </c>
      <c r="K50" s="10">
        <v>0</v>
      </c>
      <c r="L50" s="10">
        <v>2</v>
      </c>
      <c r="M50" s="10">
        <v>14</v>
      </c>
      <c r="N50" s="10">
        <v>27</v>
      </c>
      <c r="O50" s="10">
        <f t="shared" si="9"/>
        <v>355</v>
      </c>
      <c r="P50" s="7"/>
    </row>
    <row r="51" spans="1:16" ht="12.75">
      <c r="A51" s="9" t="s">
        <v>135</v>
      </c>
      <c r="B51" s="10" t="s">
        <v>134</v>
      </c>
      <c r="C51" s="10" t="s">
        <v>35</v>
      </c>
      <c r="D51" s="10"/>
      <c r="E51" s="10">
        <v>0</v>
      </c>
      <c r="F51" s="10">
        <v>35</v>
      </c>
      <c r="G51" s="10">
        <v>25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17</v>
      </c>
      <c r="N51" s="10">
        <v>13</v>
      </c>
      <c r="O51" s="10">
        <f t="shared" si="9"/>
        <v>90</v>
      </c>
      <c r="P51" s="7"/>
    </row>
    <row r="52" spans="1:16" ht="12.75">
      <c r="A52" s="9"/>
      <c r="B52" s="10"/>
      <c r="C52" s="12"/>
      <c r="D52" s="12"/>
      <c r="E52" s="12">
        <f aca="true" t="shared" si="10" ref="E52:N52">SUM(E41:E51)</f>
        <v>68</v>
      </c>
      <c r="F52" s="12">
        <f t="shared" si="10"/>
        <v>2268</v>
      </c>
      <c r="G52" s="12">
        <f t="shared" si="10"/>
        <v>990</v>
      </c>
      <c r="H52" s="12">
        <f t="shared" si="10"/>
        <v>95</v>
      </c>
      <c r="I52" s="12">
        <f t="shared" si="10"/>
        <v>1</v>
      </c>
      <c r="J52" s="12">
        <f t="shared" si="10"/>
        <v>1</v>
      </c>
      <c r="K52" s="12">
        <f t="shared" si="10"/>
        <v>1</v>
      </c>
      <c r="L52" s="12">
        <f t="shared" si="10"/>
        <v>2</v>
      </c>
      <c r="M52" s="12">
        <f t="shared" si="10"/>
        <v>93</v>
      </c>
      <c r="N52" s="12">
        <f t="shared" si="10"/>
        <v>498</v>
      </c>
      <c r="O52" s="12">
        <f t="shared" si="9"/>
        <v>4017</v>
      </c>
      <c r="P52" s="7"/>
    </row>
    <row r="53" spans="1:16" ht="12.75">
      <c r="A53" s="9" t="s">
        <v>136</v>
      </c>
      <c r="B53" s="10" t="s">
        <v>137</v>
      </c>
      <c r="C53" s="10" t="s">
        <v>36</v>
      </c>
      <c r="D53" s="10"/>
      <c r="E53" s="10">
        <v>51</v>
      </c>
      <c r="F53" s="10">
        <v>175</v>
      </c>
      <c r="G53" s="10">
        <v>35</v>
      </c>
      <c r="H53" s="10">
        <v>74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20</v>
      </c>
      <c r="O53" s="10">
        <f aca="true" t="shared" si="11" ref="O53:O65">SUM(E53:N53)</f>
        <v>355</v>
      </c>
      <c r="P53" s="7"/>
    </row>
    <row r="54" spans="1:16" ht="12.75">
      <c r="A54" s="9" t="s">
        <v>136</v>
      </c>
      <c r="B54" s="10" t="s">
        <v>137</v>
      </c>
      <c r="C54" s="10" t="s">
        <v>36</v>
      </c>
      <c r="D54" s="10" t="s">
        <v>2</v>
      </c>
      <c r="E54" s="10">
        <v>52</v>
      </c>
      <c r="F54" s="10">
        <v>183</v>
      </c>
      <c r="G54" s="10">
        <v>39</v>
      </c>
      <c r="H54" s="10">
        <v>47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13</v>
      </c>
      <c r="O54" s="10">
        <f t="shared" si="11"/>
        <v>334</v>
      </c>
      <c r="P54" s="7"/>
    </row>
    <row r="55" spans="1:16" ht="12.75">
      <c r="A55" s="9" t="s">
        <v>136</v>
      </c>
      <c r="B55" s="10" t="s">
        <v>137</v>
      </c>
      <c r="C55" s="10" t="s">
        <v>37</v>
      </c>
      <c r="D55" s="10"/>
      <c r="E55" s="10">
        <v>59</v>
      </c>
      <c r="F55" s="10">
        <v>165</v>
      </c>
      <c r="G55" s="10">
        <v>17</v>
      </c>
      <c r="H55" s="10">
        <v>37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13</v>
      </c>
      <c r="O55" s="10">
        <f t="shared" si="11"/>
        <v>291</v>
      </c>
      <c r="P55" s="7"/>
    </row>
    <row r="56" spans="1:16" ht="12.75">
      <c r="A56" s="9" t="s">
        <v>136</v>
      </c>
      <c r="B56" s="10" t="s">
        <v>137</v>
      </c>
      <c r="C56" s="10" t="s">
        <v>37</v>
      </c>
      <c r="D56" s="10" t="s">
        <v>2</v>
      </c>
      <c r="E56" s="10">
        <v>64</v>
      </c>
      <c r="F56" s="10">
        <v>144</v>
      </c>
      <c r="G56" s="10">
        <v>29</v>
      </c>
      <c r="H56" s="10">
        <v>32</v>
      </c>
      <c r="I56" s="10">
        <v>0</v>
      </c>
      <c r="J56" s="10">
        <v>0</v>
      </c>
      <c r="K56" s="10">
        <v>0</v>
      </c>
      <c r="L56" s="10">
        <v>1</v>
      </c>
      <c r="M56" s="10">
        <v>1</v>
      </c>
      <c r="N56" s="10">
        <v>9</v>
      </c>
      <c r="O56" s="10">
        <f t="shared" si="11"/>
        <v>280</v>
      </c>
      <c r="P56" s="7"/>
    </row>
    <row r="57" spans="1:16" ht="12.75">
      <c r="A57" s="9" t="s">
        <v>136</v>
      </c>
      <c r="B57" s="10" t="s">
        <v>137</v>
      </c>
      <c r="C57" s="10" t="s">
        <v>38</v>
      </c>
      <c r="D57" s="10"/>
      <c r="E57" s="10">
        <v>51</v>
      </c>
      <c r="F57" s="10">
        <v>187</v>
      </c>
      <c r="G57" s="10">
        <v>42</v>
      </c>
      <c r="H57" s="10">
        <v>63</v>
      </c>
      <c r="I57" s="10">
        <v>0</v>
      </c>
      <c r="J57" s="10">
        <v>0</v>
      </c>
      <c r="K57" s="10">
        <v>2</v>
      </c>
      <c r="L57" s="10">
        <v>0</v>
      </c>
      <c r="M57" s="10">
        <v>0</v>
      </c>
      <c r="N57" s="10">
        <v>51</v>
      </c>
      <c r="O57" s="10">
        <f t="shared" si="11"/>
        <v>396</v>
      </c>
      <c r="P57" s="7"/>
    </row>
    <row r="58" spans="1:16" ht="12.75">
      <c r="A58" s="9" t="s">
        <v>136</v>
      </c>
      <c r="B58" s="10" t="s">
        <v>137</v>
      </c>
      <c r="C58" s="10" t="s">
        <v>38</v>
      </c>
      <c r="D58" s="10" t="s">
        <v>2</v>
      </c>
      <c r="E58" s="10">
        <v>55</v>
      </c>
      <c r="F58" s="10">
        <v>205</v>
      </c>
      <c r="G58" s="10">
        <v>57</v>
      </c>
      <c r="H58" s="10">
        <v>64</v>
      </c>
      <c r="I58" s="10">
        <v>0</v>
      </c>
      <c r="J58" s="10">
        <v>0</v>
      </c>
      <c r="K58" s="10">
        <v>0</v>
      </c>
      <c r="L58" s="10">
        <v>4</v>
      </c>
      <c r="M58" s="10">
        <v>0</v>
      </c>
      <c r="N58" s="10">
        <v>51</v>
      </c>
      <c r="O58" s="10">
        <f t="shared" si="11"/>
        <v>436</v>
      </c>
      <c r="P58" s="7"/>
    </row>
    <row r="59" spans="1:16" ht="12.75">
      <c r="A59" s="9" t="s">
        <v>136</v>
      </c>
      <c r="B59" s="10" t="s">
        <v>137</v>
      </c>
      <c r="C59" s="10" t="s">
        <v>39</v>
      </c>
      <c r="D59" s="10"/>
      <c r="E59" s="10">
        <v>57</v>
      </c>
      <c r="F59" s="10">
        <v>198</v>
      </c>
      <c r="G59" s="10">
        <v>55</v>
      </c>
      <c r="H59" s="10">
        <v>62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21</v>
      </c>
      <c r="O59" s="10">
        <f t="shared" si="11"/>
        <v>394</v>
      </c>
      <c r="P59" s="7"/>
    </row>
    <row r="60" spans="1:16" ht="12.75">
      <c r="A60" s="9" t="s">
        <v>136</v>
      </c>
      <c r="B60" s="10" t="s">
        <v>137</v>
      </c>
      <c r="C60" s="10" t="s">
        <v>39</v>
      </c>
      <c r="D60" s="10" t="s">
        <v>2</v>
      </c>
      <c r="E60" s="10">
        <v>68</v>
      </c>
      <c r="F60" s="10">
        <v>176</v>
      </c>
      <c r="G60" s="10">
        <v>56</v>
      </c>
      <c r="H60" s="10">
        <v>38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27</v>
      </c>
      <c r="O60" s="10">
        <f t="shared" si="11"/>
        <v>365</v>
      </c>
      <c r="P60" s="7"/>
    </row>
    <row r="61" spans="1:16" ht="12.75">
      <c r="A61" s="9" t="s">
        <v>136</v>
      </c>
      <c r="B61" s="10" t="s">
        <v>137</v>
      </c>
      <c r="C61" s="10" t="s">
        <v>40</v>
      </c>
      <c r="D61" s="10"/>
      <c r="E61" s="10">
        <v>60</v>
      </c>
      <c r="F61" s="10">
        <v>182</v>
      </c>
      <c r="G61" s="10">
        <v>30</v>
      </c>
      <c r="H61" s="10">
        <v>66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17</v>
      </c>
      <c r="O61" s="10">
        <f t="shared" si="11"/>
        <v>355</v>
      </c>
      <c r="P61" s="7"/>
    </row>
    <row r="62" spans="1:16" ht="12.75">
      <c r="A62" s="9" t="s">
        <v>136</v>
      </c>
      <c r="B62" s="10" t="s">
        <v>137</v>
      </c>
      <c r="C62" s="10" t="s">
        <v>40</v>
      </c>
      <c r="D62" s="10" t="s">
        <v>2</v>
      </c>
      <c r="E62" s="10">
        <v>97</v>
      </c>
      <c r="F62" s="10">
        <v>174</v>
      </c>
      <c r="G62" s="10">
        <v>25</v>
      </c>
      <c r="H62" s="10">
        <v>58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21</v>
      </c>
      <c r="O62" s="10">
        <f t="shared" si="11"/>
        <v>375</v>
      </c>
      <c r="P62" s="7"/>
    </row>
    <row r="63" spans="1:16" ht="12.75">
      <c r="A63" s="9" t="s">
        <v>136</v>
      </c>
      <c r="B63" s="10" t="s">
        <v>137</v>
      </c>
      <c r="C63" s="10" t="s">
        <v>41</v>
      </c>
      <c r="D63" s="10"/>
      <c r="E63" s="10">
        <v>41</v>
      </c>
      <c r="F63" s="10">
        <v>341</v>
      </c>
      <c r="G63" s="10">
        <v>17</v>
      </c>
      <c r="H63" s="10">
        <v>9</v>
      </c>
      <c r="I63" s="10">
        <v>0</v>
      </c>
      <c r="J63" s="10">
        <v>0</v>
      </c>
      <c r="K63" s="10">
        <v>0</v>
      </c>
      <c r="L63" s="10">
        <v>0</v>
      </c>
      <c r="M63" s="10">
        <v>2</v>
      </c>
      <c r="N63" s="10">
        <v>18</v>
      </c>
      <c r="O63" s="10">
        <f t="shared" si="11"/>
        <v>428</v>
      </c>
      <c r="P63" s="7"/>
    </row>
    <row r="64" spans="1:16" ht="12.75">
      <c r="A64" s="9" t="s">
        <v>136</v>
      </c>
      <c r="B64" s="10" t="s">
        <v>137</v>
      </c>
      <c r="C64" s="10" t="s">
        <v>41</v>
      </c>
      <c r="D64" s="10" t="s">
        <v>2</v>
      </c>
      <c r="E64" s="10">
        <v>56</v>
      </c>
      <c r="F64" s="10">
        <v>261</v>
      </c>
      <c r="G64" s="10">
        <v>34</v>
      </c>
      <c r="H64" s="10">
        <v>9</v>
      </c>
      <c r="I64" s="10">
        <v>0</v>
      </c>
      <c r="J64" s="10">
        <v>0</v>
      </c>
      <c r="K64" s="10">
        <v>0</v>
      </c>
      <c r="L64" s="10">
        <v>0</v>
      </c>
      <c r="M64" s="10">
        <v>2</v>
      </c>
      <c r="N64" s="10">
        <v>17</v>
      </c>
      <c r="O64" s="10">
        <f t="shared" si="11"/>
        <v>379</v>
      </c>
      <c r="P64" s="7"/>
    </row>
    <row r="65" spans="1:16" ht="12.75">
      <c r="A65" s="9"/>
      <c r="B65" s="10"/>
      <c r="C65" s="10"/>
      <c r="D65" s="10"/>
      <c r="E65" s="12">
        <f aca="true" t="shared" si="12" ref="E65:N65">SUM(E53:E64)</f>
        <v>711</v>
      </c>
      <c r="F65" s="12">
        <f t="shared" si="12"/>
        <v>2391</v>
      </c>
      <c r="G65" s="12">
        <f t="shared" si="12"/>
        <v>436</v>
      </c>
      <c r="H65" s="12">
        <f t="shared" si="12"/>
        <v>559</v>
      </c>
      <c r="I65" s="12">
        <f t="shared" si="12"/>
        <v>0</v>
      </c>
      <c r="J65" s="12">
        <f t="shared" si="12"/>
        <v>0</v>
      </c>
      <c r="K65" s="12">
        <f t="shared" si="12"/>
        <v>2</v>
      </c>
      <c r="L65" s="12">
        <f t="shared" si="12"/>
        <v>5</v>
      </c>
      <c r="M65" s="12">
        <f t="shared" si="12"/>
        <v>6</v>
      </c>
      <c r="N65" s="12">
        <f t="shared" si="12"/>
        <v>278</v>
      </c>
      <c r="O65" s="12">
        <f t="shared" si="11"/>
        <v>4388</v>
      </c>
      <c r="P65" s="7"/>
    </row>
    <row r="66" spans="1:16" ht="12.75">
      <c r="A66" s="9" t="s">
        <v>138</v>
      </c>
      <c r="B66" s="10" t="s">
        <v>139</v>
      </c>
      <c r="C66" s="10" t="s">
        <v>42</v>
      </c>
      <c r="D66" s="10"/>
      <c r="E66" s="10">
        <v>110</v>
      </c>
      <c r="F66" s="10">
        <v>213</v>
      </c>
      <c r="G66" s="10">
        <v>15</v>
      </c>
      <c r="H66" s="10">
        <v>19</v>
      </c>
      <c r="I66" s="10">
        <v>26</v>
      </c>
      <c r="J66" s="10">
        <v>0</v>
      </c>
      <c r="K66" s="10">
        <v>0</v>
      </c>
      <c r="L66" s="10">
        <v>0</v>
      </c>
      <c r="M66" s="10">
        <v>0</v>
      </c>
      <c r="N66" s="10">
        <v>59</v>
      </c>
      <c r="O66" s="10">
        <f aca="true" t="shared" si="13" ref="O66:O79">SUM(E66:N66)</f>
        <v>442</v>
      </c>
      <c r="P66" s="7"/>
    </row>
    <row r="67" spans="1:16" ht="12.75">
      <c r="A67" s="9" t="s">
        <v>138</v>
      </c>
      <c r="B67" s="10" t="s">
        <v>139</v>
      </c>
      <c r="C67" s="10" t="s">
        <v>43</v>
      </c>
      <c r="D67" s="10"/>
      <c r="E67" s="10">
        <v>47</v>
      </c>
      <c r="F67" s="10">
        <v>85</v>
      </c>
      <c r="G67" s="10">
        <v>2</v>
      </c>
      <c r="H67" s="10">
        <v>21</v>
      </c>
      <c r="I67" s="10">
        <v>6</v>
      </c>
      <c r="J67" s="10">
        <v>0</v>
      </c>
      <c r="K67" s="10">
        <v>0</v>
      </c>
      <c r="L67" s="10">
        <v>3</v>
      </c>
      <c r="M67" s="10">
        <v>0</v>
      </c>
      <c r="N67" s="10">
        <v>8</v>
      </c>
      <c r="O67" s="10">
        <f t="shared" si="13"/>
        <v>172</v>
      </c>
      <c r="P67" s="7"/>
    </row>
    <row r="68" spans="1:16" ht="12.75">
      <c r="A68" s="9" t="s">
        <v>138</v>
      </c>
      <c r="B68" s="10" t="s">
        <v>139</v>
      </c>
      <c r="C68" s="10" t="s">
        <v>43</v>
      </c>
      <c r="D68" s="10" t="s">
        <v>44</v>
      </c>
      <c r="E68" s="10">
        <v>21</v>
      </c>
      <c r="F68" s="10">
        <v>49</v>
      </c>
      <c r="G68" s="10">
        <v>2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4</v>
      </c>
      <c r="O68" s="10">
        <f t="shared" si="13"/>
        <v>77</v>
      </c>
      <c r="P68" s="7"/>
    </row>
    <row r="69" spans="1:16" ht="12.75">
      <c r="A69" s="9" t="s">
        <v>138</v>
      </c>
      <c r="B69" s="10" t="s">
        <v>139</v>
      </c>
      <c r="C69" s="10" t="s">
        <v>45</v>
      </c>
      <c r="D69" s="10"/>
      <c r="E69" s="10">
        <v>89</v>
      </c>
      <c r="F69" s="10">
        <v>334</v>
      </c>
      <c r="G69" s="10">
        <v>112</v>
      </c>
      <c r="H69" s="10">
        <v>16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5</v>
      </c>
      <c r="O69" s="10">
        <f t="shared" si="13"/>
        <v>556</v>
      </c>
      <c r="P69" s="7"/>
    </row>
    <row r="70" spans="1:16" ht="12.75">
      <c r="A70" s="9" t="s">
        <v>138</v>
      </c>
      <c r="B70" s="10" t="s">
        <v>139</v>
      </c>
      <c r="C70" s="10" t="s">
        <v>45</v>
      </c>
      <c r="D70" s="10" t="s">
        <v>2</v>
      </c>
      <c r="E70" s="10">
        <v>31</v>
      </c>
      <c r="F70" s="10">
        <v>153</v>
      </c>
      <c r="G70" s="10">
        <v>61</v>
      </c>
      <c r="H70" s="10">
        <v>14</v>
      </c>
      <c r="I70" s="10">
        <v>5</v>
      </c>
      <c r="J70" s="10">
        <v>0</v>
      </c>
      <c r="K70" s="10">
        <v>0</v>
      </c>
      <c r="L70" s="10">
        <v>0</v>
      </c>
      <c r="M70" s="10">
        <v>0</v>
      </c>
      <c r="N70" s="10">
        <v>4</v>
      </c>
      <c r="O70" s="10">
        <f t="shared" si="13"/>
        <v>268</v>
      </c>
      <c r="P70" s="7"/>
    </row>
    <row r="71" spans="1:16" ht="12.75">
      <c r="A71" s="9" t="s">
        <v>138</v>
      </c>
      <c r="B71" s="10" t="s">
        <v>139</v>
      </c>
      <c r="C71" s="10" t="s">
        <v>46</v>
      </c>
      <c r="D71" s="10"/>
      <c r="E71" s="10">
        <v>74</v>
      </c>
      <c r="F71" s="10">
        <v>202</v>
      </c>
      <c r="G71" s="10">
        <v>78</v>
      </c>
      <c r="H71" s="10">
        <v>11</v>
      </c>
      <c r="I71" s="10">
        <v>3</v>
      </c>
      <c r="J71" s="10">
        <v>0</v>
      </c>
      <c r="K71" s="10">
        <v>0</v>
      </c>
      <c r="L71" s="10">
        <v>0</v>
      </c>
      <c r="M71" s="10">
        <v>0</v>
      </c>
      <c r="N71" s="10">
        <v>6</v>
      </c>
      <c r="O71" s="10">
        <f t="shared" si="13"/>
        <v>374</v>
      </c>
      <c r="P71" s="7"/>
    </row>
    <row r="72" spans="1:16" ht="12.75">
      <c r="A72" s="9" t="s">
        <v>138</v>
      </c>
      <c r="B72" s="10" t="s">
        <v>139</v>
      </c>
      <c r="C72" s="10" t="s">
        <v>46</v>
      </c>
      <c r="D72" s="10" t="s">
        <v>2</v>
      </c>
      <c r="E72" s="10">
        <v>60</v>
      </c>
      <c r="F72" s="10">
        <v>223</v>
      </c>
      <c r="G72" s="10">
        <v>74</v>
      </c>
      <c r="H72" s="10">
        <v>11</v>
      </c>
      <c r="I72" s="10">
        <v>0</v>
      </c>
      <c r="J72" s="10">
        <v>0</v>
      </c>
      <c r="K72" s="10">
        <v>2</v>
      </c>
      <c r="L72" s="10">
        <v>0</v>
      </c>
      <c r="M72" s="10">
        <v>1</v>
      </c>
      <c r="N72" s="10">
        <v>0</v>
      </c>
      <c r="O72" s="10">
        <f t="shared" si="13"/>
        <v>371</v>
      </c>
      <c r="P72" s="7"/>
    </row>
    <row r="73" spans="1:16" ht="12.75">
      <c r="A73" s="9" t="s">
        <v>138</v>
      </c>
      <c r="B73" s="10" t="s">
        <v>139</v>
      </c>
      <c r="C73" s="10" t="s">
        <v>47</v>
      </c>
      <c r="D73" s="10"/>
      <c r="E73" s="10">
        <v>87</v>
      </c>
      <c r="F73" s="10">
        <v>162</v>
      </c>
      <c r="G73" s="10">
        <v>41</v>
      </c>
      <c r="H73" s="10">
        <v>76</v>
      </c>
      <c r="I73" s="10">
        <v>5</v>
      </c>
      <c r="J73" s="10">
        <v>0</v>
      </c>
      <c r="K73" s="10">
        <v>0</v>
      </c>
      <c r="L73" s="10">
        <v>0</v>
      </c>
      <c r="M73" s="10">
        <v>0</v>
      </c>
      <c r="N73" s="10">
        <v>20</v>
      </c>
      <c r="O73" s="10">
        <f t="shared" si="13"/>
        <v>391</v>
      </c>
      <c r="P73" s="7"/>
    </row>
    <row r="74" spans="1:16" ht="12.75">
      <c r="A74" s="9" t="s">
        <v>138</v>
      </c>
      <c r="B74" s="10" t="s">
        <v>139</v>
      </c>
      <c r="C74" s="10" t="s">
        <v>47</v>
      </c>
      <c r="D74" s="10" t="s">
        <v>160</v>
      </c>
      <c r="E74" s="10">
        <v>84</v>
      </c>
      <c r="F74" s="10">
        <v>177</v>
      </c>
      <c r="G74" s="10">
        <v>31</v>
      </c>
      <c r="H74" s="10">
        <v>85</v>
      </c>
      <c r="I74" s="10">
        <v>1</v>
      </c>
      <c r="J74" s="10">
        <v>1</v>
      </c>
      <c r="K74" s="10">
        <v>0</v>
      </c>
      <c r="L74" s="10">
        <v>5</v>
      </c>
      <c r="M74" s="10">
        <v>0</v>
      </c>
      <c r="N74" s="10">
        <v>14</v>
      </c>
      <c r="O74" s="10">
        <f t="shared" si="13"/>
        <v>398</v>
      </c>
      <c r="P74" s="7"/>
    </row>
    <row r="75" spans="1:16" ht="12.75">
      <c r="A75" s="9" t="s">
        <v>138</v>
      </c>
      <c r="B75" s="10" t="s">
        <v>139</v>
      </c>
      <c r="C75" s="10" t="s">
        <v>47</v>
      </c>
      <c r="D75" s="10" t="s">
        <v>161</v>
      </c>
      <c r="E75" s="10">
        <v>71</v>
      </c>
      <c r="F75" s="10">
        <v>197</v>
      </c>
      <c r="G75" s="10">
        <v>31</v>
      </c>
      <c r="H75" s="10">
        <v>61</v>
      </c>
      <c r="I75" s="10">
        <v>2</v>
      </c>
      <c r="J75" s="10">
        <v>0</v>
      </c>
      <c r="K75" s="10">
        <v>0</v>
      </c>
      <c r="L75" s="10">
        <v>0</v>
      </c>
      <c r="M75" s="10">
        <v>0</v>
      </c>
      <c r="N75" s="10">
        <v>23</v>
      </c>
      <c r="O75" s="10">
        <f t="shared" si="13"/>
        <v>385</v>
      </c>
      <c r="P75" s="7"/>
    </row>
    <row r="76" spans="1:16" ht="12.75">
      <c r="A76" s="9" t="s">
        <v>138</v>
      </c>
      <c r="B76" s="10" t="s">
        <v>139</v>
      </c>
      <c r="C76" s="10" t="s">
        <v>48</v>
      </c>
      <c r="D76" s="10"/>
      <c r="E76" s="10">
        <v>159</v>
      </c>
      <c r="F76" s="10">
        <v>120</v>
      </c>
      <c r="G76" s="10">
        <v>31</v>
      </c>
      <c r="H76" s="10">
        <v>48</v>
      </c>
      <c r="I76" s="10">
        <v>7</v>
      </c>
      <c r="J76" s="10">
        <v>0</v>
      </c>
      <c r="K76" s="10">
        <v>0</v>
      </c>
      <c r="L76" s="10">
        <v>2</v>
      </c>
      <c r="M76" s="10">
        <v>0</v>
      </c>
      <c r="N76" s="10">
        <v>10</v>
      </c>
      <c r="O76" s="10">
        <f t="shared" si="13"/>
        <v>377</v>
      </c>
      <c r="P76" s="7"/>
    </row>
    <row r="77" spans="1:16" ht="12.75">
      <c r="A77" s="9" t="s">
        <v>138</v>
      </c>
      <c r="B77" s="10" t="s">
        <v>139</v>
      </c>
      <c r="C77" s="10" t="s">
        <v>48</v>
      </c>
      <c r="D77" s="10" t="s">
        <v>2</v>
      </c>
      <c r="E77" s="10">
        <v>150</v>
      </c>
      <c r="F77" s="10">
        <v>125</v>
      </c>
      <c r="G77" s="10">
        <v>20</v>
      </c>
      <c r="H77" s="10">
        <v>83</v>
      </c>
      <c r="I77" s="10">
        <v>18</v>
      </c>
      <c r="J77" s="10">
        <v>0</v>
      </c>
      <c r="K77" s="10">
        <v>0</v>
      </c>
      <c r="L77" s="10">
        <v>0</v>
      </c>
      <c r="M77" s="10">
        <v>0</v>
      </c>
      <c r="N77" s="10">
        <v>19</v>
      </c>
      <c r="O77" s="10">
        <f t="shared" si="13"/>
        <v>415</v>
      </c>
      <c r="P77" s="7"/>
    </row>
    <row r="78" spans="1:16" ht="12.75">
      <c r="A78" s="9" t="s">
        <v>138</v>
      </c>
      <c r="B78" s="10" t="s">
        <v>139</v>
      </c>
      <c r="C78" s="10" t="s">
        <v>49</v>
      </c>
      <c r="D78" s="10"/>
      <c r="E78" s="10">
        <v>48</v>
      </c>
      <c r="F78" s="10">
        <v>84</v>
      </c>
      <c r="G78" s="10">
        <v>3</v>
      </c>
      <c r="H78" s="10">
        <v>19</v>
      </c>
      <c r="I78" s="10">
        <v>7</v>
      </c>
      <c r="J78" s="10">
        <v>0</v>
      </c>
      <c r="K78" s="10">
        <v>0</v>
      </c>
      <c r="L78" s="10">
        <v>1</v>
      </c>
      <c r="M78" s="10">
        <v>0</v>
      </c>
      <c r="N78" s="10">
        <v>5</v>
      </c>
      <c r="O78" s="10">
        <f t="shared" si="13"/>
        <v>167</v>
      </c>
      <c r="P78" s="7"/>
    </row>
    <row r="79" spans="1:16" ht="12.75">
      <c r="A79" s="9"/>
      <c r="B79" s="10"/>
      <c r="C79" s="10"/>
      <c r="D79" s="12"/>
      <c r="E79" s="12">
        <f aca="true" t="shared" si="14" ref="E79:N79">SUM(E66:E78)</f>
        <v>1031</v>
      </c>
      <c r="F79" s="12">
        <f t="shared" si="14"/>
        <v>2124</v>
      </c>
      <c r="G79" s="12">
        <f t="shared" si="14"/>
        <v>501</v>
      </c>
      <c r="H79" s="12">
        <f t="shared" si="14"/>
        <v>465</v>
      </c>
      <c r="I79" s="12">
        <f t="shared" si="14"/>
        <v>80</v>
      </c>
      <c r="J79" s="12">
        <f t="shared" si="14"/>
        <v>1</v>
      </c>
      <c r="K79" s="12">
        <f t="shared" si="14"/>
        <v>2</v>
      </c>
      <c r="L79" s="12">
        <f t="shared" si="14"/>
        <v>11</v>
      </c>
      <c r="M79" s="12">
        <f t="shared" si="14"/>
        <v>1</v>
      </c>
      <c r="N79" s="12">
        <f t="shared" si="14"/>
        <v>177</v>
      </c>
      <c r="O79" s="12">
        <f t="shared" si="13"/>
        <v>4393</v>
      </c>
      <c r="P79" s="7"/>
    </row>
    <row r="80" spans="1:16" ht="12.75">
      <c r="A80" s="9" t="s">
        <v>140</v>
      </c>
      <c r="B80" s="10" t="s">
        <v>139</v>
      </c>
      <c r="C80" s="10" t="s">
        <v>50</v>
      </c>
      <c r="D80" s="10"/>
      <c r="E80" s="10">
        <v>98</v>
      </c>
      <c r="F80" s="10">
        <v>177</v>
      </c>
      <c r="G80" s="10">
        <v>15</v>
      </c>
      <c r="H80" s="10">
        <v>13</v>
      </c>
      <c r="I80" s="10">
        <v>1</v>
      </c>
      <c r="J80" s="10">
        <v>0</v>
      </c>
      <c r="K80" s="10">
        <v>0</v>
      </c>
      <c r="L80" s="10">
        <v>3</v>
      </c>
      <c r="M80" s="10">
        <v>0</v>
      </c>
      <c r="N80" s="10">
        <v>24</v>
      </c>
      <c r="O80" s="10">
        <f aca="true" t="shared" si="15" ref="O80:O97">SUM(E80:N80)</f>
        <v>331</v>
      </c>
      <c r="P80" s="7"/>
    </row>
    <row r="81" spans="1:16" ht="12.75">
      <c r="A81" s="9" t="s">
        <v>140</v>
      </c>
      <c r="B81" s="10" t="s">
        <v>139</v>
      </c>
      <c r="C81" s="10" t="s">
        <v>50</v>
      </c>
      <c r="D81" s="10" t="s">
        <v>2</v>
      </c>
      <c r="E81" s="10">
        <v>125</v>
      </c>
      <c r="F81" s="10">
        <v>155</v>
      </c>
      <c r="G81" s="10">
        <v>9</v>
      </c>
      <c r="H81" s="10">
        <v>11</v>
      </c>
      <c r="I81" s="10">
        <v>1</v>
      </c>
      <c r="J81" s="10">
        <v>0</v>
      </c>
      <c r="K81" s="10">
        <v>0</v>
      </c>
      <c r="L81" s="10">
        <v>1</v>
      </c>
      <c r="M81" s="10">
        <v>0</v>
      </c>
      <c r="N81" s="10">
        <v>23</v>
      </c>
      <c r="O81" s="10">
        <f t="shared" si="15"/>
        <v>325</v>
      </c>
      <c r="P81" s="7"/>
    </row>
    <row r="82" spans="1:16" ht="12.75">
      <c r="A82" s="9" t="s">
        <v>140</v>
      </c>
      <c r="B82" s="10" t="s">
        <v>139</v>
      </c>
      <c r="C82" s="10" t="s">
        <v>51</v>
      </c>
      <c r="D82" s="10"/>
      <c r="E82" s="10">
        <v>176</v>
      </c>
      <c r="F82" s="10">
        <v>288</v>
      </c>
      <c r="G82" s="10">
        <v>19</v>
      </c>
      <c r="H82" s="10">
        <v>12</v>
      </c>
      <c r="I82" s="10">
        <v>1</v>
      </c>
      <c r="J82" s="10">
        <v>0</v>
      </c>
      <c r="K82" s="10">
        <v>0</v>
      </c>
      <c r="L82" s="10">
        <v>0</v>
      </c>
      <c r="M82" s="10">
        <v>0</v>
      </c>
      <c r="N82" s="10">
        <v>24</v>
      </c>
      <c r="O82" s="10">
        <f t="shared" si="15"/>
        <v>520</v>
      </c>
      <c r="P82" s="7"/>
    </row>
    <row r="83" spans="1:16" ht="12.75">
      <c r="A83" s="9" t="s">
        <v>140</v>
      </c>
      <c r="B83" s="10" t="s">
        <v>139</v>
      </c>
      <c r="C83" s="10" t="s">
        <v>52</v>
      </c>
      <c r="D83" s="10"/>
      <c r="E83" s="10">
        <v>176</v>
      </c>
      <c r="F83" s="10">
        <v>301</v>
      </c>
      <c r="G83" s="10">
        <v>8</v>
      </c>
      <c r="H83" s="10">
        <v>6</v>
      </c>
      <c r="I83" s="10">
        <v>1</v>
      </c>
      <c r="J83" s="10">
        <v>0</v>
      </c>
      <c r="K83" s="10">
        <v>0</v>
      </c>
      <c r="L83" s="10">
        <v>0</v>
      </c>
      <c r="M83" s="10">
        <v>0</v>
      </c>
      <c r="N83" s="10">
        <v>26</v>
      </c>
      <c r="O83" s="10">
        <f t="shared" si="15"/>
        <v>518</v>
      </c>
      <c r="P83" s="7"/>
    </row>
    <row r="84" spans="1:16" ht="12.75">
      <c r="A84" s="9" t="s">
        <v>140</v>
      </c>
      <c r="B84" s="10" t="s">
        <v>139</v>
      </c>
      <c r="C84" s="10" t="s">
        <v>53</v>
      </c>
      <c r="D84" s="10"/>
      <c r="E84" s="10">
        <v>88</v>
      </c>
      <c r="F84" s="10">
        <v>191</v>
      </c>
      <c r="G84" s="10">
        <v>13</v>
      </c>
      <c r="H84" s="10">
        <v>18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14</v>
      </c>
      <c r="O84" s="10">
        <f t="shared" si="15"/>
        <v>324</v>
      </c>
      <c r="P84" s="7"/>
    </row>
    <row r="85" spans="1:16" ht="12.75">
      <c r="A85" s="9" t="s">
        <v>140</v>
      </c>
      <c r="B85" s="10" t="s">
        <v>139</v>
      </c>
      <c r="C85" s="10" t="s">
        <v>53</v>
      </c>
      <c r="D85" s="10" t="s">
        <v>2</v>
      </c>
      <c r="E85" s="10">
        <v>74</v>
      </c>
      <c r="F85" s="10">
        <v>219</v>
      </c>
      <c r="G85" s="10">
        <v>7</v>
      </c>
      <c r="H85" s="10">
        <v>9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18</v>
      </c>
      <c r="O85" s="10">
        <f t="shared" si="15"/>
        <v>327</v>
      </c>
      <c r="P85" s="7"/>
    </row>
    <row r="86" spans="1:16" ht="12.75">
      <c r="A86" s="9" t="s">
        <v>140</v>
      </c>
      <c r="B86" s="10" t="s">
        <v>139</v>
      </c>
      <c r="C86" s="10" t="s">
        <v>54</v>
      </c>
      <c r="D86" s="10"/>
      <c r="E86" s="10">
        <v>59</v>
      </c>
      <c r="F86" s="10">
        <v>126</v>
      </c>
      <c r="G86" s="10">
        <v>59</v>
      </c>
      <c r="H86" s="10">
        <v>9</v>
      </c>
      <c r="I86" s="10">
        <v>2</v>
      </c>
      <c r="J86" s="10">
        <v>0</v>
      </c>
      <c r="K86" s="10">
        <v>0</v>
      </c>
      <c r="L86" s="10">
        <v>0</v>
      </c>
      <c r="M86" s="10">
        <v>0</v>
      </c>
      <c r="N86" s="10">
        <v>10</v>
      </c>
      <c r="O86" s="10">
        <f t="shared" si="15"/>
        <v>265</v>
      </c>
      <c r="P86" s="7"/>
    </row>
    <row r="87" spans="1:16" ht="12.75">
      <c r="A87" s="9" t="s">
        <v>140</v>
      </c>
      <c r="B87" s="10" t="s">
        <v>139</v>
      </c>
      <c r="C87" s="10" t="s">
        <v>55</v>
      </c>
      <c r="D87" s="10"/>
      <c r="E87" s="10">
        <v>54</v>
      </c>
      <c r="F87" s="10">
        <v>150</v>
      </c>
      <c r="G87" s="10">
        <v>19</v>
      </c>
      <c r="H87" s="10">
        <v>5</v>
      </c>
      <c r="I87" s="10">
        <v>2</v>
      </c>
      <c r="J87" s="10">
        <v>0</v>
      </c>
      <c r="K87" s="10">
        <v>0</v>
      </c>
      <c r="L87" s="10">
        <v>0</v>
      </c>
      <c r="M87" s="10">
        <v>0</v>
      </c>
      <c r="N87" s="10">
        <v>3</v>
      </c>
      <c r="O87" s="10">
        <f t="shared" si="15"/>
        <v>233</v>
      </c>
      <c r="P87" s="7"/>
    </row>
    <row r="88" spans="1:16" ht="12.75">
      <c r="A88" s="9" t="s">
        <v>140</v>
      </c>
      <c r="B88" s="10" t="s">
        <v>139</v>
      </c>
      <c r="C88" s="10" t="s">
        <v>56</v>
      </c>
      <c r="D88" s="10"/>
      <c r="E88" s="10">
        <v>37</v>
      </c>
      <c r="F88" s="10">
        <v>180</v>
      </c>
      <c r="G88" s="10">
        <v>57</v>
      </c>
      <c r="H88" s="10">
        <v>17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26</v>
      </c>
      <c r="O88" s="10">
        <f t="shared" si="15"/>
        <v>317</v>
      </c>
      <c r="P88" s="7"/>
    </row>
    <row r="89" spans="1:16" ht="12.75">
      <c r="A89" s="9" t="s">
        <v>140</v>
      </c>
      <c r="B89" s="10" t="s">
        <v>139</v>
      </c>
      <c r="C89" s="10" t="s">
        <v>56</v>
      </c>
      <c r="D89" s="10" t="s">
        <v>2</v>
      </c>
      <c r="E89" s="10">
        <v>41</v>
      </c>
      <c r="F89" s="10">
        <v>169</v>
      </c>
      <c r="G89" s="10">
        <v>60</v>
      </c>
      <c r="H89" s="10">
        <v>15</v>
      </c>
      <c r="I89" s="10">
        <v>1</v>
      </c>
      <c r="J89" s="10">
        <v>0</v>
      </c>
      <c r="K89" s="10">
        <v>0</v>
      </c>
      <c r="L89" s="10">
        <v>0</v>
      </c>
      <c r="M89" s="10">
        <v>0</v>
      </c>
      <c r="N89" s="10">
        <v>20</v>
      </c>
      <c r="O89" s="10">
        <f t="shared" si="15"/>
        <v>306</v>
      </c>
      <c r="P89" s="7"/>
    </row>
    <row r="90" spans="1:16" ht="12.75">
      <c r="A90" s="9" t="s">
        <v>140</v>
      </c>
      <c r="B90" s="10" t="s">
        <v>139</v>
      </c>
      <c r="C90" s="10" t="s">
        <v>57</v>
      </c>
      <c r="D90" s="10"/>
      <c r="E90" s="10">
        <v>28</v>
      </c>
      <c r="F90" s="10">
        <v>185</v>
      </c>
      <c r="G90" s="10">
        <v>38</v>
      </c>
      <c r="H90" s="10">
        <v>57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18</v>
      </c>
      <c r="O90" s="10">
        <f t="shared" si="15"/>
        <v>326</v>
      </c>
      <c r="P90" s="7"/>
    </row>
    <row r="91" spans="1:16" ht="12.75">
      <c r="A91" s="9" t="s">
        <v>140</v>
      </c>
      <c r="B91" s="10" t="s">
        <v>139</v>
      </c>
      <c r="C91" s="10" t="s">
        <v>57</v>
      </c>
      <c r="D91" s="10" t="s">
        <v>2</v>
      </c>
      <c r="E91" s="10">
        <v>13</v>
      </c>
      <c r="F91" s="10">
        <v>156</v>
      </c>
      <c r="G91" s="10">
        <v>55</v>
      </c>
      <c r="H91" s="10">
        <v>43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46</v>
      </c>
      <c r="O91" s="10">
        <f t="shared" si="15"/>
        <v>313</v>
      </c>
      <c r="P91" s="7"/>
    </row>
    <row r="92" spans="1:16" ht="12.75">
      <c r="A92" s="9" t="s">
        <v>140</v>
      </c>
      <c r="B92" s="10" t="s">
        <v>139</v>
      </c>
      <c r="C92" s="10" t="s">
        <v>58</v>
      </c>
      <c r="D92" s="10"/>
      <c r="E92" s="10">
        <v>7</v>
      </c>
      <c r="F92" s="10">
        <v>115</v>
      </c>
      <c r="G92" s="10">
        <v>36</v>
      </c>
      <c r="H92" s="10">
        <v>55</v>
      </c>
      <c r="I92" s="10">
        <v>1</v>
      </c>
      <c r="J92" s="10">
        <v>0</v>
      </c>
      <c r="K92" s="10">
        <v>0</v>
      </c>
      <c r="L92" s="10">
        <v>0</v>
      </c>
      <c r="M92" s="10">
        <v>0</v>
      </c>
      <c r="N92" s="10">
        <v>18</v>
      </c>
      <c r="O92" s="10">
        <f t="shared" si="15"/>
        <v>232</v>
      </c>
      <c r="P92" s="7"/>
    </row>
    <row r="93" spans="1:16" ht="12.75">
      <c r="A93" s="9" t="s">
        <v>140</v>
      </c>
      <c r="B93" s="10" t="s">
        <v>139</v>
      </c>
      <c r="C93" s="10" t="s">
        <v>59</v>
      </c>
      <c r="D93" s="10"/>
      <c r="E93" s="10">
        <v>17</v>
      </c>
      <c r="F93" s="10">
        <v>178</v>
      </c>
      <c r="G93" s="10">
        <v>18</v>
      </c>
      <c r="H93" s="10">
        <v>31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8</v>
      </c>
      <c r="O93" s="10">
        <f t="shared" si="15"/>
        <v>252</v>
      </c>
      <c r="P93" s="7"/>
    </row>
    <row r="94" spans="1:16" ht="12.75">
      <c r="A94" s="9" t="s">
        <v>140</v>
      </c>
      <c r="B94" s="10" t="s">
        <v>139</v>
      </c>
      <c r="C94" s="10" t="s">
        <v>59</v>
      </c>
      <c r="D94" s="10" t="s">
        <v>2</v>
      </c>
      <c r="E94" s="10">
        <v>24</v>
      </c>
      <c r="F94" s="10">
        <v>193</v>
      </c>
      <c r="G94" s="10">
        <v>11</v>
      </c>
      <c r="H94" s="10">
        <v>24</v>
      </c>
      <c r="I94" s="10">
        <v>1</v>
      </c>
      <c r="J94" s="10">
        <v>1</v>
      </c>
      <c r="K94" s="10">
        <v>0</v>
      </c>
      <c r="L94" s="10">
        <v>3</v>
      </c>
      <c r="M94" s="10">
        <v>1</v>
      </c>
      <c r="N94" s="10">
        <v>11</v>
      </c>
      <c r="O94" s="10">
        <f t="shared" si="15"/>
        <v>269</v>
      </c>
      <c r="P94" s="7"/>
    </row>
    <row r="95" spans="1:16" ht="12.75">
      <c r="A95" s="9" t="s">
        <v>140</v>
      </c>
      <c r="B95" s="10" t="s">
        <v>139</v>
      </c>
      <c r="C95" s="10" t="s">
        <v>60</v>
      </c>
      <c r="D95" s="10"/>
      <c r="E95" s="10">
        <v>29</v>
      </c>
      <c r="F95" s="10">
        <v>161</v>
      </c>
      <c r="G95" s="10">
        <v>40</v>
      </c>
      <c r="H95" s="10">
        <v>16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55</v>
      </c>
      <c r="O95" s="10">
        <f t="shared" si="15"/>
        <v>301</v>
      </c>
      <c r="P95" s="7"/>
    </row>
    <row r="96" spans="1:16" ht="12.75">
      <c r="A96" s="9" t="s">
        <v>140</v>
      </c>
      <c r="B96" s="10" t="s">
        <v>139</v>
      </c>
      <c r="C96" s="10" t="s">
        <v>60</v>
      </c>
      <c r="D96" s="10" t="s">
        <v>44</v>
      </c>
      <c r="E96" s="10">
        <v>32</v>
      </c>
      <c r="F96" s="10">
        <v>178</v>
      </c>
      <c r="G96" s="10">
        <v>35</v>
      </c>
      <c r="H96" s="10">
        <v>24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17</v>
      </c>
      <c r="O96" s="10">
        <f t="shared" si="15"/>
        <v>286</v>
      </c>
      <c r="P96" s="7"/>
    </row>
    <row r="97" spans="1:16" ht="12.75">
      <c r="A97" s="9"/>
      <c r="B97" s="10"/>
      <c r="C97" s="10"/>
      <c r="D97" s="10"/>
      <c r="E97" s="12">
        <f aca="true" t="shared" si="16" ref="E97:N97">SUM(E80:E96)</f>
        <v>1078</v>
      </c>
      <c r="F97" s="12">
        <f t="shared" si="16"/>
        <v>3122</v>
      </c>
      <c r="G97" s="12">
        <f t="shared" si="16"/>
        <v>499</v>
      </c>
      <c r="H97" s="12">
        <f t="shared" si="16"/>
        <v>365</v>
      </c>
      <c r="I97" s="12">
        <f t="shared" si="16"/>
        <v>11</v>
      </c>
      <c r="J97" s="12">
        <f t="shared" si="16"/>
        <v>1</v>
      </c>
      <c r="K97" s="12">
        <f t="shared" si="16"/>
        <v>0</v>
      </c>
      <c r="L97" s="12">
        <f t="shared" si="16"/>
        <v>7</v>
      </c>
      <c r="M97" s="12">
        <f t="shared" si="16"/>
        <v>1</v>
      </c>
      <c r="N97" s="12">
        <f t="shared" si="16"/>
        <v>361</v>
      </c>
      <c r="O97" s="12">
        <f t="shared" si="15"/>
        <v>5445</v>
      </c>
      <c r="P97" s="7"/>
    </row>
    <row r="98" spans="1:16" ht="12.75">
      <c r="A98" s="9" t="s">
        <v>141</v>
      </c>
      <c r="B98" s="10" t="s">
        <v>142</v>
      </c>
      <c r="C98" s="10" t="s">
        <v>61</v>
      </c>
      <c r="D98" s="10"/>
      <c r="E98" s="10">
        <v>9</v>
      </c>
      <c r="F98" s="10">
        <v>169</v>
      </c>
      <c r="G98" s="10">
        <v>134</v>
      </c>
      <c r="H98" s="10">
        <v>18</v>
      </c>
      <c r="I98" s="10">
        <v>0</v>
      </c>
      <c r="J98" s="10">
        <v>1</v>
      </c>
      <c r="K98" s="10">
        <v>1</v>
      </c>
      <c r="L98" s="10">
        <v>2</v>
      </c>
      <c r="M98" s="10">
        <v>0</v>
      </c>
      <c r="N98" s="10">
        <v>28</v>
      </c>
      <c r="O98" s="10">
        <f aca="true" t="shared" si="17" ref="O98:O106">SUM(E98:N98)</f>
        <v>362</v>
      </c>
      <c r="P98" s="7"/>
    </row>
    <row r="99" spans="1:16" ht="12.75">
      <c r="A99" s="9" t="s">
        <v>141</v>
      </c>
      <c r="B99" s="10" t="s">
        <v>142</v>
      </c>
      <c r="C99" s="10" t="s">
        <v>61</v>
      </c>
      <c r="D99" s="10" t="s">
        <v>2</v>
      </c>
      <c r="E99" s="10">
        <v>13</v>
      </c>
      <c r="F99" s="10">
        <v>205</v>
      </c>
      <c r="G99" s="10">
        <v>100</v>
      </c>
      <c r="H99" s="10">
        <v>18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20</v>
      </c>
      <c r="O99" s="10">
        <f t="shared" si="17"/>
        <v>356</v>
      </c>
      <c r="P99" s="7"/>
    </row>
    <row r="100" spans="1:16" ht="12.75">
      <c r="A100" s="9" t="s">
        <v>141</v>
      </c>
      <c r="B100" s="10" t="s">
        <v>142</v>
      </c>
      <c r="C100" s="10" t="s">
        <v>62</v>
      </c>
      <c r="D100" s="10"/>
      <c r="E100" s="10">
        <v>11</v>
      </c>
      <c r="F100" s="10">
        <v>310</v>
      </c>
      <c r="G100" s="10">
        <v>120</v>
      </c>
      <c r="H100" s="10">
        <v>14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39</v>
      </c>
      <c r="O100" s="10">
        <f t="shared" si="17"/>
        <v>494</v>
      </c>
      <c r="P100" s="7"/>
    </row>
    <row r="101" spans="1:16" ht="12.75">
      <c r="A101" s="9" t="s">
        <v>141</v>
      </c>
      <c r="B101" s="10" t="s">
        <v>142</v>
      </c>
      <c r="C101" s="10" t="s">
        <v>63</v>
      </c>
      <c r="D101" s="10"/>
      <c r="E101" s="10">
        <v>18</v>
      </c>
      <c r="F101" s="10">
        <v>194</v>
      </c>
      <c r="G101" s="10">
        <v>22</v>
      </c>
      <c r="H101" s="10">
        <v>8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25</v>
      </c>
      <c r="O101" s="10">
        <f t="shared" si="17"/>
        <v>267</v>
      </c>
      <c r="P101" s="7"/>
    </row>
    <row r="102" spans="1:16" ht="12.75">
      <c r="A102" s="9" t="s">
        <v>141</v>
      </c>
      <c r="B102" s="10" t="s">
        <v>142</v>
      </c>
      <c r="C102" s="10" t="s">
        <v>63</v>
      </c>
      <c r="D102" s="10" t="s">
        <v>2</v>
      </c>
      <c r="E102" s="10">
        <v>0</v>
      </c>
      <c r="F102" s="10">
        <v>196</v>
      </c>
      <c r="G102" s="10">
        <v>21</v>
      </c>
      <c r="H102" s="10">
        <v>6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24</v>
      </c>
      <c r="O102" s="10">
        <f t="shared" si="17"/>
        <v>247</v>
      </c>
      <c r="P102" s="7"/>
    </row>
    <row r="103" spans="1:16" ht="12.75">
      <c r="A103" s="9" t="s">
        <v>141</v>
      </c>
      <c r="B103" s="10" t="s">
        <v>142</v>
      </c>
      <c r="C103" s="10" t="s">
        <v>64</v>
      </c>
      <c r="D103" s="10"/>
      <c r="E103" s="10">
        <v>17</v>
      </c>
      <c r="F103" s="10">
        <v>244</v>
      </c>
      <c r="G103" s="10">
        <v>31</v>
      </c>
      <c r="H103" s="10">
        <v>17</v>
      </c>
      <c r="I103" s="10">
        <v>1</v>
      </c>
      <c r="J103" s="10">
        <v>0</v>
      </c>
      <c r="K103" s="10">
        <v>6</v>
      </c>
      <c r="L103" s="10">
        <v>1</v>
      </c>
      <c r="M103" s="10">
        <v>1</v>
      </c>
      <c r="N103" s="10">
        <v>16</v>
      </c>
      <c r="O103" s="10">
        <f t="shared" si="17"/>
        <v>334</v>
      </c>
      <c r="P103" s="7"/>
    </row>
    <row r="104" spans="1:16" ht="12.75">
      <c r="A104" s="9" t="s">
        <v>141</v>
      </c>
      <c r="B104" s="10" t="s">
        <v>142</v>
      </c>
      <c r="C104" s="10" t="s">
        <v>65</v>
      </c>
      <c r="D104" s="10"/>
      <c r="E104" s="10">
        <v>11</v>
      </c>
      <c r="F104" s="10">
        <v>113</v>
      </c>
      <c r="G104" s="10">
        <v>47</v>
      </c>
      <c r="H104" s="10">
        <v>17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25</v>
      </c>
      <c r="O104" s="10">
        <f t="shared" si="17"/>
        <v>213</v>
      </c>
      <c r="P104" s="7"/>
    </row>
    <row r="105" spans="1:16" ht="12.75">
      <c r="A105" s="9" t="s">
        <v>141</v>
      </c>
      <c r="B105" s="10" t="s">
        <v>142</v>
      </c>
      <c r="C105" s="10" t="s">
        <v>66</v>
      </c>
      <c r="D105" s="10"/>
      <c r="E105" s="10">
        <v>31</v>
      </c>
      <c r="F105" s="10">
        <v>147</v>
      </c>
      <c r="G105" s="10">
        <v>76</v>
      </c>
      <c r="H105" s="10">
        <v>25</v>
      </c>
      <c r="I105" s="10">
        <v>2</v>
      </c>
      <c r="J105" s="10">
        <v>0</v>
      </c>
      <c r="K105" s="10">
        <v>0</v>
      </c>
      <c r="L105" s="10">
        <v>2</v>
      </c>
      <c r="M105" s="10">
        <v>4</v>
      </c>
      <c r="N105" s="10">
        <v>18</v>
      </c>
      <c r="O105" s="10">
        <f t="shared" si="17"/>
        <v>305</v>
      </c>
      <c r="P105" s="7"/>
    </row>
    <row r="106" spans="1:16" ht="12.75">
      <c r="A106" s="9"/>
      <c r="B106" s="10"/>
      <c r="C106" s="10"/>
      <c r="D106" s="10"/>
      <c r="E106" s="12">
        <f aca="true" t="shared" si="18" ref="E106:N106">SUM(E98:E105)</f>
        <v>110</v>
      </c>
      <c r="F106" s="12">
        <f t="shared" si="18"/>
        <v>1578</v>
      </c>
      <c r="G106" s="12">
        <f t="shared" si="18"/>
        <v>551</v>
      </c>
      <c r="H106" s="12">
        <f t="shared" si="18"/>
        <v>123</v>
      </c>
      <c r="I106" s="12">
        <f t="shared" si="18"/>
        <v>3</v>
      </c>
      <c r="J106" s="12">
        <f t="shared" si="18"/>
        <v>1</v>
      </c>
      <c r="K106" s="12">
        <f t="shared" si="18"/>
        <v>7</v>
      </c>
      <c r="L106" s="12">
        <f t="shared" si="18"/>
        <v>5</v>
      </c>
      <c r="M106" s="12">
        <f t="shared" si="18"/>
        <v>5</v>
      </c>
      <c r="N106" s="12">
        <f t="shared" si="18"/>
        <v>195</v>
      </c>
      <c r="O106" s="12">
        <f t="shared" si="17"/>
        <v>2578</v>
      </c>
      <c r="P106" s="7"/>
    </row>
    <row r="107" spans="1:16" ht="12.75">
      <c r="A107" s="9" t="s">
        <v>143</v>
      </c>
      <c r="B107" s="10" t="s">
        <v>142</v>
      </c>
      <c r="C107" s="10" t="s">
        <v>67</v>
      </c>
      <c r="D107" s="10"/>
      <c r="E107" s="10">
        <v>36</v>
      </c>
      <c r="F107" s="10">
        <v>158</v>
      </c>
      <c r="G107" s="10">
        <v>79</v>
      </c>
      <c r="H107" s="10">
        <v>18</v>
      </c>
      <c r="I107" s="10">
        <v>0</v>
      </c>
      <c r="J107" s="10">
        <v>0</v>
      </c>
      <c r="K107" s="10">
        <v>2</v>
      </c>
      <c r="L107" s="10">
        <v>4</v>
      </c>
      <c r="M107" s="10">
        <v>0</v>
      </c>
      <c r="N107" s="10">
        <v>13</v>
      </c>
      <c r="O107" s="10">
        <f aca="true" t="shared" si="19" ref="O107:O124">SUM(E107:N107)</f>
        <v>310</v>
      </c>
      <c r="P107" s="7"/>
    </row>
    <row r="108" spans="1:16" ht="12.75">
      <c r="A108" s="9" t="s">
        <v>143</v>
      </c>
      <c r="B108" s="10" t="s">
        <v>142</v>
      </c>
      <c r="C108" s="10" t="s">
        <v>67</v>
      </c>
      <c r="D108" s="10" t="s">
        <v>2</v>
      </c>
      <c r="E108" s="10">
        <v>29</v>
      </c>
      <c r="F108" s="10">
        <v>123</v>
      </c>
      <c r="G108" s="10">
        <v>100</v>
      </c>
      <c r="H108" s="10">
        <v>24</v>
      </c>
      <c r="I108" s="10">
        <v>0</v>
      </c>
      <c r="J108" s="10">
        <v>0</v>
      </c>
      <c r="K108" s="10">
        <v>4</v>
      </c>
      <c r="L108" s="10">
        <v>2</v>
      </c>
      <c r="M108" s="10">
        <v>0</v>
      </c>
      <c r="N108" s="10">
        <v>19</v>
      </c>
      <c r="O108" s="10">
        <f t="shared" si="19"/>
        <v>301</v>
      </c>
      <c r="P108" s="7"/>
    </row>
    <row r="109" spans="1:16" ht="12.75">
      <c r="A109" s="9" t="s">
        <v>143</v>
      </c>
      <c r="B109" s="10" t="s">
        <v>142</v>
      </c>
      <c r="C109" s="10" t="s">
        <v>68</v>
      </c>
      <c r="D109" s="10"/>
      <c r="E109" s="10">
        <v>30</v>
      </c>
      <c r="F109" s="10">
        <v>292</v>
      </c>
      <c r="G109" s="10">
        <v>136</v>
      </c>
      <c r="H109" s="10">
        <v>19</v>
      </c>
      <c r="I109" s="10">
        <v>0</v>
      </c>
      <c r="J109" s="10">
        <v>0</v>
      </c>
      <c r="K109" s="10">
        <v>7</v>
      </c>
      <c r="L109" s="10">
        <v>4</v>
      </c>
      <c r="M109" s="10">
        <v>0</v>
      </c>
      <c r="N109" s="10">
        <v>23</v>
      </c>
      <c r="O109" s="10">
        <f t="shared" si="19"/>
        <v>511</v>
      </c>
      <c r="P109" s="7"/>
    </row>
    <row r="110" spans="1:16" ht="12.75">
      <c r="A110" s="9" t="s">
        <v>143</v>
      </c>
      <c r="B110" s="10" t="s">
        <v>142</v>
      </c>
      <c r="C110" s="10" t="s">
        <v>69</v>
      </c>
      <c r="D110" s="10"/>
      <c r="E110" s="10">
        <v>50</v>
      </c>
      <c r="F110" s="10">
        <v>242</v>
      </c>
      <c r="G110" s="10">
        <v>156</v>
      </c>
      <c r="H110" s="10">
        <v>26</v>
      </c>
      <c r="I110" s="10">
        <v>0</v>
      </c>
      <c r="J110" s="10">
        <v>0</v>
      </c>
      <c r="K110" s="10">
        <v>8</v>
      </c>
      <c r="L110" s="10">
        <v>4</v>
      </c>
      <c r="M110" s="10">
        <v>0</v>
      </c>
      <c r="N110" s="10">
        <v>0</v>
      </c>
      <c r="O110" s="10">
        <f t="shared" si="19"/>
        <v>486</v>
      </c>
      <c r="P110" s="7"/>
    </row>
    <row r="111" spans="1:16" ht="12.75">
      <c r="A111" s="9" t="s">
        <v>143</v>
      </c>
      <c r="B111" s="10" t="s">
        <v>142</v>
      </c>
      <c r="C111" s="10" t="s">
        <v>70</v>
      </c>
      <c r="D111" s="10"/>
      <c r="E111" s="10">
        <v>36</v>
      </c>
      <c r="F111" s="10">
        <v>151</v>
      </c>
      <c r="G111" s="10">
        <v>98</v>
      </c>
      <c r="H111" s="10">
        <v>18</v>
      </c>
      <c r="I111" s="10">
        <v>0</v>
      </c>
      <c r="J111" s="10">
        <v>0</v>
      </c>
      <c r="K111" s="10">
        <v>12</v>
      </c>
      <c r="L111" s="10">
        <v>2</v>
      </c>
      <c r="M111" s="10">
        <v>0</v>
      </c>
      <c r="N111" s="10">
        <v>13</v>
      </c>
      <c r="O111" s="10">
        <f t="shared" si="19"/>
        <v>330</v>
      </c>
      <c r="P111" s="7"/>
    </row>
    <row r="112" spans="1:16" ht="12.75">
      <c r="A112" s="9" t="s">
        <v>143</v>
      </c>
      <c r="B112" s="10" t="s">
        <v>142</v>
      </c>
      <c r="C112" s="10" t="s">
        <v>70</v>
      </c>
      <c r="D112" s="10" t="s">
        <v>2</v>
      </c>
      <c r="E112" s="10">
        <v>30</v>
      </c>
      <c r="F112" s="10">
        <v>152</v>
      </c>
      <c r="G112" s="10">
        <v>92</v>
      </c>
      <c r="H112" s="10">
        <v>21</v>
      </c>
      <c r="I112" s="10">
        <v>0</v>
      </c>
      <c r="J112" s="10">
        <v>0</v>
      </c>
      <c r="K112" s="10">
        <v>14</v>
      </c>
      <c r="L112" s="10">
        <v>2</v>
      </c>
      <c r="M112" s="10">
        <v>0</v>
      </c>
      <c r="N112" s="10">
        <v>19</v>
      </c>
      <c r="O112" s="10">
        <f t="shared" si="19"/>
        <v>330</v>
      </c>
      <c r="P112" s="7"/>
    </row>
    <row r="113" spans="1:16" ht="12.75">
      <c r="A113" s="9" t="s">
        <v>143</v>
      </c>
      <c r="B113" s="10" t="s">
        <v>142</v>
      </c>
      <c r="C113" s="10" t="s">
        <v>71</v>
      </c>
      <c r="D113" s="10"/>
      <c r="E113" s="10">
        <v>66</v>
      </c>
      <c r="F113" s="10">
        <v>164</v>
      </c>
      <c r="G113" s="10">
        <v>72</v>
      </c>
      <c r="H113" s="10">
        <v>7</v>
      </c>
      <c r="I113" s="10">
        <v>0</v>
      </c>
      <c r="J113" s="10">
        <v>1</v>
      </c>
      <c r="K113" s="10">
        <v>1</v>
      </c>
      <c r="L113" s="10">
        <v>1</v>
      </c>
      <c r="M113" s="10">
        <v>0</v>
      </c>
      <c r="N113" s="10">
        <v>15</v>
      </c>
      <c r="O113" s="10">
        <f t="shared" si="19"/>
        <v>327</v>
      </c>
      <c r="P113" s="7"/>
    </row>
    <row r="114" spans="1:16" ht="12.75">
      <c r="A114" s="9" t="s">
        <v>143</v>
      </c>
      <c r="B114" s="10" t="s">
        <v>142</v>
      </c>
      <c r="C114" s="10" t="s">
        <v>71</v>
      </c>
      <c r="D114" s="10" t="s">
        <v>2</v>
      </c>
      <c r="E114" s="10">
        <v>75</v>
      </c>
      <c r="F114" s="10">
        <v>180</v>
      </c>
      <c r="G114" s="10">
        <v>59</v>
      </c>
      <c r="H114" s="10">
        <v>17</v>
      </c>
      <c r="I114" s="10">
        <v>0</v>
      </c>
      <c r="J114" s="10">
        <v>0</v>
      </c>
      <c r="K114" s="10">
        <v>4</v>
      </c>
      <c r="L114" s="10">
        <v>1</v>
      </c>
      <c r="M114" s="10">
        <v>1</v>
      </c>
      <c r="N114" s="10">
        <v>18</v>
      </c>
      <c r="O114" s="10">
        <f t="shared" si="19"/>
        <v>355</v>
      </c>
      <c r="P114" s="7"/>
    </row>
    <row r="115" spans="1:16" ht="12.75">
      <c r="A115" s="9" t="s">
        <v>143</v>
      </c>
      <c r="B115" s="10" t="s">
        <v>142</v>
      </c>
      <c r="C115" s="10" t="s">
        <v>72</v>
      </c>
      <c r="D115" s="10"/>
      <c r="E115" s="10">
        <v>143</v>
      </c>
      <c r="F115" s="10">
        <v>270</v>
      </c>
      <c r="G115" s="10">
        <v>101</v>
      </c>
      <c r="H115" s="10">
        <v>19</v>
      </c>
      <c r="I115" s="10">
        <v>0</v>
      </c>
      <c r="J115" s="10">
        <v>0</v>
      </c>
      <c r="K115" s="10">
        <v>3</v>
      </c>
      <c r="L115" s="10">
        <v>0</v>
      </c>
      <c r="M115" s="10">
        <v>0</v>
      </c>
      <c r="N115" s="10">
        <v>29</v>
      </c>
      <c r="O115" s="10">
        <f t="shared" si="19"/>
        <v>565</v>
      </c>
      <c r="P115" s="7"/>
    </row>
    <row r="116" spans="1:16" ht="12.75">
      <c r="A116" s="9" t="s">
        <v>143</v>
      </c>
      <c r="B116" s="10" t="s">
        <v>142</v>
      </c>
      <c r="C116" s="10" t="s">
        <v>73</v>
      </c>
      <c r="D116" s="10"/>
      <c r="E116" s="10">
        <v>11</v>
      </c>
      <c r="F116" s="10">
        <v>208</v>
      </c>
      <c r="G116" s="10">
        <v>89</v>
      </c>
      <c r="H116" s="10">
        <v>43</v>
      </c>
      <c r="I116" s="10">
        <v>1</v>
      </c>
      <c r="J116" s="10">
        <v>0</v>
      </c>
      <c r="K116" s="10">
        <v>3</v>
      </c>
      <c r="L116" s="10">
        <v>0</v>
      </c>
      <c r="M116" s="10">
        <v>0</v>
      </c>
      <c r="N116" s="10">
        <v>17</v>
      </c>
      <c r="O116" s="10">
        <f t="shared" si="19"/>
        <v>372</v>
      </c>
      <c r="P116" s="7"/>
    </row>
    <row r="117" spans="1:16" ht="12.75">
      <c r="A117" s="9" t="s">
        <v>143</v>
      </c>
      <c r="B117" s="10" t="s">
        <v>142</v>
      </c>
      <c r="C117" s="10" t="s">
        <v>74</v>
      </c>
      <c r="D117" s="10"/>
      <c r="E117" s="10">
        <v>28</v>
      </c>
      <c r="F117" s="10">
        <v>252</v>
      </c>
      <c r="G117" s="10">
        <v>72</v>
      </c>
      <c r="H117" s="10">
        <v>9</v>
      </c>
      <c r="I117" s="10">
        <v>0</v>
      </c>
      <c r="J117" s="10">
        <v>0</v>
      </c>
      <c r="K117" s="10">
        <v>9</v>
      </c>
      <c r="L117" s="10">
        <v>2</v>
      </c>
      <c r="M117" s="10">
        <v>0</v>
      </c>
      <c r="N117" s="10">
        <v>10</v>
      </c>
      <c r="O117" s="10">
        <f t="shared" si="19"/>
        <v>382</v>
      </c>
      <c r="P117" s="7"/>
    </row>
    <row r="118" spans="1:16" ht="12.75">
      <c r="A118" s="9" t="s">
        <v>143</v>
      </c>
      <c r="B118" s="10" t="s">
        <v>142</v>
      </c>
      <c r="C118" s="10" t="s">
        <v>74</v>
      </c>
      <c r="D118" s="10" t="s">
        <v>2</v>
      </c>
      <c r="E118" s="10">
        <v>27</v>
      </c>
      <c r="F118" s="10">
        <v>250</v>
      </c>
      <c r="G118" s="10">
        <v>76</v>
      </c>
      <c r="H118" s="10">
        <v>9</v>
      </c>
      <c r="I118" s="10">
        <v>0</v>
      </c>
      <c r="J118" s="10">
        <v>0</v>
      </c>
      <c r="K118" s="10">
        <v>5</v>
      </c>
      <c r="L118" s="10">
        <v>0</v>
      </c>
      <c r="M118" s="10">
        <v>0</v>
      </c>
      <c r="N118" s="10">
        <v>23</v>
      </c>
      <c r="O118" s="10">
        <f t="shared" si="19"/>
        <v>390</v>
      </c>
      <c r="P118" s="7"/>
    </row>
    <row r="119" spans="1:16" ht="12.75">
      <c r="A119" s="9" t="s">
        <v>143</v>
      </c>
      <c r="B119" s="10" t="s">
        <v>142</v>
      </c>
      <c r="C119" s="10" t="s">
        <v>75</v>
      </c>
      <c r="D119" s="10"/>
      <c r="E119" s="10">
        <v>15</v>
      </c>
      <c r="F119" s="10">
        <v>198</v>
      </c>
      <c r="G119" s="10">
        <v>74</v>
      </c>
      <c r="H119" s="10">
        <v>7</v>
      </c>
      <c r="I119" s="10">
        <v>0</v>
      </c>
      <c r="J119" s="10">
        <v>0</v>
      </c>
      <c r="K119" s="10">
        <v>5</v>
      </c>
      <c r="L119" s="10">
        <v>1</v>
      </c>
      <c r="M119" s="10">
        <v>0</v>
      </c>
      <c r="N119" s="10">
        <v>8</v>
      </c>
      <c r="O119" s="10">
        <f t="shared" si="19"/>
        <v>308</v>
      </c>
      <c r="P119" s="7"/>
    </row>
    <row r="120" spans="1:16" ht="12.75">
      <c r="A120" s="9" t="s">
        <v>143</v>
      </c>
      <c r="B120" s="10" t="s">
        <v>142</v>
      </c>
      <c r="C120" s="10" t="s">
        <v>75</v>
      </c>
      <c r="D120" s="10" t="s">
        <v>2</v>
      </c>
      <c r="E120" s="10">
        <v>0</v>
      </c>
      <c r="F120" s="10">
        <v>113</v>
      </c>
      <c r="G120" s="10">
        <v>71</v>
      </c>
      <c r="H120" s="10">
        <v>14</v>
      </c>
      <c r="I120" s="10">
        <v>0</v>
      </c>
      <c r="J120" s="10">
        <v>0</v>
      </c>
      <c r="K120" s="10">
        <v>0</v>
      </c>
      <c r="L120" s="10">
        <v>1</v>
      </c>
      <c r="M120" s="10">
        <v>0</v>
      </c>
      <c r="N120" s="10">
        <v>111</v>
      </c>
      <c r="O120" s="10">
        <f t="shared" si="19"/>
        <v>310</v>
      </c>
      <c r="P120" s="7"/>
    </row>
    <row r="121" spans="1:16" ht="12.75">
      <c r="A121" s="9" t="s">
        <v>143</v>
      </c>
      <c r="B121" s="10" t="s">
        <v>142</v>
      </c>
      <c r="C121" s="10" t="s">
        <v>76</v>
      </c>
      <c r="D121" s="10"/>
      <c r="E121" s="10">
        <v>41</v>
      </c>
      <c r="F121" s="10">
        <v>163</v>
      </c>
      <c r="G121" s="10">
        <v>21</v>
      </c>
      <c r="H121" s="10">
        <v>17</v>
      </c>
      <c r="I121" s="10">
        <v>0</v>
      </c>
      <c r="J121" s="10">
        <v>0</v>
      </c>
      <c r="K121" s="10">
        <v>8</v>
      </c>
      <c r="L121" s="10">
        <v>1</v>
      </c>
      <c r="M121" s="10">
        <v>1</v>
      </c>
      <c r="N121" s="10">
        <v>12</v>
      </c>
      <c r="O121" s="10">
        <f t="shared" si="19"/>
        <v>264</v>
      </c>
      <c r="P121" s="7"/>
    </row>
    <row r="122" spans="1:16" ht="12.75">
      <c r="A122" s="9" t="s">
        <v>143</v>
      </c>
      <c r="B122" s="10" t="s">
        <v>142</v>
      </c>
      <c r="C122" s="10" t="s">
        <v>77</v>
      </c>
      <c r="D122" s="10"/>
      <c r="E122" s="10">
        <v>31</v>
      </c>
      <c r="F122" s="10">
        <v>161</v>
      </c>
      <c r="G122" s="10">
        <v>45</v>
      </c>
      <c r="H122" s="10">
        <v>6</v>
      </c>
      <c r="I122" s="10">
        <v>0</v>
      </c>
      <c r="J122" s="10">
        <v>0</v>
      </c>
      <c r="K122" s="10">
        <v>15</v>
      </c>
      <c r="L122" s="10">
        <v>0</v>
      </c>
      <c r="M122" s="10">
        <v>0</v>
      </c>
      <c r="N122" s="10">
        <v>15</v>
      </c>
      <c r="O122" s="10">
        <f t="shared" si="19"/>
        <v>273</v>
      </c>
      <c r="P122" s="7"/>
    </row>
    <row r="123" spans="1:16" ht="12.75">
      <c r="A123" s="9" t="s">
        <v>143</v>
      </c>
      <c r="B123" s="10" t="s">
        <v>142</v>
      </c>
      <c r="C123" s="10" t="s">
        <v>77</v>
      </c>
      <c r="D123" s="10" t="s">
        <v>2</v>
      </c>
      <c r="E123" s="10">
        <v>27</v>
      </c>
      <c r="F123" s="10">
        <v>143</v>
      </c>
      <c r="G123" s="10">
        <v>30</v>
      </c>
      <c r="H123" s="10">
        <v>15</v>
      </c>
      <c r="I123" s="10">
        <v>0</v>
      </c>
      <c r="J123" s="10">
        <v>0</v>
      </c>
      <c r="K123" s="10">
        <v>10</v>
      </c>
      <c r="L123" s="10">
        <v>5</v>
      </c>
      <c r="M123" s="10">
        <v>0</v>
      </c>
      <c r="N123" s="10">
        <v>49</v>
      </c>
      <c r="O123" s="10">
        <f t="shared" si="19"/>
        <v>279</v>
      </c>
      <c r="P123" s="7"/>
    </row>
    <row r="124" spans="1:16" ht="12.75">
      <c r="A124" s="9"/>
      <c r="B124" s="10"/>
      <c r="C124" s="10"/>
      <c r="D124" s="10"/>
      <c r="E124" s="12">
        <f aca="true" t="shared" si="20" ref="E124:N124">SUM(E107:E123)</f>
        <v>675</v>
      </c>
      <c r="F124" s="12">
        <f t="shared" si="20"/>
        <v>3220</v>
      </c>
      <c r="G124" s="12">
        <f t="shared" si="20"/>
        <v>1371</v>
      </c>
      <c r="H124" s="12">
        <f t="shared" si="20"/>
        <v>289</v>
      </c>
      <c r="I124" s="12">
        <f t="shared" si="20"/>
        <v>1</v>
      </c>
      <c r="J124" s="12">
        <f t="shared" si="20"/>
        <v>1</v>
      </c>
      <c r="K124" s="12">
        <f t="shared" si="20"/>
        <v>110</v>
      </c>
      <c r="L124" s="12">
        <f t="shared" si="20"/>
        <v>30</v>
      </c>
      <c r="M124" s="12">
        <f t="shared" si="20"/>
        <v>2</v>
      </c>
      <c r="N124" s="12">
        <f t="shared" si="20"/>
        <v>394</v>
      </c>
      <c r="O124" s="12">
        <f t="shared" si="19"/>
        <v>6093</v>
      </c>
      <c r="P124" s="7"/>
    </row>
    <row r="125" spans="1:16" ht="12.75">
      <c r="A125" s="9" t="s">
        <v>144</v>
      </c>
      <c r="B125" s="10" t="s">
        <v>142</v>
      </c>
      <c r="C125" s="10" t="s">
        <v>78</v>
      </c>
      <c r="D125" s="10"/>
      <c r="E125" s="10">
        <v>36</v>
      </c>
      <c r="F125" s="10">
        <v>354</v>
      </c>
      <c r="G125" s="10">
        <v>18</v>
      </c>
      <c r="H125" s="10">
        <v>47</v>
      </c>
      <c r="I125" s="10">
        <v>0</v>
      </c>
      <c r="J125" s="10">
        <v>0</v>
      </c>
      <c r="K125" s="10">
        <v>0</v>
      </c>
      <c r="L125" s="10">
        <v>1</v>
      </c>
      <c r="M125" s="10">
        <v>0</v>
      </c>
      <c r="N125" s="10">
        <v>32</v>
      </c>
      <c r="O125" s="10">
        <f>SUM(E125:N125)</f>
        <v>488</v>
      </c>
      <c r="P125" s="7"/>
    </row>
    <row r="126" spans="1:16" ht="12.75">
      <c r="A126" s="9"/>
      <c r="B126" s="10"/>
      <c r="C126" s="10"/>
      <c r="D126" s="10"/>
      <c r="E126" s="12">
        <f aca="true" t="shared" si="21" ref="E126:N126">SUM(E125)</f>
        <v>36</v>
      </c>
      <c r="F126" s="12">
        <f t="shared" si="21"/>
        <v>354</v>
      </c>
      <c r="G126" s="12">
        <f t="shared" si="21"/>
        <v>18</v>
      </c>
      <c r="H126" s="12">
        <f t="shared" si="21"/>
        <v>47</v>
      </c>
      <c r="I126" s="12">
        <f t="shared" si="21"/>
        <v>0</v>
      </c>
      <c r="J126" s="12">
        <f t="shared" si="21"/>
        <v>0</v>
      </c>
      <c r="K126" s="12">
        <f t="shared" si="21"/>
        <v>0</v>
      </c>
      <c r="L126" s="12">
        <f t="shared" si="21"/>
        <v>1</v>
      </c>
      <c r="M126" s="12">
        <f t="shared" si="21"/>
        <v>0</v>
      </c>
      <c r="N126" s="12">
        <f t="shared" si="21"/>
        <v>32</v>
      </c>
      <c r="O126" s="12">
        <f>SUM(E126:N126)</f>
        <v>488</v>
      </c>
      <c r="P126" s="7"/>
    </row>
    <row r="127" spans="1:16" ht="12.75">
      <c r="A127" s="9" t="s">
        <v>145</v>
      </c>
      <c r="B127" s="10" t="s">
        <v>142</v>
      </c>
      <c r="C127" s="10" t="s">
        <v>79</v>
      </c>
      <c r="D127" s="10"/>
      <c r="E127" s="10">
        <v>11</v>
      </c>
      <c r="F127" s="10">
        <v>153</v>
      </c>
      <c r="G127" s="10">
        <v>108</v>
      </c>
      <c r="H127" s="10">
        <v>6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18</v>
      </c>
      <c r="O127" s="10">
        <f aca="true" t="shared" si="22" ref="O127:O133">SUM(E127:N127)</f>
        <v>296</v>
      </c>
      <c r="P127" s="7"/>
    </row>
    <row r="128" spans="1:16" ht="12.75">
      <c r="A128" s="9" t="s">
        <v>145</v>
      </c>
      <c r="B128" s="10" t="s">
        <v>142</v>
      </c>
      <c r="C128" s="10" t="s">
        <v>79</v>
      </c>
      <c r="D128" s="10" t="s">
        <v>2</v>
      </c>
      <c r="E128" s="10">
        <v>10</v>
      </c>
      <c r="F128" s="10">
        <v>159</v>
      </c>
      <c r="G128" s="10">
        <v>123</v>
      </c>
      <c r="H128" s="10">
        <v>7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12</v>
      </c>
      <c r="O128" s="10">
        <f t="shared" si="22"/>
        <v>311</v>
      </c>
      <c r="P128" s="7"/>
    </row>
    <row r="129" spans="1:16" ht="12.75">
      <c r="A129" s="9" t="s">
        <v>145</v>
      </c>
      <c r="B129" s="10" t="s">
        <v>142</v>
      </c>
      <c r="C129" s="10" t="s">
        <v>80</v>
      </c>
      <c r="D129" s="10"/>
      <c r="E129" s="10">
        <v>12</v>
      </c>
      <c r="F129" s="10">
        <v>256</v>
      </c>
      <c r="G129" s="10">
        <v>174</v>
      </c>
      <c r="H129" s="10">
        <v>9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24</v>
      </c>
      <c r="O129" s="10">
        <f t="shared" si="22"/>
        <v>475</v>
      </c>
      <c r="P129" s="7"/>
    </row>
    <row r="130" spans="1:16" ht="12.75">
      <c r="A130" s="9" t="s">
        <v>145</v>
      </c>
      <c r="B130" s="10" t="s">
        <v>142</v>
      </c>
      <c r="C130" s="10" t="s">
        <v>80</v>
      </c>
      <c r="D130" s="10" t="s">
        <v>2</v>
      </c>
      <c r="E130" s="10">
        <v>11</v>
      </c>
      <c r="F130" s="10">
        <v>251</v>
      </c>
      <c r="G130" s="10">
        <v>169</v>
      </c>
      <c r="H130" s="10">
        <v>6</v>
      </c>
      <c r="I130" s="10">
        <v>3</v>
      </c>
      <c r="J130" s="10">
        <v>4</v>
      </c>
      <c r="K130" s="10">
        <v>1</v>
      </c>
      <c r="L130" s="10">
        <v>2</v>
      </c>
      <c r="M130" s="10">
        <v>0</v>
      </c>
      <c r="N130" s="10">
        <v>28</v>
      </c>
      <c r="O130" s="10">
        <f t="shared" si="22"/>
        <v>475</v>
      </c>
      <c r="P130" s="7"/>
    </row>
    <row r="131" spans="1:16" ht="12.75">
      <c r="A131" s="9" t="s">
        <v>145</v>
      </c>
      <c r="B131" s="10" t="s">
        <v>142</v>
      </c>
      <c r="C131" s="10" t="s">
        <v>81</v>
      </c>
      <c r="D131" s="10"/>
      <c r="E131" s="10">
        <v>11</v>
      </c>
      <c r="F131" s="10">
        <v>142</v>
      </c>
      <c r="G131" s="10">
        <v>245</v>
      </c>
      <c r="H131" s="10">
        <v>21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30</v>
      </c>
      <c r="O131" s="10">
        <f t="shared" si="22"/>
        <v>449</v>
      </c>
      <c r="P131" s="7"/>
    </row>
    <row r="132" spans="1:16" ht="12.75">
      <c r="A132" s="9" t="s">
        <v>145</v>
      </c>
      <c r="B132" s="10" t="s">
        <v>142</v>
      </c>
      <c r="C132" s="10" t="s">
        <v>81</v>
      </c>
      <c r="D132" s="10" t="s">
        <v>44</v>
      </c>
      <c r="E132" s="10">
        <v>4</v>
      </c>
      <c r="F132" s="10">
        <v>49</v>
      </c>
      <c r="G132" s="10">
        <v>4</v>
      </c>
      <c r="H132" s="10">
        <v>3</v>
      </c>
      <c r="I132" s="10">
        <v>0</v>
      </c>
      <c r="J132" s="10">
        <v>0</v>
      </c>
      <c r="K132" s="10">
        <v>9</v>
      </c>
      <c r="L132" s="10">
        <v>0</v>
      </c>
      <c r="M132" s="10">
        <v>0</v>
      </c>
      <c r="N132" s="10">
        <v>6</v>
      </c>
      <c r="O132" s="10">
        <f t="shared" si="22"/>
        <v>75</v>
      </c>
      <c r="P132" s="7"/>
    </row>
    <row r="133" spans="1:16" ht="12.75">
      <c r="A133" s="9"/>
      <c r="B133" s="10"/>
      <c r="C133" s="10"/>
      <c r="D133" s="10"/>
      <c r="E133" s="12">
        <f aca="true" t="shared" si="23" ref="E133:N133">SUM(E127:E132)</f>
        <v>59</v>
      </c>
      <c r="F133" s="12">
        <f t="shared" si="23"/>
        <v>1010</v>
      </c>
      <c r="G133" s="12">
        <f t="shared" si="23"/>
        <v>823</v>
      </c>
      <c r="H133" s="12">
        <f t="shared" si="23"/>
        <v>52</v>
      </c>
      <c r="I133" s="12">
        <f t="shared" si="23"/>
        <v>3</v>
      </c>
      <c r="J133" s="12">
        <f t="shared" si="23"/>
        <v>4</v>
      </c>
      <c r="K133" s="12">
        <f t="shared" si="23"/>
        <v>10</v>
      </c>
      <c r="L133" s="12">
        <f t="shared" si="23"/>
        <v>2</v>
      </c>
      <c r="M133" s="12">
        <f t="shared" si="23"/>
        <v>0</v>
      </c>
      <c r="N133" s="12">
        <f t="shared" si="23"/>
        <v>118</v>
      </c>
      <c r="O133" s="12">
        <f t="shared" si="22"/>
        <v>2081</v>
      </c>
      <c r="P133" s="7"/>
    </row>
    <row r="134" spans="1:16" ht="12.75">
      <c r="A134" s="9" t="s">
        <v>146</v>
      </c>
      <c r="B134" s="10" t="s">
        <v>147</v>
      </c>
      <c r="C134" s="10" t="s">
        <v>82</v>
      </c>
      <c r="D134" s="10"/>
      <c r="E134" s="10">
        <v>18</v>
      </c>
      <c r="F134" s="10">
        <v>101</v>
      </c>
      <c r="G134" s="10">
        <v>32</v>
      </c>
      <c r="H134" s="10">
        <v>20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12</v>
      </c>
      <c r="O134" s="10">
        <f aca="true" t="shared" si="24" ref="O134:O144">SUM(E134:N134)</f>
        <v>183</v>
      </c>
      <c r="P134" s="7"/>
    </row>
    <row r="135" spans="1:16" ht="12.75">
      <c r="A135" s="9" t="s">
        <v>146</v>
      </c>
      <c r="B135" s="10" t="s">
        <v>147</v>
      </c>
      <c r="C135" s="10" t="s">
        <v>83</v>
      </c>
      <c r="D135" s="10"/>
      <c r="E135" s="10">
        <v>23</v>
      </c>
      <c r="F135" s="10">
        <v>198</v>
      </c>
      <c r="G135" s="10">
        <v>49</v>
      </c>
      <c r="H135" s="10">
        <v>31</v>
      </c>
      <c r="I135" s="10">
        <v>0</v>
      </c>
      <c r="J135" s="10">
        <v>0</v>
      </c>
      <c r="K135" s="10">
        <v>0</v>
      </c>
      <c r="L135" s="10">
        <v>1</v>
      </c>
      <c r="M135" s="10">
        <v>0</v>
      </c>
      <c r="N135" s="10">
        <v>72</v>
      </c>
      <c r="O135" s="10">
        <f t="shared" si="24"/>
        <v>374</v>
      </c>
      <c r="P135" s="7"/>
    </row>
    <row r="136" spans="1:16" ht="12.75">
      <c r="A136" s="9" t="s">
        <v>146</v>
      </c>
      <c r="B136" s="10" t="s">
        <v>147</v>
      </c>
      <c r="C136" s="10" t="s">
        <v>83</v>
      </c>
      <c r="D136" s="10" t="s">
        <v>2</v>
      </c>
      <c r="E136" s="10">
        <v>32</v>
      </c>
      <c r="F136" s="10">
        <v>239</v>
      </c>
      <c r="G136" s="10">
        <v>54</v>
      </c>
      <c r="H136" s="10">
        <v>45</v>
      </c>
      <c r="I136" s="10">
        <v>0</v>
      </c>
      <c r="J136" s="10">
        <v>1</v>
      </c>
      <c r="K136" s="10">
        <v>0</v>
      </c>
      <c r="L136" s="10">
        <v>14</v>
      </c>
      <c r="M136" s="10">
        <v>0</v>
      </c>
      <c r="N136" s="10">
        <v>13</v>
      </c>
      <c r="O136" s="10">
        <f t="shared" si="24"/>
        <v>398</v>
      </c>
      <c r="P136" s="7"/>
    </row>
    <row r="137" spans="1:16" ht="12.75">
      <c r="A137" s="9" t="s">
        <v>146</v>
      </c>
      <c r="B137" s="10" t="s">
        <v>147</v>
      </c>
      <c r="C137" s="10" t="s">
        <v>84</v>
      </c>
      <c r="D137" s="10"/>
      <c r="E137" s="10">
        <v>27</v>
      </c>
      <c r="F137" s="10">
        <v>166</v>
      </c>
      <c r="G137" s="10">
        <v>105</v>
      </c>
      <c r="H137" s="10">
        <v>41</v>
      </c>
      <c r="I137" s="10">
        <v>0</v>
      </c>
      <c r="J137" s="10">
        <v>0</v>
      </c>
      <c r="K137" s="10">
        <v>0</v>
      </c>
      <c r="L137" s="10">
        <v>3</v>
      </c>
      <c r="M137" s="10">
        <v>0</v>
      </c>
      <c r="N137" s="10">
        <v>6</v>
      </c>
      <c r="O137" s="10">
        <f t="shared" si="24"/>
        <v>348</v>
      </c>
      <c r="P137" s="7"/>
    </row>
    <row r="138" spans="1:16" ht="12.75">
      <c r="A138" s="9" t="s">
        <v>146</v>
      </c>
      <c r="B138" s="10" t="s">
        <v>147</v>
      </c>
      <c r="C138" s="10" t="s">
        <v>84</v>
      </c>
      <c r="D138" s="10" t="s">
        <v>2</v>
      </c>
      <c r="E138" s="10">
        <v>39</v>
      </c>
      <c r="F138" s="10">
        <v>164</v>
      </c>
      <c r="G138" s="10">
        <v>89</v>
      </c>
      <c r="H138" s="10">
        <v>2</v>
      </c>
      <c r="I138" s="10">
        <v>0</v>
      </c>
      <c r="J138" s="10">
        <v>0</v>
      </c>
      <c r="K138" s="10">
        <v>0</v>
      </c>
      <c r="L138" s="10">
        <v>5</v>
      </c>
      <c r="M138" s="10">
        <v>0</v>
      </c>
      <c r="N138" s="10">
        <v>0</v>
      </c>
      <c r="O138" s="10">
        <f t="shared" si="24"/>
        <v>299</v>
      </c>
      <c r="P138" s="7"/>
    </row>
    <row r="139" spans="1:16" ht="12.75">
      <c r="A139" s="9" t="s">
        <v>146</v>
      </c>
      <c r="B139" s="10" t="s">
        <v>147</v>
      </c>
      <c r="C139" s="10" t="s">
        <v>85</v>
      </c>
      <c r="D139" s="10"/>
      <c r="E139" s="10">
        <v>16</v>
      </c>
      <c r="F139" s="10">
        <v>166</v>
      </c>
      <c r="G139" s="10">
        <v>37</v>
      </c>
      <c r="H139" s="10">
        <v>93</v>
      </c>
      <c r="I139" s="10">
        <v>0</v>
      </c>
      <c r="J139" s="10">
        <v>0</v>
      </c>
      <c r="K139" s="10">
        <v>0</v>
      </c>
      <c r="L139" s="10">
        <v>1</v>
      </c>
      <c r="M139" s="10">
        <v>0</v>
      </c>
      <c r="N139" s="10">
        <v>16</v>
      </c>
      <c r="O139" s="10">
        <f t="shared" si="24"/>
        <v>329</v>
      </c>
      <c r="P139" s="7"/>
    </row>
    <row r="140" spans="1:16" ht="12.75">
      <c r="A140" s="9" t="s">
        <v>146</v>
      </c>
      <c r="B140" s="10" t="s">
        <v>147</v>
      </c>
      <c r="C140" s="10" t="s">
        <v>85</v>
      </c>
      <c r="D140" s="10" t="s">
        <v>2</v>
      </c>
      <c r="E140" s="10">
        <v>19</v>
      </c>
      <c r="F140" s="10">
        <v>176</v>
      </c>
      <c r="G140" s="10">
        <v>49</v>
      </c>
      <c r="H140" s="10">
        <v>99</v>
      </c>
      <c r="I140" s="10">
        <v>0</v>
      </c>
      <c r="J140" s="10">
        <v>0</v>
      </c>
      <c r="K140" s="10">
        <v>0</v>
      </c>
      <c r="L140" s="10">
        <v>5</v>
      </c>
      <c r="M140" s="10">
        <v>0</v>
      </c>
      <c r="N140" s="10">
        <v>13</v>
      </c>
      <c r="O140" s="10">
        <f t="shared" si="24"/>
        <v>361</v>
      </c>
      <c r="P140" s="7"/>
    </row>
    <row r="141" spans="1:16" ht="12.75">
      <c r="A141" s="9" t="s">
        <v>146</v>
      </c>
      <c r="B141" s="10" t="s">
        <v>147</v>
      </c>
      <c r="C141" s="10" t="s">
        <v>86</v>
      </c>
      <c r="D141" s="10"/>
      <c r="E141" s="10">
        <v>21</v>
      </c>
      <c r="F141" s="10">
        <v>153</v>
      </c>
      <c r="G141" s="10">
        <v>49</v>
      </c>
      <c r="H141" s="10">
        <v>80</v>
      </c>
      <c r="I141" s="10">
        <v>0</v>
      </c>
      <c r="J141" s="10">
        <v>0</v>
      </c>
      <c r="K141" s="10">
        <v>0</v>
      </c>
      <c r="L141" s="10">
        <v>2</v>
      </c>
      <c r="M141" s="10">
        <v>0</v>
      </c>
      <c r="N141" s="10">
        <v>14</v>
      </c>
      <c r="O141" s="10">
        <f t="shared" si="24"/>
        <v>319</v>
      </c>
      <c r="P141" s="7"/>
    </row>
    <row r="142" spans="1:16" ht="12.75">
      <c r="A142" s="9" t="s">
        <v>146</v>
      </c>
      <c r="B142" s="10" t="s">
        <v>147</v>
      </c>
      <c r="C142" s="10" t="s">
        <v>86</v>
      </c>
      <c r="D142" s="10" t="s">
        <v>2</v>
      </c>
      <c r="E142" s="10">
        <v>12</v>
      </c>
      <c r="F142" s="10">
        <v>172</v>
      </c>
      <c r="G142" s="10">
        <v>35</v>
      </c>
      <c r="H142" s="10">
        <v>85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f t="shared" si="24"/>
        <v>304</v>
      </c>
      <c r="P142" s="7"/>
    </row>
    <row r="143" spans="1:16" ht="12.75">
      <c r="A143" s="9" t="s">
        <v>146</v>
      </c>
      <c r="B143" s="10" t="s">
        <v>147</v>
      </c>
      <c r="C143" s="10" t="s">
        <v>87</v>
      </c>
      <c r="D143" s="10"/>
      <c r="E143" s="10">
        <v>32</v>
      </c>
      <c r="F143" s="10">
        <v>292</v>
      </c>
      <c r="G143" s="10">
        <v>95</v>
      </c>
      <c r="H143" s="10">
        <v>96</v>
      </c>
      <c r="I143" s="10">
        <v>0</v>
      </c>
      <c r="J143" s="10">
        <v>0</v>
      </c>
      <c r="K143" s="10">
        <v>0</v>
      </c>
      <c r="L143" s="10">
        <v>1</v>
      </c>
      <c r="M143" s="10">
        <v>0</v>
      </c>
      <c r="N143" s="10">
        <v>17</v>
      </c>
      <c r="O143" s="10">
        <f t="shared" si="24"/>
        <v>533</v>
      </c>
      <c r="P143" s="7"/>
    </row>
    <row r="144" spans="1:16" ht="12.75">
      <c r="A144" s="9"/>
      <c r="B144" s="10"/>
      <c r="C144" s="10"/>
      <c r="D144" s="10"/>
      <c r="E144" s="12">
        <f aca="true" t="shared" si="25" ref="E144:N144">SUM(E134:E143)</f>
        <v>239</v>
      </c>
      <c r="F144" s="12">
        <f t="shared" si="25"/>
        <v>1827</v>
      </c>
      <c r="G144" s="12">
        <f t="shared" si="25"/>
        <v>594</v>
      </c>
      <c r="H144" s="12">
        <f t="shared" si="25"/>
        <v>592</v>
      </c>
      <c r="I144" s="12">
        <f t="shared" si="25"/>
        <v>0</v>
      </c>
      <c r="J144" s="12">
        <f t="shared" si="25"/>
        <v>1</v>
      </c>
      <c r="K144" s="12">
        <f t="shared" si="25"/>
        <v>0</v>
      </c>
      <c r="L144" s="12">
        <f t="shared" si="25"/>
        <v>32</v>
      </c>
      <c r="M144" s="12">
        <f t="shared" si="25"/>
        <v>0</v>
      </c>
      <c r="N144" s="12">
        <f t="shared" si="25"/>
        <v>163</v>
      </c>
      <c r="O144" s="12">
        <f t="shared" si="24"/>
        <v>3448</v>
      </c>
      <c r="P144" s="7"/>
    </row>
    <row r="145" spans="1:16" ht="12.75">
      <c r="A145" s="9" t="s">
        <v>148</v>
      </c>
      <c r="B145" s="10" t="s">
        <v>149</v>
      </c>
      <c r="C145" s="10" t="s">
        <v>88</v>
      </c>
      <c r="D145" s="10"/>
      <c r="E145" s="10">
        <v>56</v>
      </c>
      <c r="F145" s="10">
        <v>99</v>
      </c>
      <c r="G145" s="10">
        <v>4</v>
      </c>
      <c r="H145" s="10">
        <v>3</v>
      </c>
      <c r="I145" s="10">
        <v>0</v>
      </c>
      <c r="J145" s="10">
        <v>0</v>
      </c>
      <c r="K145" s="10">
        <v>1</v>
      </c>
      <c r="L145" s="10">
        <v>0</v>
      </c>
      <c r="M145" s="10">
        <v>0</v>
      </c>
      <c r="N145" s="10">
        <v>4</v>
      </c>
      <c r="O145" s="10">
        <f aca="true" t="shared" si="26" ref="O145:O152">SUM(E145:N145)</f>
        <v>167</v>
      </c>
      <c r="P145" s="7"/>
    </row>
    <row r="146" spans="1:16" ht="12.75">
      <c r="A146" s="9" t="s">
        <v>148</v>
      </c>
      <c r="B146" s="10" t="s">
        <v>149</v>
      </c>
      <c r="C146" s="10" t="s">
        <v>89</v>
      </c>
      <c r="D146" s="10"/>
      <c r="E146" s="10">
        <v>7</v>
      </c>
      <c r="F146" s="10">
        <v>123</v>
      </c>
      <c r="G146" s="10">
        <v>6</v>
      </c>
      <c r="H146" s="10">
        <v>6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f t="shared" si="26"/>
        <v>142</v>
      </c>
      <c r="P146" s="7"/>
    </row>
    <row r="147" spans="1:16" ht="12.75">
      <c r="A147" s="9" t="s">
        <v>148</v>
      </c>
      <c r="B147" s="10" t="s">
        <v>149</v>
      </c>
      <c r="C147" s="10" t="s">
        <v>90</v>
      </c>
      <c r="D147" s="10"/>
      <c r="E147" s="10">
        <v>3</v>
      </c>
      <c r="F147" s="10">
        <v>102</v>
      </c>
      <c r="G147" s="10">
        <v>13</v>
      </c>
      <c r="H147" s="10">
        <v>1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f t="shared" si="26"/>
        <v>119</v>
      </c>
      <c r="P147" s="7"/>
    </row>
    <row r="148" spans="1:16" ht="12.75">
      <c r="A148" s="9" t="s">
        <v>148</v>
      </c>
      <c r="B148" s="10" t="s">
        <v>149</v>
      </c>
      <c r="C148" s="10" t="s">
        <v>91</v>
      </c>
      <c r="D148" s="10"/>
      <c r="E148" s="10">
        <v>104</v>
      </c>
      <c r="F148" s="10">
        <v>193</v>
      </c>
      <c r="G148" s="10">
        <v>35</v>
      </c>
      <c r="H148" s="10">
        <v>14</v>
      </c>
      <c r="I148" s="10">
        <v>0</v>
      </c>
      <c r="J148" s="10">
        <v>0</v>
      </c>
      <c r="K148" s="10">
        <v>2</v>
      </c>
      <c r="L148" s="10">
        <v>0</v>
      </c>
      <c r="M148" s="10">
        <v>0</v>
      </c>
      <c r="N148" s="10">
        <v>20</v>
      </c>
      <c r="O148" s="10">
        <f t="shared" si="26"/>
        <v>368</v>
      </c>
      <c r="P148" s="7"/>
    </row>
    <row r="149" spans="1:16" ht="12.75">
      <c r="A149" s="9" t="s">
        <v>148</v>
      </c>
      <c r="B149" s="10" t="s">
        <v>149</v>
      </c>
      <c r="C149" s="10" t="s">
        <v>91</v>
      </c>
      <c r="D149" s="10" t="s">
        <v>160</v>
      </c>
      <c r="E149" s="10">
        <v>90</v>
      </c>
      <c r="F149" s="10">
        <v>145</v>
      </c>
      <c r="G149" s="10">
        <v>56</v>
      </c>
      <c r="H149" s="10">
        <v>13</v>
      </c>
      <c r="I149" s="10">
        <v>0</v>
      </c>
      <c r="J149" s="10">
        <v>0</v>
      </c>
      <c r="K149" s="10">
        <v>1</v>
      </c>
      <c r="L149" s="10">
        <v>2</v>
      </c>
      <c r="M149" s="10">
        <v>0</v>
      </c>
      <c r="N149" s="10">
        <v>18</v>
      </c>
      <c r="O149" s="10">
        <f t="shared" si="26"/>
        <v>325</v>
      </c>
      <c r="P149" s="7"/>
    </row>
    <row r="150" spans="1:16" ht="12.75">
      <c r="A150" s="9" t="s">
        <v>148</v>
      </c>
      <c r="B150" s="10" t="s">
        <v>149</v>
      </c>
      <c r="C150" s="10" t="s">
        <v>91</v>
      </c>
      <c r="D150" s="10" t="s">
        <v>161</v>
      </c>
      <c r="E150" s="10">
        <v>120</v>
      </c>
      <c r="F150" s="10">
        <v>165</v>
      </c>
      <c r="G150" s="10">
        <v>51</v>
      </c>
      <c r="H150" s="10">
        <v>18</v>
      </c>
      <c r="I150" s="10">
        <v>1</v>
      </c>
      <c r="J150" s="10">
        <v>0</v>
      </c>
      <c r="K150" s="10">
        <v>0</v>
      </c>
      <c r="L150" s="10">
        <v>1</v>
      </c>
      <c r="M150" s="10">
        <v>0</v>
      </c>
      <c r="N150" s="10">
        <v>11</v>
      </c>
      <c r="O150" s="10">
        <f t="shared" si="26"/>
        <v>367</v>
      </c>
      <c r="P150" s="7"/>
    </row>
    <row r="151" spans="1:16" ht="12.75">
      <c r="A151" s="9" t="s">
        <v>148</v>
      </c>
      <c r="B151" s="10" t="s">
        <v>149</v>
      </c>
      <c r="C151" s="10" t="s">
        <v>92</v>
      </c>
      <c r="D151" s="10"/>
      <c r="E151" s="10">
        <v>99</v>
      </c>
      <c r="F151" s="10">
        <v>197</v>
      </c>
      <c r="G151" s="10">
        <v>117</v>
      </c>
      <c r="H151" s="10">
        <v>12</v>
      </c>
      <c r="I151" s="10">
        <v>2</v>
      </c>
      <c r="J151" s="10">
        <v>0</v>
      </c>
      <c r="K151" s="10">
        <v>4</v>
      </c>
      <c r="L151" s="10">
        <v>2</v>
      </c>
      <c r="M151" s="10">
        <v>0</v>
      </c>
      <c r="N151" s="10">
        <v>19</v>
      </c>
      <c r="O151" s="10">
        <f t="shared" si="26"/>
        <v>452</v>
      </c>
      <c r="P151" s="7"/>
    </row>
    <row r="152" spans="1:16" ht="12.75">
      <c r="A152" s="9"/>
      <c r="B152" s="10"/>
      <c r="C152" s="10"/>
      <c r="D152" s="10"/>
      <c r="E152" s="12">
        <f aca="true" t="shared" si="27" ref="E152:N152">SUM(E145:E151)</f>
        <v>479</v>
      </c>
      <c r="F152" s="12">
        <f t="shared" si="27"/>
        <v>1024</v>
      </c>
      <c r="G152" s="12">
        <f t="shared" si="27"/>
        <v>282</v>
      </c>
      <c r="H152" s="12">
        <f t="shared" si="27"/>
        <v>67</v>
      </c>
      <c r="I152" s="12">
        <f t="shared" si="27"/>
        <v>3</v>
      </c>
      <c r="J152" s="12">
        <f t="shared" si="27"/>
        <v>0</v>
      </c>
      <c r="K152" s="12">
        <f t="shared" si="27"/>
        <v>8</v>
      </c>
      <c r="L152" s="12">
        <f t="shared" si="27"/>
        <v>5</v>
      </c>
      <c r="M152" s="12">
        <f t="shared" si="27"/>
        <v>0</v>
      </c>
      <c r="N152" s="12">
        <f t="shared" si="27"/>
        <v>72</v>
      </c>
      <c r="O152" s="12">
        <f t="shared" si="26"/>
        <v>1940</v>
      </c>
      <c r="P152" s="7"/>
    </row>
    <row r="153" spans="1:16" ht="12.75">
      <c r="A153" s="9" t="s">
        <v>150</v>
      </c>
      <c r="B153" s="10" t="s">
        <v>149</v>
      </c>
      <c r="C153" s="10" t="s">
        <v>93</v>
      </c>
      <c r="D153" s="10"/>
      <c r="E153" s="10">
        <v>24</v>
      </c>
      <c r="F153" s="10">
        <v>160</v>
      </c>
      <c r="G153" s="10">
        <v>112</v>
      </c>
      <c r="H153" s="10">
        <v>19</v>
      </c>
      <c r="I153" s="10">
        <v>12</v>
      </c>
      <c r="J153" s="10">
        <v>0</v>
      </c>
      <c r="K153" s="10">
        <v>2</v>
      </c>
      <c r="L153" s="10">
        <v>6</v>
      </c>
      <c r="M153" s="10">
        <v>0</v>
      </c>
      <c r="N153" s="10">
        <v>82</v>
      </c>
      <c r="O153" s="10">
        <f aca="true" t="shared" si="28" ref="O153:O168">SUM(E153:N153)</f>
        <v>417</v>
      </c>
      <c r="P153" s="7"/>
    </row>
    <row r="154" spans="1:16" ht="12.75">
      <c r="A154" s="9" t="s">
        <v>150</v>
      </c>
      <c r="B154" s="10" t="s">
        <v>149</v>
      </c>
      <c r="C154" s="10" t="s">
        <v>93</v>
      </c>
      <c r="D154" s="10" t="s">
        <v>2</v>
      </c>
      <c r="E154" s="10">
        <v>34</v>
      </c>
      <c r="F154" s="10">
        <v>134</v>
      </c>
      <c r="G154" s="10">
        <v>36</v>
      </c>
      <c r="H154" s="10">
        <v>4</v>
      </c>
      <c r="I154" s="10">
        <v>1</v>
      </c>
      <c r="J154" s="10">
        <v>0</v>
      </c>
      <c r="K154" s="10">
        <v>2</v>
      </c>
      <c r="L154" s="10">
        <v>0</v>
      </c>
      <c r="M154" s="10">
        <v>0</v>
      </c>
      <c r="N154" s="10">
        <v>2</v>
      </c>
      <c r="O154" s="10">
        <f t="shared" si="28"/>
        <v>213</v>
      </c>
      <c r="P154" s="7"/>
    </row>
    <row r="155" spans="1:16" ht="12.75">
      <c r="A155" s="9" t="s">
        <v>150</v>
      </c>
      <c r="B155" s="10" t="s">
        <v>149</v>
      </c>
      <c r="C155" s="10" t="s">
        <v>94</v>
      </c>
      <c r="D155" s="10"/>
      <c r="E155" s="10">
        <v>1</v>
      </c>
      <c r="F155" s="10">
        <v>140</v>
      </c>
      <c r="G155" s="10">
        <v>0</v>
      </c>
      <c r="H155" s="10">
        <v>5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1</v>
      </c>
      <c r="O155" s="10">
        <f t="shared" si="28"/>
        <v>147</v>
      </c>
      <c r="P155" s="7"/>
    </row>
    <row r="156" spans="1:16" ht="12.75">
      <c r="A156" s="9" t="s">
        <v>150</v>
      </c>
      <c r="B156" s="10" t="s">
        <v>149</v>
      </c>
      <c r="C156" s="10" t="s">
        <v>95</v>
      </c>
      <c r="D156" s="10"/>
      <c r="E156" s="10">
        <v>35</v>
      </c>
      <c r="F156" s="10">
        <v>132</v>
      </c>
      <c r="G156" s="10">
        <v>57</v>
      </c>
      <c r="H156" s="10">
        <v>12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18</v>
      </c>
      <c r="O156" s="10">
        <f t="shared" si="28"/>
        <v>254</v>
      </c>
      <c r="P156" s="7"/>
    </row>
    <row r="157" spans="1:16" ht="12.75">
      <c r="A157" s="9" t="s">
        <v>150</v>
      </c>
      <c r="B157" s="10" t="s">
        <v>149</v>
      </c>
      <c r="C157" s="10" t="s">
        <v>95</v>
      </c>
      <c r="D157" s="10" t="s">
        <v>2</v>
      </c>
      <c r="E157" s="10">
        <v>41</v>
      </c>
      <c r="F157" s="10">
        <v>102</v>
      </c>
      <c r="G157" s="10">
        <v>54</v>
      </c>
      <c r="H157" s="10">
        <v>11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23</v>
      </c>
      <c r="O157" s="10">
        <f t="shared" si="28"/>
        <v>231</v>
      </c>
      <c r="P157" s="7"/>
    </row>
    <row r="158" spans="1:16" ht="12.75">
      <c r="A158" s="9" t="s">
        <v>150</v>
      </c>
      <c r="B158" s="10" t="s">
        <v>149</v>
      </c>
      <c r="C158" s="10" t="s">
        <v>96</v>
      </c>
      <c r="D158" s="10"/>
      <c r="E158" s="10">
        <v>80</v>
      </c>
      <c r="F158" s="10">
        <v>298</v>
      </c>
      <c r="G158" s="10">
        <v>69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51</v>
      </c>
      <c r="O158" s="10">
        <f t="shared" si="28"/>
        <v>498</v>
      </c>
      <c r="P158" s="7"/>
    </row>
    <row r="159" spans="1:16" ht="12.75">
      <c r="A159" s="9" t="s">
        <v>150</v>
      </c>
      <c r="B159" s="10" t="s">
        <v>149</v>
      </c>
      <c r="C159" s="10" t="s">
        <v>97</v>
      </c>
      <c r="D159" s="10"/>
      <c r="E159" s="10">
        <v>38</v>
      </c>
      <c r="F159" s="10">
        <v>142</v>
      </c>
      <c r="G159" s="10">
        <v>29</v>
      </c>
      <c r="H159" s="10">
        <v>1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20</v>
      </c>
      <c r="O159" s="10">
        <f t="shared" si="28"/>
        <v>230</v>
      </c>
      <c r="P159" s="7"/>
    </row>
    <row r="160" spans="1:16" ht="12.75">
      <c r="A160" s="9" t="s">
        <v>150</v>
      </c>
      <c r="B160" s="10" t="s">
        <v>149</v>
      </c>
      <c r="C160" s="10" t="s">
        <v>98</v>
      </c>
      <c r="D160" s="10"/>
      <c r="E160" s="10">
        <v>50</v>
      </c>
      <c r="F160" s="10">
        <v>285</v>
      </c>
      <c r="G160" s="10">
        <v>178</v>
      </c>
      <c r="H160" s="10">
        <v>3</v>
      </c>
      <c r="I160" s="10">
        <v>0</v>
      </c>
      <c r="J160" s="10">
        <v>0</v>
      </c>
      <c r="K160" s="10">
        <v>1</v>
      </c>
      <c r="L160" s="10">
        <v>0</v>
      </c>
      <c r="M160" s="10">
        <v>0</v>
      </c>
      <c r="N160" s="10">
        <v>26</v>
      </c>
      <c r="O160" s="10">
        <f t="shared" si="28"/>
        <v>543</v>
      </c>
      <c r="P160" s="7"/>
    </row>
    <row r="161" spans="1:16" ht="12.75">
      <c r="A161" s="9" t="s">
        <v>150</v>
      </c>
      <c r="B161" s="10" t="s">
        <v>149</v>
      </c>
      <c r="C161" s="10" t="s">
        <v>99</v>
      </c>
      <c r="D161" s="10"/>
      <c r="E161" s="10">
        <v>12</v>
      </c>
      <c r="F161" s="10">
        <v>166</v>
      </c>
      <c r="G161" s="10">
        <v>12</v>
      </c>
      <c r="H161" s="10">
        <v>5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f t="shared" si="28"/>
        <v>195</v>
      </c>
      <c r="P161" s="7"/>
    </row>
    <row r="162" spans="1:16" ht="12.75">
      <c r="A162" s="9" t="s">
        <v>150</v>
      </c>
      <c r="B162" s="10" t="s">
        <v>149</v>
      </c>
      <c r="C162" s="10" t="s">
        <v>100</v>
      </c>
      <c r="D162" s="10"/>
      <c r="E162" s="10">
        <v>35</v>
      </c>
      <c r="F162" s="10">
        <v>304</v>
      </c>
      <c r="G162" s="10">
        <v>35</v>
      </c>
      <c r="H162" s="10">
        <v>7</v>
      </c>
      <c r="I162" s="10">
        <v>0</v>
      </c>
      <c r="J162" s="10">
        <v>0</v>
      </c>
      <c r="K162" s="10">
        <v>2</v>
      </c>
      <c r="L162" s="10">
        <v>1</v>
      </c>
      <c r="M162" s="10">
        <v>0</v>
      </c>
      <c r="N162" s="10">
        <v>27</v>
      </c>
      <c r="O162" s="10">
        <f t="shared" si="28"/>
        <v>411</v>
      </c>
      <c r="P162" s="7"/>
    </row>
    <row r="163" spans="1:16" ht="12.75">
      <c r="A163" s="9" t="s">
        <v>150</v>
      </c>
      <c r="B163" s="10" t="s">
        <v>149</v>
      </c>
      <c r="C163" s="10" t="s">
        <v>101</v>
      </c>
      <c r="D163" s="10"/>
      <c r="E163" s="10">
        <v>176</v>
      </c>
      <c r="F163" s="10">
        <v>125</v>
      </c>
      <c r="G163" s="10">
        <v>48</v>
      </c>
      <c r="H163" s="10">
        <v>4</v>
      </c>
      <c r="I163" s="10">
        <v>0</v>
      </c>
      <c r="J163" s="10">
        <v>0</v>
      </c>
      <c r="K163" s="10">
        <v>0</v>
      </c>
      <c r="L163" s="10">
        <v>4</v>
      </c>
      <c r="M163" s="10">
        <v>0</v>
      </c>
      <c r="N163" s="10">
        <v>14</v>
      </c>
      <c r="O163" s="10">
        <f t="shared" si="28"/>
        <v>371</v>
      </c>
      <c r="P163" s="7"/>
    </row>
    <row r="164" spans="1:16" ht="12.75">
      <c r="A164" s="9" t="s">
        <v>150</v>
      </c>
      <c r="B164" s="10" t="s">
        <v>149</v>
      </c>
      <c r="C164" s="10" t="s">
        <v>101</v>
      </c>
      <c r="D164" s="10" t="s">
        <v>2</v>
      </c>
      <c r="E164" s="10">
        <v>180</v>
      </c>
      <c r="F164" s="10">
        <v>130</v>
      </c>
      <c r="G164" s="10">
        <v>34</v>
      </c>
      <c r="H164" s="10">
        <v>9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f t="shared" si="28"/>
        <v>353</v>
      </c>
      <c r="P164" s="7"/>
    </row>
    <row r="165" spans="1:16" ht="12.75">
      <c r="A165" s="9" t="s">
        <v>150</v>
      </c>
      <c r="B165" s="10" t="s">
        <v>149</v>
      </c>
      <c r="C165" s="10" t="s">
        <v>102</v>
      </c>
      <c r="D165" s="10"/>
      <c r="E165" s="10">
        <v>88</v>
      </c>
      <c r="F165" s="10">
        <v>67</v>
      </c>
      <c r="G165" s="10">
        <v>5</v>
      </c>
      <c r="H165" s="10">
        <v>3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f t="shared" si="28"/>
        <v>163</v>
      </c>
      <c r="P165" s="7"/>
    </row>
    <row r="166" spans="1:16" ht="12.75">
      <c r="A166" s="9" t="s">
        <v>150</v>
      </c>
      <c r="B166" s="10" t="s">
        <v>149</v>
      </c>
      <c r="C166" s="10" t="s">
        <v>103</v>
      </c>
      <c r="D166" s="10"/>
      <c r="E166" s="10">
        <v>3</v>
      </c>
      <c r="F166" s="10">
        <v>57</v>
      </c>
      <c r="G166" s="10">
        <v>103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f t="shared" si="28"/>
        <v>163</v>
      </c>
      <c r="P166" s="7"/>
    </row>
    <row r="167" spans="1:16" ht="12.75">
      <c r="A167" s="9" t="s">
        <v>150</v>
      </c>
      <c r="B167" s="10" t="s">
        <v>149</v>
      </c>
      <c r="C167" s="10" t="s">
        <v>104</v>
      </c>
      <c r="D167" s="10"/>
      <c r="E167" s="10">
        <v>27</v>
      </c>
      <c r="F167" s="10">
        <v>104</v>
      </c>
      <c r="G167" s="10">
        <v>17</v>
      </c>
      <c r="H167" s="10">
        <v>3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f t="shared" si="28"/>
        <v>151</v>
      </c>
      <c r="P167" s="7"/>
    </row>
    <row r="168" spans="1:16" ht="12.75">
      <c r="A168" s="9"/>
      <c r="B168" s="10"/>
      <c r="C168" s="10"/>
      <c r="D168" s="10"/>
      <c r="E168" s="12">
        <f aca="true" t="shared" si="29" ref="E168:N168">SUM(E153:E167)</f>
        <v>824</v>
      </c>
      <c r="F168" s="12">
        <f t="shared" si="29"/>
        <v>2346</v>
      </c>
      <c r="G168" s="12">
        <f t="shared" si="29"/>
        <v>789</v>
      </c>
      <c r="H168" s="12">
        <f t="shared" si="29"/>
        <v>86</v>
      </c>
      <c r="I168" s="12">
        <f t="shared" si="29"/>
        <v>13</v>
      </c>
      <c r="J168" s="12">
        <f t="shared" si="29"/>
        <v>0</v>
      </c>
      <c r="K168" s="12">
        <f t="shared" si="29"/>
        <v>7</v>
      </c>
      <c r="L168" s="12">
        <f t="shared" si="29"/>
        <v>11</v>
      </c>
      <c r="M168" s="12">
        <f t="shared" si="29"/>
        <v>0</v>
      </c>
      <c r="N168" s="12">
        <f t="shared" si="29"/>
        <v>264</v>
      </c>
      <c r="O168" s="12">
        <f t="shared" si="28"/>
        <v>4340</v>
      </c>
      <c r="P168" s="7"/>
    </row>
    <row r="169" spans="1:16" ht="12.75">
      <c r="A169" s="9" t="s">
        <v>151</v>
      </c>
      <c r="B169" s="10" t="s">
        <v>152</v>
      </c>
      <c r="C169" s="10" t="s">
        <v>105</v>
      </c>
      <c r="D169" s="10"/>
      <c r="E169" s="10">
        <v>0</v>
      </c>
      <c r="F169" s="10">
        <v>408</v>
      </c>
      <c r="G169" s="10">
        <v>100</v>
      </c>
      <c r="H169" s="10">
        <v>52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11</v>
      </c>
      <c r="O169" s="10">
        <f>SUM(E169:N169)</f>
        <v>571</v>
      </c>
      <c r="P169" s="7"/>
    </row>
    <row r="170" spans="1:16" ht="12.75">
      <c r="A170" s="9" t="s">
        <v>151</v>
      </c>
      <c r="B170" s="10" t="s">
        <v>152</v>
      </c>
      <c r="C170" s="10" t="s">
        <v>106</v>
      </c>
      <c r="D170" s="10"/>
      <c r="E170" s="10">
        <v>0</v>
      </c>
      <c r="F170" s="10">
        <v>40</v>
      </c>
      <c r="G170" s="10">
        <v>18</v>
      </c>
      <c r="H170" s="10">
        <v>4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2</v>
      </c>
      <c r="O170" s="10">
        <f>SUM(E170:N170)</f>
        <v>64</v>
      </c>
      <c r="P170" s="7"/>
    </row>
    <row r="171" spans="1:16" ht="12.75">
      <c r="A171" s="9" t="s">
        <v>151</v>
      </c>
      <c r="B171" s="10" t="s">
        <v>152</v>
      </c>
      <c r="C171" s="10" t="s">
        <v>107</v>
      </c>
      <c r="D171" s="10"/>
      <c r="E171" s="10">
        <v>4</v>
      </c>
      <c r="F171" s="10">
        <v>141</v>
      </c>
      <c r="G171" s="10">
        <v>35</v>
      </c>
      <c r="H171" s="10">
        <v>32</v>
      </c>
      <c r="I171" s="10">
        <v>0</v>
      </c>
      <c r="J171" s="10">
        <v>0</v>
      </c>
      <c r="K171" s="10">
        <v>0</v>
      </c>
      <c r="L171" s="10">
        <v>3</v>
      </c>
      <c r="M171" s="10">
        <v>1</v>
      </c>
      <c r="N171" s="10">
        <v>4</v>
      </c>
      <c r="O171" s="10">
        <f>SUM(E171:N171)</f>
        <v>220</v>
      </c>
      <c r="P171" s="7"/>
    </row>
    <row r="172" spans="1:16" ht="12.75">
      <c r="A172" s="11"/>
      <c r="B172" s="12"/>
      <c r="C172" s="12"/>
      <c r="D172" s="12"/>
      <c r="E172" s="12">
        <f aca="true" t="shared" si="30" ref="E172:N172">SUM(E169:E171)</f>
        <v>4</v>
      </c>
      <c r="F172" s="12">
        <f t="shared" si="30"/>
        <v>589</v>
      </c>
      <c r="G172" s="12">
        <f t="shared" si="30"/>
        <v>153</v>
      </c>
      <c r="H172" s="12">
        <f t="shared" si="30"/>
        <v>88</v>
      </c>
      <c r="I172" s="12">
        <f t="shared" si="30"/>
        <v>0</v>
      </c>
      <c r="J172" s="12">
        <f t="shared" si="30"/>
        <v>0</v>
      </c>
      <c r="K172" s="12">
        <f t="shared" si="30"/>
        <v>0</v>
      </c>
      <c r="L172" s="12">
        <f t="shared" si="30"/>
        <v>3</v>
      </c>
      <c r="M172" s="12">
        <f t="shared" si="30"/>
        <v>1</v>
      </c>
      <c r="N172" s="12">
        <f t="shared" si="30"/>
        <v>17</v>
      </c>
      <c r="O172" s="12">
        <f>SUM(E172:N172)</f>
        <v>855</v>
      </c>
      <c r="P172" s="7"/>
    </row>
    <row r="173" spans="1:16" ht="12.75">
      <c r="A173" s="9" t="s">
        <v>153</v>
      </c>
      <c r="B173" s="10" t="s">
        <v>154</v>
      </c>
      <c r="C173" s="10" t="s">
        <v>108</v>
      </c>
      <c r="D173" s="10"/>
      <c r="E173" s="10">
        <v>10</v>
      </c>
      <c r="F173" s="10">
        <v>160</v>
      </c>
      <c r="G173" s="10">
        <v>144</v>
      </c>
      <c r="H173" s="10">
        <v>5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11</v>
      </c>
      <c r="O173" s="10">
        <f aca="true" t="shared" si="31" ref="O173:O179">SUM(E173:N173)</f>
        <v>330</v>
      </c>
      <c r="P173" s="7"/>
    </row>
    <row r="174" spans="1:16" ht="12.75">
      <c r="A174" s="9" t="s">
        <v>153</v>
      </c>
      <c r="B174" s="10" t="s">
        <v>154</v>
      </c>
      <c r="C174" s="10" t="s">
        <v>108</v>
      </c>
      <c r="D174" s="10" t="s">
        <v>44</v>
      </c>
      <c r="E174" s="10">
        <v>3</v>
      </c>
      <c r="F174" s="10">
        <v>197</v>
      </c>
      <c r="G174" s="10">
        <v>164</v>
      </c>
      <c r="H174" s="10">
        <v>32</v>
      </c>
      <c r="I174" s="10">
        <v>1</v>
      </c>
      <c r="J174" s="10">
        <v>0</v>
      </c>
      <c r="K174" s="10">
        <v>0</v>
      </c>
      <c r="L174" s="10">
        <v>5</v>
      </c>
      <c r="M174" s="10">
        <v>0</v>
      </c>
      <c r="N174" s="10">
        <v>0</v>
      </c>
      <c r="O174" s="10">
        <f t="shared" si="31"/>
        <v>402</v>
      </c>
      <c r="P174" s="7"/>
    </row>
    <row r="175" spans="1:16" ht="12.75">
      <c r="A175" s="9" t="s">
        <v>153</v>
      </c>
      <c r="B175" s="10" t="s">
        <v>154</v>
      </c>
      <c r="C175" s="10" t="s">
        <v>109</v>
      </c>
      <c r="D175" s="10"/>
      <c r="E175" s="10">
        <v>3</v>
      </c>
      <c r="F175" s="10">
        <v>188</v>
      </c>
      <c r="G175" s="10">
        <v>96</v>
      </c>
      <c r="H175" s="10">
        <v>2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f t="shared" si="31"/>
        <v>289</v>
      </c>
      <c r="P175" s="7"/>
    </row>
    <row r="176" spans="1:16" ht="12.75">
      <c r="A176" s="9" t="s">
        <v>153</v>
      </c>
      <c r="B176" s="10" t="s">
        <v>154</v>
      </c>
      <c r="C176" s="10" t="s">
        <v>110</v>
      </c>
      <c r="D176" s="10"/>
      <c r="E176" s="10">
        <v>5</v>
      </c>
      <c r="F176" s="10">
        <v>92</v>
      </c>
      <c r="G176" s="10">
        <v>51</v>
      </c>
      <c r="H176" s="10">
        <v>5</v>
      </c>
      <c r="I176" s="10">
        <v>2</v>
      </c>
      <c r="J176" s="10">
        <v>0</v>
      </c>
      <c r="K176" s="10">
        <v>0</v>
      </c>
      <c r="L176" s="10">
        <v>0</v>
      </c>
      <c r="M176" s="10">
        <v>0</v>
      </c>
      <c r="N176" s="10">
        <v>5</v>
      </c>
      <c r="O176" s="10">
        <f t="shared" si="31"/>
        <v>160</v>
      </c>
      <c r="P176" s="7"/>
    </row>
    <row r="177" spans="1:16" ht="12.75">
      <c r="A177" s="9" t="s">
        <v>153</v>
      </c>
      <c r="B177" s="10" t="s">
        <v>154</v>
      </c>
      <c r="C177" s="10" t="s">
        <v>111</v>
      </c>
      <c r="D177" s="10"/>
      <c r="E177" s="10">
        <v>17</v>
      </c>
      <c r="F177" s="10">
        <v>143</v>
      </c>
      <c r="G177" s="10">
        <v>157</v>
      </c>
      <c r="H177" s="10">
        <v>2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18</v>
      </c>
      <c r="O177" s="10">
        <f t="shared" si="31"/>
        <v>337</v>
      </c>
      <c r="P177" s="7"/>
    </row>
    <row r="178" spans="1:16" ht="12.75">
      <c r="A178" s="9" t="s">
        <v>153</v>
      </c>
      <c r="B178" s="10" t="s">
        <v>154</v>
      </c>
      <c r="C178" s="10" t="s">
        <v>111</v>
      </c>
      <c r="D178" s="10" t="s">
        <v>44</v>
      </c>
      <c r="E178" s="10">
        <v>6</v>
      </c>
      <c r="F178" s="10">
        <v>119</v>
      </c>
      <c r="G178" s="10">
        <v>98</v>
      </c>
      <c r="H178" s="10">
        <v>5</v>
      </c>
      <c r="I178" s="10">
        <v>0</v>
      </c>
      <c r="J178" s="10">
        <v>0</v>
      </c>
      <c r="K178" s="10">
        <v>1</v>
      </c>
      <c r="L178" s="10">
        <v>0</v>
      </c>
      <c r="M178" s="10">
        <v>0</v>
      </c>
      <c r="N178" s="10">
        <v>15</v>
      </c>
      <c r="O178" s="10">
        <f t="shared" si="31"/>
        <v>244</v>
      </c>
      <c r="P178" s="7"/>
    </row>
    <row r="179" spans="1:16" ht="12.75">
      <c r="A179" s="9"/>
      <c r="B179" s="10"/>
      <c r="C179" s="10"/>
      <c r="D179" s="10"/>
      <c r="E179" s="12">
        <f aca="true" t="shared" si="32" ref="E179:N179">SUM(E173:E178)</f>
        <v>44</v>
      </c>
      <c r="F179" s="12">
        <f t="shared" si="32"/>
        <v>899</v>
      </c>
      <c r="G179" s="12">
        <f t="shared" si="32"/>
        <v>710</v>
      </c>
      <c r="H179" s="12">
        <f t="shared" si="32"/>
        <v>51</v>
      </c>
      <c r="I179" s="12">
        <f t="shared" si="32"/>
        <v>3</v>
      </c>
      <c r="J179" s="12">
        <f t="shared" si="32"/>
        <v>0</v>
      </c>
      <c r="K179" s="12">
        <f t="shared" si="32"/>
        <v>1</v>
      </c>
      <c r="L179" s="12">
        <f t="shared" si="32"/>
        <v>5</v>
      </c>
      <c r="M179" s="12">
        <f t="shared" si="32"/>
        <v>0</v>
      </c>
      <c r="N179" s="12">
        <f t="shared" si="32"/>
        <v>49</v>
      </c>
      <c r="O179" s="12">
        <f t="shared" si="31"/>
        <v>1762</v>
      </c>
      <c r="P179" s="8"/>
    </row>
    <row r="180" spans="1:16" ht="12.75">
      <c r="A180" s="9" t="s">
        <v>155</v>
      </c>
      <c r="B180" s="10" t="s">
        <v>156</v>
      </c>
      <c r="C180" s="10" t="s">
        <v>112</v>
      </c>
      <c r="D180" s="10"/>
      <c r="E180" s="10">
        <v>0</v>
      </c>
      <c r="F180" s="10">
        <v>254</v>
      </c>
      <c r="G180" s="10">
        <v>158</v>
      </c>
      <c r="H180" s="10">
        <v>5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28</v>
      </c>
      <c r="O180" s="10">
        <f>SUM(E180:N180)</f>
        <v>445</v>
      </c>
      <c r="P180" s="7"/>
    </row>
    <row r="181" spans="1:16" ht="12.75">
      <c r="A181" s="9" t="s">
        <v>155</v>
      </c>
      <c r="B181" s="10" t="s">
        <v>156</v>
      </c>
      <c r="C181" s="10" t="s">
        <v>113</v>
      </c>
      <c r="D181" s="10"/>
      <c r="E181" s="10">
        <v>0</v>
      </c>
      <c r="F181" s="10">
        <v>255</v>
      </c>
      <c r="G181" s="10">
        <v>80</v>
      </c>
      <c r="H181" s="10">
        <v>10</v>
      </c>
      <c r="I181" s="10">
        <v>3</v>
      </c>
      <c r="J181" s="10">
        <v>0</v>
      </c>
      <c r="K181" s="10">
        <v>0</v>
      </c>
      <c r="L181" s="10">
        <v>0</v>
      </c>
      <c r="M181" s="10">
        <v>0</v>
      </c>
      <c r="N181" s="10">
        <v>23</v>
      </c>
      <c r="O181" s="10">
        <f>SUM(E181:N181)</f>
        <v>371</v>
      </c>
      <c r="P181" s="7"/>
    </row>
    <row r="182" spans="1:16" ht="12.75">
      <c r="A182" s="9" t="s">
        <v>155</v>
      </c>
      <c r="B182" s="10" t="s">
        <v>156</v>
      </c>
      <c r="C182" s="10" t="s">
        <v>113</v>
      </c>
      <c r="D182" s="10" t="s">
        <v>44</v>
      </c>
      <c r="E182" s="10">
        <v>6</v>
      </c>
      <c r="F182" s="10">
        <v>144</v>
      </c>
      <c r="G182" s="10">
        <v>75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f>SUM(E182:N182)</f>
        <v>225</v>
      </c>
      <c r="P182" s="7"/>
    </row>
    <row r="183" spans="1:16" ht="12.75">
      <c r="A183" s="9" t="s">
        <v>155</v>
      </c>
      <c r="B183" s="10" t="s">
        <v>156</v>
      </c>
      <c r="C183" s="10" t="s">
        <v>114</v>
      </c>
      <c r="D183" s="10"/>
      <c r="E183" s="10">
        <v>0</v>
      </c>
      <c r="F183" s="10">
        <v>169</v>
      </c>
      <c r="G183" s="10">
        <v>74</v>
      </c>
      <c r="H183" s="10">
        <v>10</v>
      </c>
      <c r="I183" s="10">
        <v>1</v>
      </c>
      <c r="J183" s="10">
        <v>1</v>
      </c>
      <c r="K183" s="10">
        <v>1</v>
      </c>
      <c r="L183" s="10">
        <v>0</v>
      </c>
      <c r="M183" s="10">
        <v>0</v>
      </c>
      <c r="N183" s="10">
        <v>13</v>
      </c>
      <c r="O183" s="10">
        <f>SUM(E183:N183)</f>
        <v>269</v>
      </c>
      <c r="P183" s="7"/>
    </row>
    <row r="184" spans="1:16" ht="12.75">
      <c r="A184" s="9"/>
      <c r="B184" s="10"/>
      <c r="C184" s="10"/>
      <c r="D184" s="10"/>
      <c r="E184" s="12">
        <f aca="true" t="shared" si="33" ref="E184:N184">SUM(E180:E183)</f>
        <v>6</v>
      </c>
      <c r="F184" s="12">
        <f t="shared" si="33"/>
        <v>822</v>
      </c>
      <c r="G184" s="12">
        <f t="shared" si="33"/>
        <v>387</v>
      </c>
      <c r="H184" s="12">
        <f t="shared" si="33"/>
        <v>25</v>
      </c>
      <c r="I184" s="12">
        <f t="shared" si="33"/>
        <v>4</v>
      </c>
      <c r="J184" s="12">
        <f t="shared" si="33"/>
        <v>1</v>
      </c>
      <c r="K184" s="12">
        <f t="shared" si="33"/>
        <v>1</v>
      </c>
      <c r="L184" s="12">
        <f t="shared" si="33"/>
        <v>0</v>
      </c>
      <c r="M184" s="12">
        <f t="shared" si="33"/>
        <v>0</v>
      </c>
      <c r="N184" s="12">
        <f t="shared" si="33"/>
        <v>64</v>
      </c>
      <c r="O184" s="12">
        <f>SUM(E184:N184)</f>
        <v>1310</v>
      </c>
      <c r="P184" s="7"/>
    </row>
    <row r="185" spans="1:15" ht="12.75">
      <c r="A185" s="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</sheetData>
  <mergeCells count="3">
    <mergeCell ref="A1:P1"/>
    <mergeCell ref="A2:P2"/>
    <mergeCell ref="A3:P3"/>
  </mergeCells>
  <printOptions/>
  <pageMargins left="0.5905511811023623" right="0.5905511811023623" top="0.1968503937007874" bottom="0.1968503937007874" header="0" footer="0"/>
  <pageSetup horizontalDpi="300" verticalDpi="300" orientation="landscape" r:id="rId1"/>
  <rowBreaks count="6" manualBreakCount="6">
    <brk id="27" max="255" man="1"/>
    <brk id="52" max="255" man="1"/>
    <brk id="79" max="255" man="1"/>
    <brk id="106" max="255" man="1"/>
    <brk id="144" max="255" man="1"/>
    <brk id="1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workbookViewId="0" topLeftCell="D2">
      <selection activeCell="F47" sqref="F47"/>
    </sheetView>
  </sheetViews>
  <sheetFormatPr defaultColWidth="11.421875" defaultRowHeight="12.75"/>
  <cols>
    <col min="1" max="1" width="15.140625" style="0" customWidth="1"/>
    <col min="2" max="2" width="11.7109375" style="0" customWidth="1"/>
    <col min="3" max="3" width="5.7109375" style="20" customWidth="1"/>
    <col min="4" max="4" width="5.7109375" style="22" customWidth="1"/>
    <col min="5" max="5" width="5.7109375" style="20" customWidth="1"/>
    <col min="6" max="6" width="5.7109375" style="22" customWidth="1"/>
    <col min="7" max="7" width="5.7109375" style="20" customWidth="1"/>
    <col min="8" max="8" width="5.7109375" style="22" customWidth="1"/>
    <col min="9" max="9" width="5.7109375" style="20" customWidth="1"/>
    <col min="10" max="10" width="5.7109375" style="22" customWidth="1"/>
    <col min="11" max="11" width="5.7109375" style="20" customWidth="1"/>
    <col min="12" max="12" width="5.7109375" style="22" customWidth="1"/>
    <col min="13" max="13" width="5.7109375" style="20" customWidth="1"/>
    <col min="14" max="14" width="5.7109375" style="22" customWidth="1"/>
    <col min="15" max="15" width="5.7109375" style="20" customWidth="1"/>
    <col min="16" max="16" width="5.7109375" style="22" customWidth="1"/>
    <col min="17" max="17" width="5.7109375" style="20" customWidth="1"/>
    <col min="18" max="18" width="5.7109375" style="22" customWidth="1"/>
    <col min="19" max="19" width="5.7109375" style="20" customWidth="1"/>
    <col min="20" max="20" width="5.7109375" style="22" customWidth="1"/>
    <col min="21" max="21" width="5.7109375" style="20" customWidth="1"/>
    <col min="22" max="22" width="5.7109375" style="22" customWidth="1"/>
    <col min="23" max="23" width="5.7109375" style="20" customWidth="1"/>
    <col min="24" max="30" width="5.7109375" style="0" customWidth="1"/>
  </cols>
  <sheetData>
    <row r="1" spans="1:23" ht="51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20.25">
      <c r="A2" s="70" t="s">
        <v>157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15">
      <c r="A3" s="71" t="s">
        <v>182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12.75">
      <c r="A4" s="72" t="s">
        <v>183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ht="15">
      <c r="A6" s="69" t="s">
        <v>184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23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23" s="16" customFormat="1" ht="24" customHeight="1">
      <c r="A8" s="80" t="s">
        <v>127</v>
      </c>
      <c r="B8" s="78" t="s">
        <v>170</v>
      </c>
      <c r="C8" s="73"/>
      <c r="D8" s="74"/>
      <c r="E8" s="73"/>
      <c r="F8" s="74"/>
      <c r="G8" s="73"/>
      <c r="H8" s="74"/>
      <c r="I8" s="73"/>
      <c r="J8" s="74"/>
      <c r="K8" s="73"/>
      <c r="L8" s="74"/>
      <c r="M8" s="73"/>
      <c r="N8" s="74"/>
      <c r="O8" s="73"/>
      <c r="P8" s="74"/>
      <c r="Q8" s="73"/>
      <c r="R8" s="74"/>
      <c r="S8" s="73"/>
      <c r="T8" s="75"/>
      <c r="U8" s="76" t="s">
        <v>163</v>
      </c>
      <c r="V8" s="77"/>
      <c r="W8" s="18" t="s">
        <v>164</v>
      </c>
    </row>
    <row r="9" spans="1:23" s="17" customFormat="1" ht="12.75">
      <c r="A9" s="81"/>
      <c r="B9" s="79"/>
      <c r="C9" s="19" t="s">
        <v>169</v>
      </c>
      <c r="D9" s="21" t="s">
        <v>171</v>
      </c>
      <c r="E9" s="19" t="s">
        <v>169</v>
      </c>
      <c r="F9" s="21" t="s">
        <v>171</v>
      </c>
      <c r="G9" s="19" t="s">
        <v>169</v>
      </c>
      <c r="H9" s="21" t="s">
        <v>171</v>
      </c>
      <c r="I9" s="19" t="s">
        <v>169</v>
      </c>
      <c r="J9" s="21" t="s">
        <v>171</v>
      </c>
      <c r="K9" s="19" t="s">
        <v>169</v>
      </c>
      <c r="L9" s="21" t="s">
        <v>171</v>
      </c>
      <c r="M9" s="19" t="s">
        <v>169</v>
      </c>
      <c r="N9" s="21" t="s">
        <v>171</v>
      </c>
      <c r="O9" s="19" t="s">
        <v>169</v>
      </c>
      <c r="P9" s="21" t="s">
        <v>171</v>
      </c>
      <c r="Q9" s="19" t="s">
        <v>169</v>
      </c>
      <c r="R9" s="21" t="s">
        <v>171</v>
      </c>
      <c r="S9" s="19" t="s">
        <v>169</v>
      </c>
      <c r="T9" s="21" t="s">
        <v>171</v>
      </c>
      <c r="U9" s="19" t="s">
        <v>169</v>
      </c>
      <c r="V9" s="21" t="s">
        <v>171</v>
      </c>
      <c r="W9" s="19"/>
    </row>
    <row r="10" spans="1:23" s="29" customFormat="1" ht="5.25" customHeight="1">
      <c r="A10" s="23"/>
      <c r="B10" s="24"/>
      <c r="C10" s="25"/>
      <c r="D10" s="26"/>
      <c r="E10" s="25"/>
      <c r="F10" s="26"/>
      <c r="G10" s="25"/>
      <c r="H10" s="26"/>
      <c r="I10" s="25"/>
      <c r="J10" s="26"/>
      <c r="K10" s="25"/>
      <c r="L10" s="26"/>
      <c r="M10" s="25"/>
      <c r="N10" s="26"/>
      <c r="O10" s="25"/>
      <c r="P10" s="26"/>
      <c r="Q10" s="25"/>
      <c r="R10" s="26"/>
      <c r="S10" s="25"/>
      <c r="T10" s="26"/>
      <c r="U10" s="27"/>
      <c r="V10" s="28"/>
      <c r="W10" s="27"/>
    </row>
    <row r="11" spans="1:23" s="34" customFormat="1" ht="15" customHeight="1">
      <c r="A11" s="30" t="s">
        <v>172</v>
      </c>
      <c r="B11" s="31" t="s">
        <v>180</v>
      </c>
      <c r="C11" s="32">
        <v>263</v>
      </c>
      <c r="D11" s="33">
        <f>C11/W11*100</f>
        <v>22.28813559322034</v>
      </c>
      <c r="E11" s="32">
        <v>613</v>
      </c>
      <c r="F11" s="33">
        <f>E11/W11*100</f>
        <v>51.94915254237288</v>
      </c>
      <c r="G11" s="32">
        <v>112</v>
      </c>
      <c r="H11" s="33">
        <f>G11/W11*100</f>
        <v>9.491525423728813</v>
      </c>
      <c r="I11" s="32">
        <v>124</v>
      </c>
      <c r="J11" s="33">
        <f>I11/W11*100</f>
        <v>10.508474576271185</v>
      </c>
      <c r="K11" s="32">
        <v>0</v>
      </c>
      <c r="L11" s="33">
        <f>K11/W11*100</f>
        <v>0</v>
      </c>
      <c r="M11" s="32">
        <v>0</v>
      </c>
      <c r="N11" s="33">
        <f>M11/W11*100</f>
        <v>0</v>
      </c>
      <c r="O11" s="32">
        <v>21</v>
      </c>
      <c r="P11" s="33">
        <f>O11/W11*100</f>
        <v>1.7796610169491527</v>
      </c>
      <c r="Q11" s="32">
        <v>0</v>
      </c>
      <c r="R11" s="33">
        <f>Q11/W11*100</f>
        <v>0</v>
      </c>
      <c r="S11" s="32">
        <v>0</v>
      </c>
      <c r="T11" s="33">
        <f>S11/W11*100</f>
        <v>0</v>
      </c>
      <c r="U11" s="32">
        <v>47</v>
      </c>
      <c r="V11" s="33">
        <f>U11/W11*100</f>
        <v>3.9830508474576267</v>
      </c>
      <c r="W11" s="32">
        <f>C11+E11+G11+I11+K11+M11+O11+Q11+S11+U11</f>
        <v>1180</v>
      </c>
    </row>
    <row r="12" spans="1:23" s="34" customFormat="1" ht="15" customHeight="1">
      <c r="A12" s="35"/>
      <c r="B12" s="36" t="s">
        <v>128</v>
      </c>
      <c r="C12" s="32">
        <v>220</v>
      </c>
      <c r="D12" s="33">
        <f>C12/W12*100</f>
        <v>10.556621880998081</v>
      </c>
      <c r="E12" s="32">
        <v>996</v>
      </c>
      <c r="F12" s="33">
        <f>E12/W12*100</f>
        <v>47.79270633397313</v>
      </c>
      <c r="G12" s="32">
        <v>665</v>
      </c>
      <c r="H12" s="33">
        <f>G12/W12*100</f>
        <v>31.909788867562376</v>
      </c>
      <c r="I12" s="32">
        <v>66</v>
      </c>
      <c r="J12" s="33">
        <f>I12/W12*100</f>
        <v>3.166986564299424</v>
      </c>
      <c r="K12" s="32">
        <v>1</v>
      </c>
      <c r="L12" s="33">
        <f>K12/W12*100</f>
        <v>0.04798464491362764</v>
      </c>
      <c r="M12" s="32">
        <v>3</v>
      </c>
      <c r="N12" s="33">
        <f>M12/W12*100</f>
        <v>0.14395393474088292</v>
      </c>
      <c r="O12" s="32">
        <v>2</v>
      </c>
      <c r="P12" s="33">
        <f>O12/W12*100</f>
        <v>0.09596928982725528</v>
      </c>
      <c r="Q12" s="32">
        <v>10</v>
      </c>
      <c r="R12" s="33">
        <f>Q12/W12*100</f>
        <v>0.47984644913627633</v>
      </c>
      <c r="S12" s="32">
        <v>2</v>
      </c>
      <c r="T12" s="33">
        <f>S12/W12*100</f>
        <v>0.09596928982725528</v>
      </c>
      <c r="U12" s="32">
        <v>119</v>
      </c>
      <c r="V12" s="33">
        <f>U12/W12*100</f>
        <v>5.71017274472169</v>
      </c>
      <c r="W12" s="32">
        <f>C12+E12+G12+I12+K12+M12+O12+Q12+S12+U12</f>
        <v>2084</v>
      </c>
    </row>
    <row r="13" spans="1:23" s="34" customFormat="1" ht="15" customHeight="1">
      <c r="A13" s="35"/>
      <c r="B13" s="36" t="s">
        <v>129</v>
      </c>
      <c r="C13" s="32">
        <v>105</v>
      </c>
      <c r="D13" s="33">
        <f>C13/W13*100</f>
        <v>8.413461538461538</v>
      </c>
      <c r="E13" s="32">
        <v>818</v>
      </c>
      <c r="F13" s="33">
        <f>E13/W13*100</f>
        <v>65.5448717948718</v>
      </c>
      <c r="G13" s="32">
        <v>219</v>
      </c>
      <c r="H13" s="33">
        <f>G13/W13*100</f>
        <v>17.548076923076923</v>
      </c>
      <c r="I13" s="32">
        <v>36</v>
      </c>
      <c r="J13" s="33">
        <f>I13/W13*100</f>
        <v>2.8846153846153846</v>
      </c>
      <c r="K13" s="32">
        <v>1</v>
      </c>
      <c r="L13" s="33">
        <f>K13/W13*100</f>
        <v>0.08012820512820512</v>
      </c>
      <c r="M13" s="32">
        <v>0</v>
      </c>
      <c r="N13" s="33">
        <f>M13/W13*100</f>
        <v>0</v>
      </c>
      <c r="O13" s="32">
        <v>2</v>
      </c>
      <c r="P13" s="33">
        <f>O13/W13*100</f>
        <v>0.16025641025641024</v>
      </c>
      <c r="Q13" s="32">
        <v>5</v>
      </c>
      <c r="R13" s="33">
        <f>Q13/W13*100</f>
        <v>0.4006410256410256</v>
      </c>
      <c r="S13" s="32">
        <v>0</v>
      </c>
      <c r="T13" s="33">
        <f>S13/W13*100</f>
        <v>0</v>
      </c>
      <c r="U13" s="32">
        <v>62</v>
      </c>
      <c r="V13" s="33">
        <f>U13/W13*100</f>
        <v>4.967948717948718</v>
      </c>
      <c r="W13" s="32">
        <f>C13+E13+G13+I13+K13+M13+O13+Q13+S13+U13</f>
        <v>1248</v>
      </c>
    </row>
    <row r="14" spans="1:23" s="34" customFormat="1" ht="15" customHeight="1">
      <c r="A14" s="35"/>
      <c r="B14" s="36" t="s">
        <v>132</v>
      </c>
      <c r="C14" s="32">
        <v>137</v>
      </c>
      <c r="D14" s="33">
        <f>C14/W14*100</f>
        <v>10.795902285263988</v>
      </c>
      <c r="E14" s="32">
        <v>751</v>
      </c>
      <c r="F14" s="33">
        <f>E14/W14*100</f>
        <v>59.18045705279747</v>
      </c>
      <c r="G14" s="32">
        <v>154</v>
      </c>
      <c r="H14" s="33">
        <f>G14/W14*100</f>
        <v>12.135539795114262</v>
      </c>
      <c r="I14" s="32">
        <v>150</v>
      </c>
      <c r="J14" s="33">
        <f>I14/W14*100</f>
        <v>11.82033096926714</v>
      </c>
      <c r="K14" s="32">
        <v>9</v>
      </c>
      <c r="L14" s="33">
        <f>K14/W14*100</f>
        <v>0.7092198581560284</v>
      </c>
      <c r="M14" s="32">
        <v>1</v>
      </c>
      <c r="N14" s="33">
        <f>M14/W14*100</f>
        <v>0.07880220646178093</v>
      </c>
      <c r="O14" s="32">
        <v>4</v>
      </c>
      <c r="P14" s="33">
        <f>O14/W14*100</f>
        <v>0.31520882584712373</v>
      </c>
      <c r="Q14" s="32">
        <v>5</v>
      </c>
      <c r="R14" s="33">
        <f>Q14/W14*100</f>
        <v>0.3940110323089046</v>
      </c>
      <c r="S14" s="32">
        <v>0</v>
      </c>
      <c r="T14" s="33">
        <f>S14/W14*100</f>
        <v>0</v>
      </c>
      <c r="U14" s="32">
        <v>58</v>
      </c>
      <c r="V14" s="33">
        <f>U14/W14*100</f>
        <v>4.570527974783293</v>
      </c>
      <c r="W14" s="32">
        <f>C14+E14+G14+I14+K14+M14+O14+Q14+S14+U14</f>
        <v>1269</v>
      </c>
    </row>
    <row r="15" spans="1:23" s="29" customFormat="1" ht="5.25" customHeight="1">
      <c r="A15" s="23"/>
      <c r="B15" s="36"/>
      <c r="C15" s="37"/>
      <c r="D15" s="38"/>
      <c r="E15" s="37"/>
      <c r="F15" s="3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  <c r="S15" s="37"/>
      <c r="T15" s="38"/>
      <c r="U15" s="37"/>
      <c r="V15" s="39"/>
      <c r="W15" s="40"/>
    </row>
    <row r="16" spans="1:23" s="48" customFormat="1" ht="15" customHeight="1">
      <c r="A16" s="41" t="s">
        <v>185</v>
      </c>
      <c r="B16" s="42">
        <f>COUNT(C11:C14)</f>
        <v>4</v>
      </c>
      <c r="C16" s="43">
        <f>SUM(C11:C15)</f>
        <v>725</v>
      </c>
      <c r="D16" s="44">
        <f>C16/W16*100</f>
        <v>12.541082857637086</v>
      </c>
      <c r="E16" s="43">
        <f>SUM(E11:E15)</f>
        <v>3178</v>
      </c>
      <c r="F16" s="44">
        <f>E16/W16*100</f>
        <v>54.97318802975264</v>
      </c>
      <c r="G16" s="43">
        <f>SUM(G11:G15)</f>
        <v>1150</v>
      </c>
      <c r="H16" s="44">
        <f>G16/W16*100</f>
        <v>19.892752119010552</v>
      </c>
      <c r="I16" s="43">
        <f>SUM(I11:I15)</f>
        <v>376</v>
      </c>
      <c r="J16" s="44">
        <f>I16/W16*100</f>
        <v>6.504065040650407</v>
      </c>
      <c r="K16" s="43">
        <f>SUM(K11:K15)</f>
        <v>11</v>
      </c>
      <c r="L16" s="44">
        <f>K16/W16*100</f>
        <v>0.19027849852966616</v>
      </c>
      <c r="M16" s="43">
        <f>SUM(M11:M15)</f>
        <v>4</v>
      </c>
      <c r="N16" s="44">
        <f>M16/W16*100</f>
        <v>0.06919218128351497</v>
      </c>
      <c r="O16" s="43">
        <f>SUM(O11:O15)</f>
        <v>29</v>
      </c>
      <c r="P16" s="44">
        <f>O16/W16*100</f>
        <v>0.5016433143054835</v>
      </c>
      <c r="Q16" s="43">
        <f>SUM(Q11:Q15)</f>
        <v>20</v>
      </c>
      <c r="R16" s="44">
        <f>Q16/W16*100</f>
        <v>0.3459609064175748</v>
      </c>
      <c r="S16" s="43">
        <f>SUM(S11:S15)</f>
        <v>2</v>
      </c>
      <c r="T16" s="44">
        <f>S16/W16*100</f>
        <v>0.03459609064175748</v>
      </c>
      <c r="U16" s="45">
        <f>SUM(U11:U15)</f>
        <v>286</v>
      </c>
      <c r="V16" s="46">
        <f>U16/W16*100</f>
        <v>4.947240961771319</v>
      </c>
      <c r="W16" s="47">
        <f>SUM(W11:W15)</f>
        <v>5781</v>
      </c>
    </row>
    <row r="17" spans="1:23" s="29" customFormat="1" ht="5.25" customHeight="1">
      <c r="A17" s="23"/>
      <c r="B17" s="36"/>
      <c r="C17" s="49"/>
      <c r="D17" s="50"/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39"/>
      <c r="W17" s="49"/>
    </row>
    <row r="18" spans="1:23" s="34" customFormat="1" ht="15" customHeight="1">
      <c r="A18" s="35" t="s">
        <v>173</v>
      </c>
      <c r="B18" s="36" t="s">
        <v>133</v>
      </c>
      <c r="C18" s="32">
        <v>1497</v>
      </c>
      <c r="D18" s="33">
        <f>C18/W18*100</f>
        <v>46.18944770132675</v>
      </c>
      <c r="E18" s="32">
        <v>1587</v>
      </c>
      <c r="F18" s="33">
        <f>E18/W18*100</f>
        <v>48.96636840481333</v>
      </c>
      <c r="G18" s="32">
        <v>27</v>
      </c>
      <c r="H18" s="33">
        <f>G18/W18*100</f>
        <v>0.8330762110459735</v>
      </c>
      <c r="I18" s="32">
        <v>10</v>
      </c>
      <c r="J18" s="33">
        <f>I18/W18*100</f>
        <v>0.308546744831842</v>
      </c>
      <c r="K18" s="32">
        <v>0</v>
      </c>
      <c r="L18" s="33">
        <f>K18/W18*100</f>
        <v>0</v>
      </c>
      <c r="M18" s="32">
        <v>3</v>
      </c>
      <c r="N18" s="33">
        <f>M18/W18*100</f>
        <v>0.09256402344955261</v>
      </c>
      <c r="O18" s="32">
        <v>0</v>
      </c>
      <c r="P18" s="33">
        <f>O18/W18*100</f>
        <v>0</v>
      </c>
      <c r="Q18" s="32">
        <v>0</v>
      </c>
      <c r="R18" s="33">
        <f>Q18/W18*100</f>
        <v>0</v>
      </c>
      <c r="S18" s="32">
        <v>62</v>
      </c>
      <c r="T18" s="33">
        <f>S18/W18*100</f>
        <v>1.9129898179574205</v>
      </c>
      <c r="U18" s="32">
        <v>55</v>
      </c>
      <c r="V18" s="33">
        <f>U18/W18*100</f>
        <v>1.6970070965751312</v>
      </c>
      <c r="W18" s="32">
        <f>C18+E18+G18+I18+K18+M18+O18+Q18+S18+U18</f>
        <v>3241</v>
      </c>
    </row>
    <row r="19" spans="1:23" s="34" customFormat="1" ht="15" customHeight="1">
      <c r="A19" s="35"/>
      <c r="B19" s="36" t="s">
        <v>165</v>
      </c>
      <c r="C19" s="32">
        <v>711</v>
      </c>
      <c r="D19" s="33">
        <f>C19/W19*100</f>
        <v>16.20328167730173</v>
      </c>
      <c r="E19" s="32">
        <v>2391</v>
      </c>
      <c r="F19" s="33">
        <f>E19/W19*100</f>
        <v>54.48951686417502</v>
      </c>
      <c r="G19" s="32">
        <v>436</v>
      </c>
      <c r="H19" s="33">
        <f>G19/W19*100</f>
        <v>9.936189608021879</v>
      </c>
      <c r="I19" s="32">
        <v>559</v>
      </c>
      <c r="J19" s="33">
        <f>I19/W19*100</f>
        <v>12.739288969917958</v>
      </c>
      <c r="K19" s="32">
        <v>0</v>
      </c>
      <c r="L19" s="33">
        <f>K19/W19*100</f>
        <v>0</v>
      </c>
      <c r="M19" s="32">
        <v>0</v>
      </c>
      <c r="N19" s="33">
        <f>M19/W19*100</f>
        <v>0</v>
      </c>
      <c r="O19" s="32">
        <v>2</v>
      </c>
      <c r="P19" s="33">
        <f>O19/W19*100</f>
        <v>0.04557885141294439</v>
      </c>
      <c r="Q19" s="32">
        <v>5</v>
      </c>
      <c r="R19" s="33">
        <f>Q19/W19*100</f>
        <v>0.11394712853236097</v>
      </c>
      <c r="S19" s="32">
        <v>6</v>
      </c>
      <c r="T19" s="33">
        <f>S19/W19*100</f>
        <v>0.13673655423883319</v>
      </c>
      <c r="U19" s="32">
        <v>278</v>
      </c>
      <c r="V19" s="33">
        <f>U19/W19*100</f>
        <v>6.3354603463992705</v>
      </c>
      <c r="W19" s="32">
        <f>C19+E19+G19+I19+K19+M19+O19+Q19+S19+U19</f>
        <v>4388</v>
      </c>
    </row>
    <row r="20" spans="1:23" s="34" customFormat="1" ht="15" customHeight="1">
      <c r="A20" s="35"/>
      <c r="B20" s="36" t="s">
        <v>135</v>
      </c>
      <c r="C20" s="32">
        <v>68</v>
      </c>
      <c r="D20" s="33">
        <f>C20/W20*100</f>
        <v>1.6928055763007221</v>
      </c>
      <c r="E20" s="32">
        <v>2268</v>
      </c>
      <c r="F20" s="33">
        <f>E20/W20*100</f>
        <v>56.46004480955937</v>
      </c>
      <c r="G20" s="32">
        <v>990</v>
      </c>
      <c r="H20" s="33">
        <f>G20/W20*100</f>
        <v>24.645257654966393</v>
      </c>
      <c r="I20" s="32">
        <v>95</v>
      </c>
      <c r="J20" s="33">
        <f>I20/W20*100</f>
        <v>2.364948966890714</v>
      </c>
      <c r="K20" s="32">
        <v>1</v>
      </c>
      <c r="L20" s="33">
        <f>K20/W20*100</f>
        <v>0.024894199651481205</v>
      </c>
      <c r="M20" s="32">
        <v>1</v>
      </c>
      <c r="N20" s="33">
        <f>M20/W20*100</f>
        <v>0.024894199651481205</v>
      </c>
      <c r="O20" s="32">
        <v>1</v>
      </c>
      <c r="P20" s="33">
        <f>O20/W20*100</f>
        <v>0.024894199651481205</v>
      </c>
      <c r="Q20" s="32">
        <v>2</v>
      </c>
      <c r="R20" s="33">
        <f>Q20/W20*100</f>
        <v>0.04978839930296241</v>
      </c>
      <c r="S20" s="32">
        <v>93</v>
      </c>
      <c r="T20" s="33">
        <f>S20/W20*100</f>
        <v>2.315160567587752</v>
      </c>
      <c r="U20" s="32">
        <v>498</v>
      </c>
      <c r="V20" s="33">
        <f>U20/W20*100</f>
        <v>12.397311426437641</v>
      </c>
      <c r="W20" s="32">
        <f>C20+E20+G20+I20+K20+M20+O20+Q20+S20+U20</f>
        <v>4017</v>
      </c>
    </row>
    <row r="21" spans="1:23" s="29" customFormat="1" ht="5.25" customHeight="1">
      <c r="A21" s="23"/>
      <c r="B21" s="36"/>
      <c r="C21" s="40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39"/>
      <c r="Q21" s="40"/>
      <c r="R21" s="39"/>
      <c r="S21" s="40"/>
      <c r="T21" s="39"/>
      <c r="U21" s="40"/>
      <c r="V21" s="39"/>
      <c r="W21" s="40"/>
    </row>
    <row r="22" spans="1:23" s="48" customFormat="1" ht="15" customHeight="1">
      <c r="A22" s="41" t="s">
        <v>185</v>
      </c>
      <c r="B22" s="60">
        <f>COUNT(C18:C20)</f>
        <v>3</v>
      </c>
      <c r="C22" s="61">
        <f>SUM(C18:C21)</f>
        <v>2276</v>
      </c>
      <c r="D22" s="46">
        <f>C22/W22*100</f>
        <v>19.54319079512279</v>
      </c>
      <c r="E22" s="61">
        <f>SUM(E18:E21)</f>
        <v>6246</v>
      </c>
      <c r="F22" s="46">
        <f>E22/W22*100</f>
        <v>53.63214837712519</v>
      </c>
      <c r="G22" s="61">
        <f>SUM(G18:G21)</f>
        <v>1453</v>
      </c>
      <c r="H22" s="46">
        <f>G22/W22*100</f>
        <v>12.47638674222909</v>
      </c>
      <c r="I22" s="61">
        <f>SUM(I18:I21)</f>
        <v>664</v>
      </c>
      <c r="J22" s="46">
        <f>I22/W22*100</f>
        <v>5.701528421775717</v>
      </c>
      <c r="K22" s="61">
        <f>SUM(K18:K21)</f>
        <v>1</v>
      </c>
      <c r="L22" s="46">
        <f>K22/W22*100</f>
        <v>0.00858663918942126</v>
      </c>
      <c r="M22" s="61">
        <f>SUM(M18:M21)</f>
        <v>4</v>
      </c>
      <c r="N22" s="46">
        <f>M22/W22*100</f>
        <v>0.03434655675768504</v>
      </c>
      <c r="O22" s="61">
        <f>SUM(O18:O21)</f>
        <v>3</v>
      </c>
      <c r="P22" s="46">
        <f>O22/W22*100</f>
        <v>0.025759917568263783</v>
      </c>
      <c r="Q22" s="61">
        <f>SUM(Q18:Q21)</f>
        <v>7</v>
      </c>
      <c r="R22" s="46">
        <f>Q22/W22*100</f>
        <v>0.060106474325948824</v>
      </c>
      <c r="S22" s="61">
        <f>SUM(S18:S21)</f>
        <v>161</v>
      </c>
      <c r="T22" s="46">
        <f>S22/W22*100</f>
        <v>1.382448909496823</v>
      </c>
      <c r="U22" s="61">
        <f>SUM(U18:U21)</f>
        <v>831</v>
      </c>
      <c r="V22" s="46">
        <f>U22/W22*100</f>
        <v>7.135497166409068</v>
      </c>
      <c r="W22" s="61">
        <f>SUM(W18:W21)</f>
        <v>11646</v>
      </c>
    </row>
    <row r="23" spans="1:23" s="29" customFormat="1" ht="5.25" customHeight="1">
      <c r="A23" s="23"/>
      <c r="B23" s="36"/>
      <c r="C23" s="40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/>
      <c r="Q23" s="40"/>
      <c r="R23" s="39"/>
      <c r="S23" s="40"/>
      <c r="T23" s="39"/>
      <c r="U23" s="40"/>
      <c r="V23" s="39"/>
      <c r="W23" s="40"/>
    </row>
    <row r="24" spans="1:23" s="34" customFormat="1" ht="15" customHeight="1">
      <c r="A24" s="35" t="s">
        <v>174</v>
      </c>
      <c r="B24" s="36" t="s">
        <v>138</v>
      </c>
      <c r="C24" s="32">
        <v>1031</v>
      </c>
      <c r="D24" s="33">
        <f>C24/W24*100</f>
        <v>23.46915547461871</v>
      </c>
      <c r="E24" s="32">
        <v>2124</v>
      </c>
      <c r="F24" s="33">
        <f>E24/W24*100</f>
        <v>48.349647165945825</v>
      </c>
      <c r="G24" s="32">
        <v>501</v>
      </c>
      <c r="H24" s="33">
        <f>G24/W24*100</f>
        <v>11.40450717049852</v>
      </c>
      <c r="I24" s="32">
        <v>465</v>
      </c>
      <c r="J24" s="33">
        <f>I24/W24*100</f>
        <v>10.585021625312999</v>
      </c>
      <c r="K24" s="32">
        <v>80</v>
      </c>
      <c r="L24" s="33">
        <f>K24/W24*100</f>
        <v>1.821078989301161</v>
      </c>
      <c r="M24" s="32">
        <v>1</v>
      </c>
      <c r="N24" s="33">
        <f>M24/W24*100</f>
        <v>0.022763487366264514</v>
      </c>
      <c r="O24" s="32">
        <v>2</v>
      </c>
      <c r="P24" s="33">
        <f>O24/W24*100</f>
        <v>0.04552697473252903</v>
      </c>
      <c r="Q24" s="32">
        <v>11</v>
      </c>
      <c r="R24" s="33">
        <f>Q24/W24*100</f>
        <v>0.2503983610289096</v>
      </c>
      <c r="S24" s="51">
        <v>1</v>
      </c>
      <c r="T24" s="33">
        <f>S24/W24*100</f>
        <v>0.022763487366264514</v>
      </c>
      <c r="U24" s="32">
        <v>177</v>
      </c>
      <c r="V24" s="33">
        <f>U24/W24*100</f>
        <v>4.029137263828819</v>
      </c>
      <c r="W24" s="32">
        <f>C24+E24+G24+I24+K24+M24+O24+Q24+S24+U24</f>
        <v>4393</v>
      </c>
    </row>
    <row r="25" spans="1:23" s="34" customFormat="1" ht="15" customHeight="1">
      <c r="A25" s="35"/>
      <c r="B25" s="36" t="s">
        <v>140</v>
      </c>
      <c r="C25" s="32">
        <v>1060</v>
      </c>
      <c r="D25" s="33">
        <f>C25/W25*100</f>
        <v>19.55358789891164</v>
      </c>
      <c r="E25" s="32">
        <v>3125</v>
      </c>
      <c r="F25" s="33">
        <f>E25/W25*100</f>
        <v>57.64619073971592</v>
      </c>
      <c r="G25" s="32">
        <v>506</v>
      </c>
      <c r="H25" s="33">
        <f>G25/W25*100</f>
        <v>9.334071204574803</v>
      </c>
      <c r="I25" s="32">
        <v>371</v>
      </c>
      <c r="J25" s="33">
        <f>I25/W25*100</f>
        <v>6.843755764619074</v>
      </c>
      <c r="K25" s="32">
        <v>15</v>
      </c>
      <c r="L25" s="33">
        <f>K25/W25*100</f>
        <v>0.2767017155506364</v>
      </c>
      <c r="M25" s="32">
        <v>2</v>
      </c>
      <c r="N25" s="33">
        <f>M25/W25*100</f>
        <v>0.036893562073418186</v>
      </c>
      <c r="O25" s="32">
        <v>0</v>
      </c>
      <c r="P25" s="33">
        <f>O25/W25*100</f>
        <v>0</v>
      </c>
      <c r="Q25" s="32">
        <v>11</v>
      </c>
      <c r="R25" s="33">
        <f>Q25/W25*100</f>
        <v>0.20291459140380003</v>
      </c>
      <c r="S25" s="51">
        <v>1</v>
      </c>
      <c r="T25" s="33">
        <f>S25/W25*100</f>
        <v>0.018446781036709093</v>
      </c>
      <c r="U25" s="32">
        <v>330</v>
      </c>
      <c r="V25" s="33">
        <f>U25/W25*100</f>
        <v>6.087437742114001</v>
      </c>
      <c r="W25" s="32">
        <f>C25+E25+G25+I25+K25+M25+O25+Q25+S25+U25</f>
        <v>5421</v>
      </c>
    </row>
    <row r="26" spans="1:23" s="29" customFormat="1" ht="5.25" customHeight="1">
      <c r="A26" s="23"/>
      <c r="B26" s="36"/>
      <c r="C26" s="40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52"/>
      <c r="T26" s="53"/>
      <c r="U26" s="40"/>
      <c r="V26" s="39"/>
      <c r="W26" s="40"/>
    </row>
    <row r="27" spans="1:23" s="48" customFormat="1" ht="15" customHeight="1">
      <c r="A27" s="41" t="s">
        <v>185</v>
      </c>
      <c r="B27" s="60">
        <f>COUNT(C24:C25)</f>
        <v>2</v>
      </c>
      <c r="C27" s="61">
        <f>SUM(C24:C26)</f>
        <v>2091</v>
      </c>
      <c r="D27" s="46">
        <f>C27/W27*100</f>
        <v>21.306297126553904</v>
      </c>
      <c r="E27" s="61">
        <f>SUM(E24:E26)</f>
        <v>5249</v>
      </c>
      <c r="F27" s="46">
        <f>E27/W27*100</f>
        <v>53.484817607499494</v>
      </c>
      <c r="G27" s="61">
        <f>SUM(G24:G26)</f>
        <v>1007</v>
      </c>
      <c r="H27" s="46">
        <f>G27/W27*100</f>
        <v>10.260851844304057</v>
      </c>
      <c r="I27" s="61">
        <f>SUM(I24:I26)</f>
        <v>836</v>
      </c>
      <c r="J27" s="46">
        <f>I27/W27*100</f>
        <v>8.51844304055431</v>
      </c>
      <c r="K27" s="61">
        <f>SUM(K24:K26)</f>
        <v>95</v>
      </c>
      <c r="L27" s="46">
        <f>K27/W27*100</f>
        <v>0.9680048909720808</v>
      </c>
      <c r="M27" s="61">
        <f>SUM(M24:M26)</f>
        <v>3</v>
      </c>
      <c r="N27" s="46">
        <f>M27/W27*100</f>
        <v>0.030568575504381496</v>
      </c>
      <c r="O27" s="61">
        <f>SUM(O24:O26)</f>
        <v>2</v>
      </c>
      <c r="P27" s="46">
        <f>O27/W27*100</f>
        <v>0.02037905033625433</v>
      </c>
      <c r="Q27" s="61">
        <f>SUM(Q24:Q26)</f>
        <v>22</v>
      </c>
      <c r="R27" s="46">
        <f>Q27/W27*100</f>
        <v>0.22416955369879762</v>
      </c>
      <c r="S27" s="61">
        <f>SUM(S24:S26)</f>
        <v>2</v>
      </c>
      <c r="T27" s="46">
        <f>S27/W27*100</f>
        <v>0.02037905033625433</v>
      </c>
      <c r="U27" s="61">
        <f>SUM(U24:U26)</f>
        <v>507</v>
      </c>
      <c r="V27" s="46">
        <f>U27/W27*100</f>
        <v>5.166089260240473</v>
      </c>
      <c r="W27" s="61">
        <f>SUM(W24:W26)</f>
        <v>9814</v>
      </c>
    </row>
    <row r="28" spans="1:23" s="29" customFormat="1" ht="5.25" customHeight="1">
      <c r="A28" s="23"/>
      <c r="B28" s="36"/>
      <c r="C28" s="40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52"/>
      <c r="T28" s="53"/>
      <c r="U28" s="40"/>
      <c r="V28" s="39"/>
      <c r="W28" s="40"/>
    </row>
    <row r="29" spans="1:23" s="34" customFormat="1" ht="15" customHeight="1">
      <c r="A29" s="35" t="s">
        <v>175</v>
      </c>
      <c r="B29" s="36" t="s">
        <v>181</v>
      </c>
      <c r="C29" s="32">
        <v>110</v>
      </c>
      <c r="D29" s="33">
        <f>C29/W29*100</f>
        <v>4.266873545384018</v>
      </c>
      <c r="E29" s="32">
        <v>1578</v>
      </c>
      <c r="F29" s="33">
        <f>E29/W29*100</f>
        <v>61.210240496508916</v>
      </c>
      <c r="G29" s="32">
        <v>551</v>
      </c>
      <c r="H29" s="33">
        <f>G29/W29*100</f>
        <v>21.373157486423583</v>
      </c>
      <c r="I29" s="32">
        <v>123</v>
      </c>
      <c r="J29" s="33">
        <f>I29/W29*100</f>
        <v>4.771140418929402</v>
      </c>
      <c r="K29" s="32">
        <v>3</v>
      </c>
      <c r="L29" s="33">
        <f>K29/W29*100</f>
        <v>0.11636927851047324</v>
      </c>
      <c r="M29" s="32">
        <v>1</v>
      </c>
      <c r="N29" s="33">
        <f>M29/W29*100</f>
        <v>0.038789759503491075</v>
      </c>
      <c r="O29" s="32">
        <v>7</v>
      </c>
      <c r="P29" s="33">
        <f>O29/W29*100</f>
        <v>0.27152831652443754</v>
      </c>
      <c r="Q29" s="32">
        <v>5</v>
      </c>
      <c r="R29" s="33">
        <f>Q29/W29*100</f>
        <v>0.1939487975174554</v>
      </c>
      <c r="S29" s="32">
        <v>5</v>
      </c>
      <c r="T29" s="33">
        <f>S29/W29*100</f>
        <v>0.1939487975174554</v>
      </c>
      <c r="U29" s="32">
        <v>195</v>
      </c>
      <c r="V29" s="33">
        <f>U29/W29*100</f>
        <v>7.564003103180761</v>
      </c>
      <c r="W29" s="32">
        <f>C29+E29+G29+I29+K29+M29+O29+Q29+S29+U29</f>
        <v>2578</v>
      </c>
    </row>
    <row r="30" spans="1:23" s="34" customFormat="1" ht="15" customHeight="1">
      <c r="A30" s="35"/>
      <c r="B30" s="36" t="s">
        <v>143</v>
      </c>
      <c r="C30" s="32">
        <v>675</v>
      </c>
      <c r="D30" s="33">
        <f>C30/W30*100</f>
        <v>11.078286558345644</v>
      </c>
      <c r="E30" s="32">
        <v>3220</v>
      </c>
      <c r="F30" s="33">
        <f>E30/W30*100</f>
        <v>52.8475299524044</v>
      </c>
      <c r="G30" s="32">
        <v>1371</v>
      </c>
      <c r="H30" s="33">
        <f>G30/W30*100</f>
        <v>22.501230920728705</v>
      </c>
      <c r="I30" s="32">
        <v>289</v>
      </c>
      <c r="J30" s="33">
        <f>I30/W30*100</f>
        <v>4.743147874610208</v>
      </c>
      <c r="K30" s="32">
        <v>1</v>
      </c>
      <c r="L30" s="33">
        <f>K30/W30*100</f>
        <v>0.016412276382734285</v>
      </c>
      <c r="M30" s="32">
        <v>1</v>
      </c>
      <c r="N30" s="33">
        <f>M30/W30*100</f>
        <v>0.016412276382734285</v>
      </c>
      <c r="O30" s="32">
        <v>110</v>
      </c>
      <c r="P30" s="33">
        <f>O30/W30*100</f>
        <v>1.8053504021007714</v>
      </c>
      <c r="Q30" s="32">
        <v>30</v>
      </c>
      <c r="R30" s="33">
        <f>Q30/W30*100</f>
        <v>0.4923682914820286</v>
      </c>
      <c r="S30" s="32">
        <v>2</v>
      </c>
      <c r="T30" s="33">
        <f>S30/W30*100</f>
        <v>0.03282455276546857</v>
      </c>
      <c r="U30" s="32">
        <v>394</v>
      </c>
      <c r="V30" s="33">
        <f>U30/W30*100</f>
        <v>6.466436894797309</v>
      </c>
      <c r="W30" s="32">
        <f>C30+E30+G30+I30+K30+M30+O30+Q30+S30+U30</f>
        <v>6093</v>
      </c>
    </row>
    <row r="31" spans="1:23" s="34" customFormat="1" ht="15" customHeight="1">
      <c r="A31" s="35"/>
      <c r="B31" s="36" t="s">
        <v>144</v>
      </c>
      <c r="C31" s="32">
        <v>36</v>
      </c>
      <c r="D31" s="33">
        <f>C31/W31*100</f>
        <v>7.377049180327869</v>
      </c>
      <c r="E31" s="32">
        <v>354</v>
      </c>
      <c r="F31" s="33">
        <f>E31/W31*100</f>
        <v>72.54098360655738</v>
      </c>
      <c r="G31" s="32">
        <v>18</v>
      </c>
      <c r="H31" s="33">
        <f>G31/W31*100</f>
        <v>3.6885245901639343</v>
      </c>
      <c r="I31" s="32">
        <v>47</v>
      </c>
      <c r="J31" s="33">
        <f>I31/W31*100</f>
        <v>9.631147540983607</v>
      </c>
      <c r="K31" s="32">
        <v>0</v>
      </c>
      <c r="L31" s="33">
        <f>K31/W31*100</f>
        <v>0</v>
      </c>
      <c r="M31" s="32">
        <v>0</v>
      </c>
      <c r="N31" s="33">
        <f>M31/W31*100</f>
        <v>0</v>
      </c>
      <c r="O31" s="32">
        <v>0</v>
      </c>
      <c r="P31" s="33">
        <f>O31/W31*100</f>
        <v>0</v>
      </c>
      <c r="Q31" s="32">
        <v>1</v>
      </c>
      <c r="R31" s="33">
        <f>Q31/W31*100</f>
        <v>0.20491803278688525</v>
      </c>
      <c r="S31" s="32">
        <v>0</v>
      </c>
      <c r="T31" s="33">
        <f>S31/W31*100</f>
        <v>0</v>
      </c>
      <c r="U31" s="32">
        <v>32</v>
      </c>
      <c r="V31" s="33">
        <f>U31/W31*100</f>
        <v>6.557377049180328</v>
      </c>
      <c r="W31" s="32">
        <f>C31+E31+G31+I31+K31+M31+O31+Q31+S31+U31</f>
        <v>488</v>
      </c>
    </row>
    <row r="32" spans="1:23" s="34" customFormat="1" ht="15" customHeight="1">
      <c r="A32" s="35"/>
      <c r="B32" s="36" t="s">
        <v>166</v>
      </c>
      <c r="C32" s="32">
        <v>59</v>
      </c>
      <c r="D32" s="33">
        <f>C32/W32*100</f>
        <v>2.8351753964440176</v>
      </c>
      <c r="E32" s="32">
        <v>1010</v>
      </c>
      <c r="F32" s="33">
        <f>E32/W32*100</f>
        <v>48.53435848149928</v>
      </c>
      <c r="G32" s="32">
        <v>823</v>
      </c>
      <c r="H32" s="33">
        <f>G32/W32*100</f>
        <v>39.54829408938011</v>
      </c>
      <c r="I32" s="32">
        <v>52</v>
      </c>
      <c r="J32" s="33">
        <f>I32/W32*100</f>
        <v>2.4987986544930325</v>
      </c>
      <c r="K32" s="32">
        <v>3</v>
      </c>
      <c r="L32" s="33">
        <f>K32/W32*100</f>
        <v>0.14416146083613646</v>
      </c>
      <c r="M32" s="32">
        <v>4</v>
      </c>
      <c r="N32" s="33">
        <f>M32/W32*100</f>
        <v>0.19221528111484865</v>
      </c>
      <c r="O32" s="32">
        <v>10</v>
      </c>
      <c r="P32" s="33">
        <f>O32/W32*100</f>
        <v>0.4805382027871216</v>
      </c>
      <c r="Q32" s="32">
        <v>2</v>
      </c>
      <c r="R32" s="33">
        <f>Q32/W32*100</f>
        <v>0.09610764055742432</v>
      </c>
      <c r="S32" s="32">
        <v>0</v>
      </c>
      <c r="T32" s="33">
        <f>S32/W32*100</f>
        <v>0</v>
      </c>
      <c r="U32" s="32">
        <v>118</v>
      </c>
      <c r="V32" s="33">
        <f>U32/W32*100</f>
        <v>5.670350792888035</v>
      </c>
      <c r="W32" s="32">
        <f>C32+E32+G32+I32+K32+M32+O32+Q32+S32+U32</f>
        <v>2081</v>
      </c>
    </row>
    <row r="33" spans="1:23" s="29" customFormat="1" ht="5.25" customHeight="1">
      <c r="A33" s="23"/>
      <c r="B33" s="54"/>
      <c r="C33" s="40"/>
      <c r="D33" s="39"/>
      <c r="E33" s="40"/>
      <c r="F33" s="39"/>
      <c r="G33" s="40"/>
      <c r="H33" s="39"/>
      <c r="I33" s="40"/>
      <c r="J33" s="39"/>
      <c r="K33" s="40"/>
      <c r="L33" s="39"/>
      <c r="M33" s="40"/>
      <c r="N33" s="39"/>
      <c r="O33" s="40"/>
      <c r="P33" s="39"/>
      <c r="Q33" s="40"/>
      <c r="R33" s="39"/>
      <c r="S33" s="40"/>
      <c r="T33" s="39"/>
      <c r="U33" s="40"/>
      <c r="V33" s="39"/>
      <c r="W33" s="40"/>
    </row>
    <row r="34" spans="1:23" s="48" customFormat="1" ht="15" customHeight="1">
      <c r="A34" s="41" t="s">
        <v>185</v>
      </c>
      <c r="B34" s="62">
        <f>COUNT(C29:C32)</f>
        <v>4</v>
      </c>
      <c r="C34" s="61">
        <f>SUM(C29:C33)</f>
        <v>880</v>
      </c>
      <c r="D34" s="46">
        <f>C34/W34*100</f>
        <v>7.829181494661921</v>
      </c>
      <c r="E34" s="61">
        <f>SUM(E29:E33)</f>
        <v>6162</v>
      </c>
      <c r="F34" s="46">
        <f>E34/W34*100</f>
        <v>54.8220640569395</v>
      </c>
      <c r="G34" s="61">
        <f>SUM(G29:G33)</f>
        <v>2763</v>
      </c>
      <c r="H34" s="46">
        <f>G34/W34*100</f>
        <v>24.581850533807827</v>
      </c>
      <c r="I34" s="61">
        <f>SUM(I29:I33)</f>
        <v>511</v>
      </c>
      <c r="J34" s="46">
        <f>I34/W34*100</f>
        <v>4.5462633451957295</v>
      </c>
      <c r="K34" s="61">
        <f>SUM(K29:K33)</f>
        <v>7</v>
      </c>
      <c r="L34" s="46">
        <f>K34/W34*100</f>
        <v>0.06227758007117438</v>
      </c>
      <c r="M34" s="61">
        <f>SUM(M29:M33)</f>
        <v>6</v>
      </c>
      <c r="N34" s="46">
        <f>M34/W34*100</f>
        <v>0.05338078291814947</v>
      </c>
      <c r="O34" s="61">
        <f>SUM(O29:O33)</f>
        <v>127</v>
      </c>
      <c r="P34" s="46">
        <f>O34/W34*100</f>
        <v>1.1298932384341638</v>
      </c>
      <c r="Q34" s="61">
        <f>SUM(Q29:Q33)</f>
        <v>38</v>
      </c>
      <c r="R34" s="46">
        <f>Q34/W34*100</f>
        <v>0.33807829181494664</v>
      </c>
      <c r="S34" s="61">
        <f>SUM(S29:S33)</f>
        <v>7</v>
      </c>
      <c r="T34" s="46">
        <f>S34/W34*100</f>
        <v>0.06227758007117438</v>
      </c>
      <c r="U34" s="61">
        <f>SUM(U29:U33)</f>
        <v>739</v>
      </c>
      <c r="V34" s="46">
        <f>U34/W34*100</f>
        <v>6.57473309608541</v>
      </c>
      <c r="W34" s="61">
        <f>SUM(W29:W33)</f>
        <v>11240</v>
      </c>
    </row>
    <row r="35" spans="1:23" s="29" customFormat="1" ht="5.25" customHeight="1">
      <c r="A35" s="55"/>
      <c r="B35" s="31"/>
      <c r="C35" s="40"/>
      <c r="D35" s="39"/>
      <c r="E35" s="40"/>
      <c r="F35" s="39"/>
      <c r="G35" s="40"/>
      <c r="H35" s="39"/>
      <c r="I35" s="40"/>
      <c r="J35" s="39"/>
      <c r="K35" s="40"/>
      <c r="L35" s="39"/>
      <c r="M35" s="40"/>
      <c r="N35" s="39"/>
      <c r="O35" s="40"/>
      <c r="P35" s="39"/>
      <c r="Q35" s="40"/>
      <c r="R35" s="39"/>
      <c r="S35" s="40"/>
      <c r="T35" s="39"/>
      <c r="U35" s="40"/>
      <c r="V35" s="39"/>
      <c r="W35" s="40"/>
    </row>
    <row r="36" spans="1:23" s="34" customFormat="1" ht="15" customHeight="1">
      <c r="A36" s="35" t="s">
        <v>176</v>
      </c>
      <c r="B36" s="56" t="s">
        <v>146</v>
      </c>
      <c r="C36" s="32">
        <v>239</v>
      </c>
      <c r="D36" s="33">
        <f>C36/W36*100</f>
        <v>6.87176538240368</v>
      </c>
      <c r="E36" s="32">
        <v>1827</v>
      </c>
      <c r="F36" s="33">
        <f>E36/W36*100</f>
        <v>52.53018976423232</v>
      </c>
      <c r="G36" s="32">
        <v>594</v>
      </c>
      <c r="H36" s="33">
        <f>G36/W36*100</f>
        <v>17.07878090856814</v>
      </c>
      <c r="I36" s="32">
        <v>622</v>
      </c>
      <c r="J36" s="33">
        <f>I36/W36*100</f>
        <v>17.88384128809661</v>
      </c>
      <c r="K36" s="32">
        <v>0</v>
      </c>
      <c r="L36" s="33">
        <f>K36/W36*100</f>
        <v>0</v>
      </c>
      <c r="M36" s="32">
        <v>1</v>
      </c>
      <c r="N36" s="33">
        <f>M36/W36*100</f>
        <v>0.02875215641173088</v>
      </c>
      <c r="O36" s="32">
        <v>0</v>
      </c>
      <c r="P36" s="33">
        <f>O36/W36*100</f>
        <v>0</v>
      </c>
      <c r="Q36" s="32">
        <v>32</v>
      </c>
      <c r="R36" s="33">
        <f>Q36/W36*100</f>
        <v>0.9200690051753881</v>
      </c>
      <c r="S36" s="32">
        <v>0</v>
      </c>
      <c r="T36" s="33">
        <f>S36/W36*100</f>
        <v>0</v>
      </c>
      <c r="U36" s="32">
        <v>163</v>
      </c>
      <c r="V36" s="33">
        <f>U36/W36*100</f>
        <v>4.686601495112133</v>
      </c>
      <c r="W36" s="32">
        <f>C36+E36+G36+I36+K36+M36+O36+Q36+S36+U36</f>
        <v>3478</v>
      </c>
    </row>
    <row r="37" spans="2:23" s="29" customFormat="1" ht="5.25" customHeight="1">
      <c r="B37" s="31"/>
      <c r="C37" s="40"/>
      <c r="D37" s="39"/>
      <c r="E37" s="40"/>
      <c r="F37" s="39"/>
      <c r="G37" s="40"/>
      <c r="H37" s="39"/>
      <c r="I37" s="40"/>
      <c r="J37" s="39"/>
      <c r="K37" s="40"/>
      <c r="L37" s="39"/>
      <c r="M37" s="40"/>
      <c r="N37" s="39"/>
      <c r="O37" s="40"/>
      <c r="P37" s="39"/>
      <c r="Q37" s="40"/>
      <c r="R37" s="39"/>
      <c r="S37" s="40"/>
      <c r="T37" s="39"/>
      <c r="U37" s="40"/>
      <c r="V37" s="39"/>
      <c r="W37" s="40"/>
    </row>
    <row r="38" spans="1:23" s="48" customFormat="1" ht="15" customHeight="1">
      <c r="A38" s="41" t="s">
        <v>185</v>
      </c>
      <c r="B38" s="62">
        <f>COUNT(C36:C37)</f>
        <v>1</v>
      </c>
      <c r="C38" s="61">
        <f>SUM(C36:C37)</f>
        <v>239</v>
      </c>
      <c r="D38" s="46">
        <f>C38/W38*100</f>
        <v>6.87176538240368</v>
      </c>
      <c r="E38" s="61">
        <f>SUM(E36:E37)</f>
        <v>1827</v>
      </c>
      <c r="F38" s="46">
        <f>E38/W38*100</f>
        <v>52.53018976423232</v>
      </c>
      <c r="G38" s="61">
        <f>SUM(G36:G37)</f>
        <v>594</v>
      </c>
      <c r="H38" s="46">
        <f>G38/W38*100</f>
        <v>17.07878090856814</v>
      </c>
      <c r="I38" s="61">
        <f>SUM(I36:I37)</f>
        <v>622</v>
      </c>
      <c r="J38" s="46">
        <f>I38/W38*100</f>
        <v>17.88384128809661</v>
      </c>
      <c r="K38" s="61">
        <f>SUM(K36:K37)</f>
        <v>0</v>
      </c>
      <c r="L38" s="46">
        <f>K38/W38*100</f>
        <v>0</v>
      </c>
      <c r="M38" s="61">
        <f>SUM(M36:M37)</f>
        <v>1</v>
      </c>
      <c r="N38" s="46">
        <f>M38/W38*100</f>
        <v>0.02875215641173088</v>
      </c>
      <c r="O38" s="61">
        <f>SUM(O36:O37)</f>
        <v>0</v>
      </c>
      <c r="P38" s="46">
        <f>O38/W38*100</f>
        <v>0</v>
      </c>
      <c r="Q38" s="61">
        <f>SUM(Q36:Q37)</f>
        <v>32</v>
      </c>
      <c r="R38" s="46">
        <f>Q38/W38*100</f>
        <v>0.9200690051753881</v>
      </c>
      <c r="S38" s="61">
        <f>SUM(S36:S37)</f>
        <v>0</v>
      </c>
      <c r="T38" s="46">
        <f>S38/W38*100</f>
        <v>0</v>
      </c>
      <c r="U38" s="61">
        <f>SUM(U36:U37)</f>
        <v>163</v>
      </c>
      <c r="V38" s="46">
        <f>U38/W38*100</f>
        <v>4.686601495112133</v>
      </c>
      <c r="W38" s="61">
        <f>SUM(W36:W37)</f>
        <v>3478</v>
      </c>
    </row>
    <row r="39" spans="2:23" s="29" customFormat="1" ht="5.25" customHeight="1">
      <c r="B39" s="31"/>
      <c r="C39" s="40"/>
      <c r="D39" s="39"/>
      <c r="E39" s="40"/>
      <c r="F39" s="39"/>
      <c r="G39" s="40"/>
      <c r="H39" s="39"/>
      <c r="I39" s="40"/>
      <c r="J39" s="39"/>
      <c r="K39" s="40"/>
      <c r="L39" s="39"/>
      <c r="M39" s="40"/>
      <c r="N39" s="39"/>
      <c r="O39" s="40"/>
      <c r="P39" s="39"/>
      <c r="Q39" s="40"/>
      <c r="R39" s="39"/>
      <c r="S39" s="40"/>
      <c r="T39" s="39"/>
      <c r="U39" s="40"/>
      <c r="V39" s="39"/>
      <c r="W39" s="40"/>
    </row>
    <row r="40" spans="1:23" s="34" customFormat="1" ht="15" customHeight="1">
      <c r="A40" s="35" t="s">
        <v>177</v>
      </c>
      <c r="B40" s="56" t="s">
        <v>167</v>
      </c>
      <c r="C40" s="32">
        <v>479</v>
      </c>
      <c r="D40" s="33">
        <f>C40/W40*100</f>
        <v>24.88311688311688</v>
      </c>
      <c r="E40" s="32">
        <v>1026</v>
      </c>
      <c r="F40" s="33">
        <f>E40/W40*100</f>
        <v>53.2987012987013</v>
      </c>
      <c r="G40" s="32">
        <v>282</v>
      </c>
      <c r="H40" s="33">
        <f>G40/W40*100</f>
        <v>14.649350649350648</v>
      </c>
      <c r="I40" s="32">
        <v>67</v>
      </c>
      <c r="J40" s="33">
        <f>I40/W40*100</f>
        <v>3.4805194805194803</v>
      </c>
      <c r="K40" s="32">
        <v>3</v>
      </c>
      <c r="L40" s="33">
        <f>K40/W40*100</f>
        <v>0.15584415584415584</v>
      </c>
      <c r="M40" s="32">
        <v>0</v>
      </c>
      <c r="N40" s="33">
        <f>M40/W40*100</f>
        <v>0</v>
      </c>
      <c r="O40" s="32">
        <v>9</v>
      </c>
      <c r="P40" s="33">
        <f>O40/W40*100</f>
        <v>0.4675324675324675</v>
      </c>
      <c r="Q40" s="32">
        <v>5</v>
      </c>
      <c r="R40" s="33">
        <f>Q40/W40*100</f>
        <v>0.2597402597402597</v>
      </c>
      <c r="S40" s="32">
        <v>0</v>
      </c>
      <c r="T40" s="33">
        <f>S40/W40*100</f>
        <v>0</v>
      </c>
      <c r="U40" s="32">
        <v>54</v>
      </c>
      <c r="V40" s="33">
        <f>U40/W40*100</f>
        <v>2.8051948051948052</v>
      </c>
      <c r="W40" s="32">
        <f>C40+E40+G40+I40+K40+M40+O40+Q40+S40+U40</f>
        <v>1925</v>
      </c>
    </row>
    <row r="41" spans="1:23" s="34" customFormat="1" ht="15" customHeight="1">
      <c r="A41" s="35" t="s">
        <v>177</v>
      </c>
      <c r="B41" s="56" t="s">
        <v>150</v>
      </c>
      <c r="C41" s="32">
        <v>824</v>
      </c>
      <c r="D41" s="33">
        <f>C41/W41*100</f>
        <v>18.986175115207374</v>
      </c>
      <c r="E41" s="32">
        <v>2346</v>
      </c>
      <c r="F41" s="33">
        <f>E41/W41*100</f>
        <v>54.05529953917051</v>
      </c>
      <c r="G41" s="32">
        <v>789</v>
      </c>
      <c r="H41" s="33">
        <f>G41/W41*100</f>
        <v>18.17972350230415</v>
      </c>
      <c r="I41" s="32">
        <v>86</v>
      </c>
      <c r="J41" s="33">
        <f>I41/W41*100</f>
        <v>1.9815668202764976</v>
      </c>
      <c r="K41" s="32">
        <v>13</v>
      </c>
      <c r="L41" s="33">
        <f>K41/W41*100</f>
        <v>0.2995391705069125</v>
      </c>
      <c r="M41" s="32">
        <v>0</v>
      </c>
      <c r="N41" s="33">
        <f>M41/W41*100</f>
        <v>0</v>
      </c>
      <c r="O41" s="32">
        <v>7</v>
      </c>
      <c r="P41" s="33">
        <f>O41/W41*100</f>
        <v>0.16129032258064516</v>
      </c>
      <c r="Q41" s="32">
        <v>11</v>
      </c>
      <c r="R41" s="33">
        <f>Q41/W41*100</f>
        <v>0.2534562211981567</v>
      </c>
      <c r="S41" s="32">
        <v>0</v>
      </c>
      <c r="T41" s="33">
        <f>S41/W41*100</f>
        <v>0</v>
      </c>
      <c r="U41" s="32">
        <v>264</v>
      </c>
      <c r="V41" s="33">
        <f>U41/W41*100</f>
        <v>6.082949308755761</v>
      </c>
      <c r="W41" s="32">
        <f>C41+E41+G41+I41+K41+M41+O41+Q41+S41+U41</f>
        <v>4340</v>
      </c>
    </row>
    <row r="42" spans="2:23" s="29" customFormat="1" ht="5.25" customHeight="1">
      <c r="B42" s="31"/>
      <c r="C42" s="40"/>
      <c r="D42" s="39"/>
      <c r="E42" s="40"/>
      <c r="F42" s="39"/>
      <c r="G42" s="40"/>
      <c r="H42" s="39"/>
      <c r="I42" s="40"/>
      <c r="J42" s="39"/>
      <c r="K42" s="40"/>
      <c r="L42" s="39"/>
      <c r="M42" s="40"/>
      <c r="N42" s="39"/>
      <c r="O42" s="40"/>
      <c r="P42" s="39"/>
      <c r="Q42" s="40"/>
      <c r="R42" s="39"/>
      <c r="S42" s="40"/>
      <c r="T42" s="39"/>
      <c r="U42" s="40"/>
      <c r="V42" s="39"/>
      <c r="W42" s="40"/>
    </row>
    <row r="43" spans="1:23" s="48" customFormat="1" ht="15" customHeight="1">
      <c r="A43" s="41" t="s">
        <v>185</v>
      </c>
      <c r="B43" s="62">
        <f>COUNT(C40:C42)</f>
        <v>2</v>
      </c>
      <c r="C43" s="61">
        <f>SUM(C40:C42)</f>
        <v>1303</v>
      </c>
      <c r="D43" s="46">
        <f>C43/W43*100</f>
        <v>20.79808459696728</v>
      </c>
      <c r="E43" s="61">
        <f>SUM(E40:E42)</f>
        <v>3372</v>
      </c>
      <c r="F43" s="46">
        <f>E43/W43*100</f>
        <v>53.822825219473266</v>
      </c>
      <c r="G43" s="61">
        <f>SUM(G40:G42)</f>
        <v>1071</v>
      </c>
      <c r="H43" s="46">
        <f>G43/W43*100</f>
        <v>17.094972067039105</v>
      </c>
      <c r="I43" s="61">
        <f>SUM(I40:I42)</f>
        <v>153</v>
      </c>
      <c r="J43" s="46">
        <f>I43/W43*100</f>
        <v>2.4421388667198722</v>
      </c>
      <c r="K43" s="61">
        <f>SUM(K40:K42)</f>
        <v>16</v>
      </c>
      <c r="L43" s="46">
        <f>K43/W43*100</f>
        <v>0.2553870710295291</v>
      </c>
      <c r="M43" s="61">
        <f>SUM(M40:M42)</f>
        <v>0</v>
      </c>
      <c r="N43" s="46">
        <f>M43/W43*100</f>
        <v>0</v>
      </c>
      <c r="O43" s="61">
        <f>SUM(O40:O42)</f>
        <v>16</v>
      </c>
      <c r="P43" s="46">
        <f>O43/W43*100</f>
        <v>0.2553870710295291</v>
      </c>
      <c r="Q43" s="61">
        <f>SUM(Q40:Q42)</f>
        <v>16</v>
      </c>
      <c r="R43" s="46">
        <f>Q43/W43*100</f>
        <v>0.2553870710295291</v>
      </c>
      <c r="S43" s="61">
        <f>SUM(S40:S42)</f>
        <v>0</v>
      </c>
      <c r="T43" s="46">
        <f>S43/W43*100</f>
        <v>0</v>
      </c>
      <c r="U43" s="61">
        <f>SUM(U40:U42)</f>
        <v>318</v>
      </c>
      <c r="V43" s="46">
        <f>U43/W43*100</f>
        <v>5.075818036711891</v>
      </c>
      <c r="W43" s="61">
        <f>SUM(W40:W42)</f>
        <v>6265</v>
      </c>
    </row>
    <row r="44" spans="2:23" s="29" customFormat="1" ht="5.25" customHeight="1">
      <c r="B44" s="31"/>
      <c r="C44" s="40"/>
      <c r="D44" s="39"/>
      <c r="E44" s="40"/>
      <c r="F44" s="39"/>
      <c r="G44" s="40"/>
      <c r="H44" s="39"/>
      <c r="I44" s="40"/>
      <c r="J44" s="39"/>
      <c r="K44" s="40"/>
      <c r="L44" s="39"/>
      <c r="M44" s="40"/>
      <c r="N44" s="39"/>
      <c r="O44" s="40"/>
      <c r="P44" s="39"/>
      <c r="Q44" s="40"/>
      <c r="R44" s="39"/>
      <c r="S44" s="40"/>
      <c r="T44" s="39"/>
      <c r="U44" s="40"/>
      <c r="V44" s="39"/>
      <c r="W44" s="40"/>
    </row>
    <row r="45" spans="1:23" s="34" customFormat="1" ht="15" customHeight="1">
      <c r="A45" s="35" t="s">
        <v>178</v>
      </c>
      <c r="B45" s="56" t="s">
        <v>151</v>
      </c>
      <c r="C45" s="32">
        <v>4</v>
      </c>
      <c r="D45" s="33">
        <f>C45/W45*100</f>
        <v>0.46783625730994155</v>
      </c>
      <c r="E45" s="32">
        <v>589</v>
      </c>
      <c r="F45" s="33">
        <f>E45/W45*100</f>
        <v>68.88888888888889</v>
      </c>
      <c r="G45" s="32">
        <v>153</v>
      </c>
      <c r="H45" s="33">
        <f>G45/W45*100</f>
        <v>17.894736842105264</v>
      </c>
      <c r="I45" s="32">
        <v>88</v>
      </c>
      <c r="J45" s="33">
        <f>I45/W45*100</f>
        <v>10.292397660818715</v>
      </c>
      <c r="K45" s="32">
        <v>0</v>
      </c>
      <c r="L45" s="33">
        <f>K45/W45*100</f>
        <v>0</v>
      </c>
      <c r="M45" s="32">
        <v>0</v>
      </c>
      <c r="N45" s="33">
        <f>M45/W45*100</f>
        <v>0</v>
      </c>
      <c r="O45" s="32">
        <v>0</v>
      </c>
      <c r="P45" s="33">
        <f>O45/W45*100</f>
        <v>0</v>
      </c>
      <c r="Q45" s="32">
        <v>3</v>
      </c>
      <c r="R45" s="33">
        <f>Q45/W45*100</f>
        <v>0.3508771929824561</v>
      </c>
      <c r="S45" s="32">
        <v>1</v>
      </c>
      <c r="T45" s="33">
        <f>S45/W45*100</f>
        <v>0.11695906432748539</v>
      </c>
      <c r="U45" s="32">
        <v>17</v>
      </c>
      <c r="V45" s="33">
        <f>U45/W45*100</f>
        <v>1.9883040935672516</v>
      </c>
      <c r="W45" s="32">
        <f>C45+E45+G45+I45+K45+M45+O45+Q45+S45+U45</f>
        <v>855</v>
      </c>
    </row>
    <row r="46" spans="2:23" s="29" customFormat="1" ht="5.25" customHeight="1">
      <c r="B46" s="31"/>
      <c r="C46" s="40"/>
      <c r="D46" s="39"/>
      <c r="E46" s="40"/>
      <c r="F46" s="39"/>
      <c r="G46" s="40"/>
      <c r="H46" s="39"/>
      <c r="I46" s="40"/>
      <c r="J46" s="39"/>
      <c r="K46" s="40"/>
      <c r="L46" s="39"/>
      <c r="M46" s="40"/>
      <c r="N46" s="39"/>
      <c r="O46" s="40"/>
      <c r="P46" s="39"/>
      <c r="Q46" s="40"/>
      <c r="R46" s="39"/>
      <c r="S46" s="40"/>
      <c r="T46" s="39"/>
      <c r="U46" s="40"/>
      <c r="V46" s="39"/>
      <c r="W46" s="40"/>
    </row>
    <row r="47" spans="1:23" s="48" customFormat="1" ht="15" customHeight="1">
      <c r="A47" s="41" t="s">
        <v>185</v>
      </c>
      <c r="B47" s="62">
        <f>COUNT(C45:C46)</f>
        <v>1</v>
      </c>
      <c r="C47" s="61">
        <f>SUM(C45:C46)</f>
        <v>4</v>
      </c>
      <c r="D47" s="46">
        <f>C47/W47*100</f>
        <v>0.46783625730994155</v>
      </c>
      <c r="E47" s="61">
        <f>SUM(E45:E46)</f>
        <v>589</v>
      </c>
      <c r="F47" s="46">
        <f>E47/W47*100</f>
        <v>68.88888888888889</v>
      </c>
      <c r="G47" s="61">
        <f>SUM(G45:G46)</f>
        <v>153</v>
      </c>
      <c r="H47" s="46">
        <f>G47/W47*100</f>
        <v>17.894736842105264</v>
      </c>
      <c r="I47" s="61">
        <f>SUM(I45:I46)</f>
        <v>88</v>
      </c>
      <c r="J47" s="46">
        <f>I47/W47*100</f>
        <v>10.292397660818715</v>
      </c>
      <c r="K47" s="61">
        <f>SUM(K45:K46)</f>
        <v>0</v>
      </c>
      <c r="L47" s="46">
        <f>K47/W47*100</f>
        <v>0</v>
      </c>
      <c r="M47" s="61">
        <f>SUM(M45:M46)</f>
        <v>0</v>
      </c>
      <c r="N47" s="46">
        <f>M47/W47*100</f>
        <v>0</v>
      </c>
      <c r="O47" s="61">
        <f>SUM(O45:O46)</f>
        <v>0</v>
      </c>
      <c r="P47" s="46">
        <f>O47/W47*100</f>
        <v>0</v>
      </c>
      <c r="Q47" s="61">
        <f>SUM(Q45:Q46)</f>
        <v>3</v>
      </c>
      <c r="R47" s="46">
        <f>Q47/W47*100</f>
        <v>0.3508771929824561</v>
      </c>
      <c r="S47" s="61">
        <f>SUM(S45:S46)</f>
        <v>1</v>
      </c>
      <c r="T47" s="46">
        <f>S47/W47*100</f>
        <v>0.11695906432748539</v>
      </c>
      <c r="U47" s="61">
        <f>SUM(U45:U46)</f>
        <v>17</v>
      </c>
      <c r="V47" s="46">
        <f>U47/W47*100</f>
        <v>1.9883040935672516</v>
      </c>
      <c r="W47" s="61">
        <f>SUM(W45:W46)</f>
        <v>855</v>
      </c>
    </row>
    <row r="48" spans="2:23" s="29" customFormat="1" ht="5.25" customHeight="1">
      <c r="B48" s="31"/>
      <c r="C48" s="40"/>
      <c r="D48" s="39"/>
      <c r="E48" s="40"/>
      <c r="F48" s="39"/>
      <c r="G48" s="40"/>
      <c r="H48" s="39"/>
      <c r="I48" s="40"/>
      <c r="J48" s="39"/>
      <c r="K48" s="40"/>
      <c r="L48" s="39"/>
      <c r="M48" s="40"/>
      <c r="N48" s="39"/>
      <c r="O48" s="40"/>
      <c r="P48" s="39"/>
      <c r="Q48" s="40"/>
      <c r="R48" s="39"/>
      <c r="S48" s="40"/>
      <c r="T48" s="39"/>
      <c r="U48" s="40"/>
      <c r="V48" s="39"/>
      <c r="W48" s="40"/>
    </row>
    <row r="49" spans="1:23" s="34" customFormat="1" ht="15" customHeight="1">
      <c r="A49" s="35" t="s">
        <v>179</v>
      </c>
      <c r="B49" s="56" t="s">
        <v>153</v>
      </c>
      <c r="C49" s="32">
        <v>41</v>
      </c>
      <c r="D49" s="33">
        <f>C49/W49*100</f>
        <v>2.2651933701657456</v>
      </c>
      <c r="E49" s="32">
        <v>898</v>
      </c>
      <c r="F49" s="33">
        <f>E49/W49*100</f>
        <v>49.613259668508285</v>
      </c>
      <c r="G49" s="32">
        <v>712</v>
      </c>
      <c r="H49" s="33">
        <f>G49/W49*100</f>
        <v>39.33701657458564</v>
      </c>
      <c r="I49" s="32">
        <v>58</v>
      </c>
      <c r="J49" s="33">
        <f>I49/W49*100</f>
        <v>3.2044198895027622</v>
      </c>
      <c r="K49" s="32">
        <v>2</v>
      </c>
      <c r="L49" s="33">
        <f>K49/W49*100</f>
        <v>0.11049723756906078</v>
      </c>
      <c r="M49" s="32">
        <v>0</v>
      </c>
      <c r="N49" s="33">
        <f>M49/W49*100</f>
        <v>0</v>
      </c>
      <c r="O49" s="32">
        <v>1</v>
      </c>
      <c r="P49" s="33">
        <f>O49/W49*100</f>
        <v>0.05524861878453039</v>
      </c>
      <c r="Q49" s="32">
        <v>0</v>
      </c>
      <c r="R49" s="33">
        <f>Q49/W49*100</f>
        <v>0</v>
      </c>
      <c r="S49" s="32">
        <v>0</v>
      </c>
      <c r="T49" s="33">
        <f>S49/W49*100</f>
        <v>0</v>
      </c>
      <c r="U49" s="32">
        <v>98</v>
      </c>
      <c r="V49" s="33">
        <f>U49/W49*100</f>
        <v>5.414364640883978</v>
      </c>
      <c r="W49" s="32">
        <f>C49+E49+G49+I49+K49+M49+O49+Q49+S49+U49</f>
        <v>1810</v>
      </c>
    </row>
    <row r="50" spans="2:23" s="29" customFormat="1" ht="5.25" customHeight="1">
      <c r="B50" s="31"/>
      <c r="C50" s="40"/>
      <c r="D50" s="39"/>
      <c r="E50" s="40"/>
      <c r="F50" s="39"/>
      <c r="G50" s="40"/>
      <c r="H50" s="39"/>
      <c r="I50" s="40"/>
      <c r="J50" s="39"/>
      <c r="K50" s="40"/>
      <c r="L50" s="39"/>
      <c r="M50" s="40"/>
      <c r="N50" s="39"/>
      <c r="O50" s="40"/>
      <c r="P50" s="39"/>
      <c r="Q50" s="40"/>
      <c r="R50" s="39"/>
      <c r="S50" s="40"/>
      <c r="T50" s="39"/>
      <c r="U50" s="40"/>
      <c r="V50" s="39"/>
      <c r="W50" s="40"/>
    </row>
    <row r="51" spans="1:23" s="48" customFormat="1" ht="15" customHeight="1">
      <c r="A51" s="41" t="s">
        <v>185</v>
      </c>
      <c r="B51" s="62">
        <f>COUNT(C49:C50)</f>
        <v>1</v>
      </c>
      <c r="C51" s="61">
        <f>SUM(C49:C50)</f>
        <v>41</v>
      </c>
      <c r="D51" s="46">
        <f>C51/W51*100</f>
        <v>2.2651933701657456</v>
      </c>
      <c r="E51" s="61">
        <f>SUM(E49:E50)</f>
        <v>898</v>
      </c>
      <c r="F51" s="46">
        <f>E51/W51*100</f>
        <v>49.613259668508285</v>
      </c>
      <c r="G51" s="61">
        <f>SUM(G49:G50)</f>
        <v>712</v>
      </c>
      <c r="H51" s="46">
        <f>G51/W51*100</f>
        <v>39.33701657458564</v>
      </c>
      <c r="I51" s="61">
        <f>SUM(I49:I50)</f>
        <v>58</v>
      </c>
      <c r="J51" s="46">
        <f>I51/W51*100</f>
        <v>3.2044198895027622</v>
      </c>
      <c r="K51" s="61">
        <f>SUM(K49:K50)</f>
        <v>2</v>
      </c>
      <c r="L51" s="46">
        <f>K51/W51*100</f>
        <v>0.11049723756906078</v>
      </c>
      <c r="M51" s="61">
        <f>SUM(M49:M50)</f>
        <v>0</v>
      </c>
      <c r="N51" s="46">
        <f>M51/W51*100</f>
        <v>0</v>
      </c>
      <c r="O51" s="61">
        <f>SUM(O49:O50)</f>
        <v>1</v>
      </c>
      <c r="P51" s="46">
        <f>O51/W51*100</f>
        <v>0.05524861878453039</v>
      </c>
      <c r="Q51" s="61">
        <f>SUM(Q49:Q50)</f>
        <v>0</v>
      </c>
      <c r="R51" s="46">
        <f>Q51/W51*100</f>
        <v>0</v>
      </c>
      <c r="S51" s="61">
        <f>SUM(S49:S50)</f>
        <v>0</v>
      </c>
      <c r="T51" s="46">
        <f>S51/W51*100</f>
        <v>0</v>
      </c>
      <c r="U51" s="61">
        <f>SUM(U49:U50)</f>
        <v>98</v>
      </c>
      <c r="V51" s="46">
        <f>U51/W51*100</f>
        <v>5.414364640883978</v>
      </c>
      <c r="W51" s="61">
        <f>SUM(W49:W50)</f>
        <v>1810</v>
      </c>
    </row>
    <row r="52" spans="2:23" s="29" customFormat="1" ht="5.25" customHeight="1">
      <c r="B52" s="31"/>
      <c r="C52" s="40"/>
      <c r="D52" s="39"/>
      <c r="E52" s="40"/>
      <c r="F52" s="39"/>
      <c r="G52" s="40"/>
      <c r="H52" s="39"/>
      <c r="I52" s="40"/>
      <c r="J52" s="39"/>
      <c r="K52" s="40"/>
      <c r="L52" s="39"/>
      <c r="M52" s="40"/>
      <c r="N52" s="39"/>
      <c r="O52" s="40"/>
      <c r="P52" s="39"/>
      <c r="Q52" s="40"/>
      <c r="R52" s="39"/>
      <c r="S52" s="40"/>
      <c r="T52" s="39"/>
      <c r="U52" s="40"/>
      <c r="V52" s="39"/>
      <c r="W52" s="40"/>
    </row>
    <row r="53" spans="1:23" s="34" customFormat="1" ht="15" customHeight="1">
      <c r="A53" s="35" t="s">
        <v>179</v>
      </c>
      <c r="B53" s="56" t="s">
        <v>155</v>
      </c>
      <c r="C53" s="32">
        <v>6</v>
      </c>
      <c r="D53" s="33">
        <f>C53/W53*100</f>
        <v>0.45801526717557256</v>
      </c>
      <c r="E53" s="32">
        <v>822</v>
      </c>
      <c r="F53" s="33">
        <f>E53/W53*100</f>
        <v>62.74809160305344</v>
      </c>
      <c r="G53" s="32">
        <v>387</v>
      </c>
      <c r="H53" s="33">
        <f>G53/W53*100</f>
        <v>29.541984732824428</v>
      </c>
      <c r="I53" s="32">
        <v>25</v>
      </c>
      <c r="J53" s="33">
        <f>I53/W53*100</f>
        <v>1.9083969465648856</v>
      </c>
      <c r="K53" s="32">
        <v>4</v>
      </c>
      <c r="L53" s="33">
        <f>K53/W53*100</f>
        <v>0.3053435114503817</v>
      </c>
      <c r="M53" s="32">
        <v>1</v>
      </c>
      <c r="N53" s="33">
        <f>M53/W53*100</f>
        <v>0.07633587786259542</v>
      </c>
      <c r="O53" s="32">
        <v>1</v>
      </c>
      <c r="P53" s="33">
        <f>O53/W53*100</f>
        <v>0.07633587786259542</v>
      </c>
      <c r="Q53" s="32">
        <v>0</v>
      </c>
      <c r="R53" s="33">
        <f>Q53/W53*100</f>
        <v>0</v>
      </c>
      <c r="S53" s="32">
        <v>0</v>
      </c>
      <c r="T53" s="33">
        <f>S53/W53*100</f>
        <v>0</v>
      </c>
      <c r="U53" s="32">
        <v>64</v>
      </c>
      <c r="V53" s="33">
        <f>U53/W53*100</f>
        <v>4.885496183206107</v>
      </c>
      <c r="W53" s="32">
        <f>C53+E53+G53+I53+K53+M53+O53+Q53+S53+U53</f>
        <v>1310</v>
      </c>
    </row>
    <row r="54" spans="2:23" s="29" customFormat="1" ht="5.25" customHeight="1">
      <c r="B54" s="31"/>
      <c r="C54" s="40"/>
      <c r="D54" s="39"/>
      <c r="E54" s="40"/>
      <c r="F54" s="39"/>
      <c r="G54" s="40"/>
      <c r="H54" s="39"/>
      <c r="I54" s="40"/>
      <c r="J54" s="39"/>
      <c r="K54" s="40"/>
      <c r="L54" s="39"/>
      <c r="M54" s="40"/>
      <c r="N54" s="39"/>
      <c r="O54" s="40"/>
      <c r="P54" s="39"/>
      <c r="Q54" s="40"/>
      <c r="R54" s="39"/>
      <c r="S54" s="40"/>
      <c r="T54" s="39"/>
      <c r="U54" s="40"/>
      <c r="V54" s="39"/>
      <c r="W54" s="40"/>
    </row>
    <row r="55" spans="1:23" s="48" customFormat="1" ht="15" customHeight="1">
      <c r="A55" s="41" t="s">
        <v>185</v>
      </c>
      <c r="B55" s="62">
        <f>COUNT(C53:C54)</f>
        <v>1</v>
      </c>
      <c r="C55" s="63">
        <f>SUM(C53:C54)</f>
        <v>6</v>
      </c>
      <c r="D55" s="46">
        <f>C55/W55*100</f>
        <v>0.45801526717557256</v>
      </c>
      <c r="E55" s="61">
        <f>SUM(E53:E54)</f>
        <v>822</v>
      </c>
      <c r="F55" s="46">
        <f>E55/W55*100</f>
        <v>62.74809160305344</v>
      </c>
      <c r="G55" s="61">
        <f>SUM(G53:G54)</f>
        <v>387</v>
      </c>
      <c r="H55" s="46">
        <f>G55/W55*100</f>
        <v>29.541984732824428</v>
      </c>
      <c r="I55" s="61">
        <f>SUM(I53:I54)</f>
        <v>25</v>
      </c>
      <c r="J55" s="46">
        <f>I55/W55*100</f>
        <v>1.9083969465648856</v>
      </c>
      <c r="K55" s="61">
        <f>SUM(K53:K54)</f>
        <v>4</v>
      </c>
      <c r="L55" s="46">
        <f>K55/W55*100</f>
        <v>0.3053435114503817</v>
      </c>
      <c r="M55" s="61">
        <f>SUM(M53:M54)</f>
        <v>1</v>
      </c>
      <c r="N55" s="46">
        <f>M55/W55*100</f>
        <v>0.07633587786259542</v>
      </c>
      <c r="O55" s="61">
        <f>SUM(O53:O54)</f>
        <v>1</v>
      </c>
      <c r="P55" s="46">
        <f>O55/W55*100</f>
        <v>0.07633587786259542</v>
      </c>
      <c r="Q55" s="61">
        <f>SUM(Q53:Q54)</f>
        <v>0</v>
      </c>
      <c r="R55" s="46">
        <f>Q55/W55*100</f>
        <v>0</v>
      </c>
      <c r="S55" s="61">
        <f>SUM(S53:S54)</f>
        <v>0</v>
      </c>
      <c r="T55" s="46">
        <f>S55/W55*100</f>
        <v>0</v>
      </c>
      <c r="U55" s="61">
        <f>SUM(U53:U54)</f>
        <v>64</v>
      </c>
      <c r="V55" s="46">
        <f>U55/W55*100</f>
        <v>4.885496183206107</v>
      </c>
      <c r="W55" s="61">
        <f>SUM(W53:W54)</f>
        <v>1310</v>
      </c>
    </row>
    <row r="56" spans="2:23" s="29" customFormat="1" ht="6" customHeight="1">
      <c r="B56" s="31"/>
      <c r="C56" s="40"/>
      <c r="D56" s="39"/>
      <c r="E56" s="40"/>
      <c r="F56" s="39"/>
      <c r="G56" s="40"/>
      <c r="H56" s="39"/>
      <c r="I56" s="40"/>
      <c r="J56" s="39"/>
      <c r="K56" s="40"/>
      <c r="L56" s="39"/>
      <c r="M56" s="40"/>
      <c r="N56" s="39"/>
      <c r="O56" s="40"/>
      <c r="P56" s="39"/>
      <c r="Q56" s="40"/>
      <c r="R56" s="39"/>
      <c r="S56" s="40"/>
      <c r="T56" s="39"/>
      <c r="U56" s="40"/>
      <c r="V56" s="39"/>
      <c r="W56" s="40"/>
    </row>
    <row r="57" spans="1:23" s="48" customFormat="1" ht="21.75" customHeight="1">
      <c r="A57" s="57" t="s">
        <v>185</v>
      </c>
      <c r="B57" s="57">
        <f>SUM(B16,B22,B27,B34,B38,B43,B47,B51,B55)</f>
        <v>19</v>
      </c>
      <c r="C57" s="58">
        <f>SUM(C16,C22,C27,C34,C38,C43,C47,C51,C53,)</f>
        <v>7565</v>
      </c>
      <c r="D57" s="59">
        <f>C57/W57*100</f>
        <v>14.492614801049827</v>
      </c>
      <c r="E57" s="58">
        <f>SUM(E16,E22,E27,E34,E38,E43,E47,E51,E53,)</f>
        <v>28343</v>
      </c>
      <c r="F57" s="59">
        <f>E57/W57*100</f>
        <v>54.29797505699343</v>
      </c>
      <c r="G57" s="58">
        <f>SUM(G16,G22,G27,G34,G38,G43,G47,G51,G53,)</f>
        <v>9290</v>
      </c>
      <c r="H57" s="59">
        <f>G57/W57*100</f>
        <v>17.797275809881416</v>
      </c>
      <c r="I57" s="58">
        <f>SUM(I16,I22,I27,I34,I38,I43,I47,I51,I53,)</f>
        <v>3333</v>
      </c>
      <c r="J57" s="59">
        <f>I57/W57*100</f>
        <v>6.385179792716336</v>
      </c>
      <c r="K57" s="58">
        <f>SUM(K16,K22,K27,K34,K38,K43,K47,K51,K53,)</f>
        <v>136</v>
      </c>
      <c r="L57" s="59">
        <f>K57/W57*100</f>
        <v>0.2605413896817947</v>
      </c>
      <c r="M57" s="58">
        <f>SUM(M16,M22,M27,M34,M38,M43,M47,M51,M53,)</f>
        <v>19</v>
      </c>
      <c r="N57" s="59">
        <f>M57/W57*100</f>
        <v>0.03639916473495661</v>
      </c>
      <c r="O57" s="58">
        <f>SUM(O16,O22,O27,O34,O38,O43,O47,O51,O53,)</f>
        <v>179</v>
      </c>
      <c r="P57" s="59">
        <f>O57/W57*100</f>
        <v>0.34291844671353855</v>
      </c>
      <c r="Q57" s="58">
        <f>SUM(Q16,Q22,Q27,Q34,Q38,Q43,Q47,Q51,Q53,)</f>
        <v>138</v>
      </c>
      <c r="R57" s="59">
        <f>Q57/W57*100</f>
        <v>0.2643728807065269</v>
      </c>
      <c r="S57" s="58">
        <f>SUM(S16,S22,S27,S34,S38,S43,S47,S51,S53,)</f>
        <v>173</v>
      </c>
      <c r="T57" s="59">
        <f>S57/W57*100</f>
        <v>0.3314239736393418</v>
      </c>
      <c r="U57" s="58">
        <f>SUM(U16,U22,U27,U34,U38,U43,U47,U51,U53,)</f>
        <v>3023</v>
      </c>
      <c r="V57" s="59">
        <f>U57/W57*100</f>
        <v>5.791298683882833</v>
      </c>
      <c r="W57" s="58">
        <f>SUM(W16,W22,W27,W34,W38,W43,W47,W51,W53,)</f>
        <v>52199</v>
      </c>
    </row>
    <row r="59" ht="12.75">
      <c r="B59" s="15" t="s">
        <v>168</v>
      </c>
    </row>
  </sheetData>
  <mergeCells count="19">
    <mergeCell ref="S8:T8"/>
    <mergeCell ref="U8:V8"/>
    <mergeCell ref="B8:B9"/>
    <mergeCell ref="A8:A9"/>
    <mergeCell ref="K8:L8"/>
    <mergeCell ref="M8:N8"/>
    <mergeCell ref="O8:P8"/>
    <mergeCell ref="Q8:R8"/>
    <mergeCell ref="C8:D8"/>
    <mergeCell ref="E8:F8"/>
    <mergeCell ref="G8:H8"/>
    <mergeCell ref="I8:J8"/>
    <mergeCell ref="A5:W5"/>
    <mergeCell ref="A7:W7"/>
    <mergeCell ref="A6:W6"/>
    <mergeCell ref="A1:W1"/>
    <mergeCell ref="A2:W2"/>
    <mergeCell ref="A3:W3"/>
    <mergeCell ref="A4:W4"/>
  </mergeCells>
  <printOptions horizontalCentered="1"/>
  <pageMargins left="0.3937007874015748" right="0.3937007874015748" top="0.1968503937007874" bottom="0.1968503937007874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Electoral del Edo.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Cómputo</dc:creator>
  <cp:keywords/>
  <dc:description/>
  <cp:lastModifiedBy>LIC. CANDY</cp:lastModifiedBy>
  <cp:lastPrinted>2002-04-11T18:45:46Z</cp:lastPrinted>
  <dcterms:created xsi:type="dcterms:W3CDTF">2000-10-13T18:12:07Z</dcterms:created>
  <dcterms:modified xsi:type="dcterms:W3CDTF">2011-03-18T17:25:38Z</dcterms:modified>
  <cp:category/>
  <cp:version/>
  <cp:contentType/>
  <cp:contentStatus/>
</cp:coreProperties>
</file>